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J74" i="24"/>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G69" i="24"/>
  <c r="F69" i="24"/>
  <c r="E69" i="24"/>
  <c r="L68" i="24"/>
  <c r="H68" i="24" s="1"/>
  <c r="J68" i="24"/>
  <c r="G68" i="24"/>
  <c r="F68" i="24"/>
  <c r="E68" i="24"/>
  <c r="L67" i="24"/>
  <c r="H67" i="24" s="1"/>
  <c r="J67" i="24" s="1"/>
  <c r="G67" i="24"/>
  <c r="F67" i="24"/>
  <c r="E67" i="24"/>
  <c r="L66" i="24"/>
  <c r="H66" i="24" s="1"/>
  <c r="J66" i="24"/>
  <c r="G66" i="24"/>
  <c r="F66" i="24"/>
  <c r="E66" i="24"/>
  <c r="L65" i="24"/>
  <c r="H65" i="24" s="1"/>
  <c r="J65" i="24" s="1"/>
  <c r="G65" i="24"/>
  <c r="F65" i="24"/>
  <c r="E65" i="24"/>
  <c r="L64" i="24"/>
  <c r="H64" i="24" s="1"/>
  <c r="J64" i="24"/>
  <c r="G64" i="24"/>
  <c r="F64" i="24"/>
  <c r="E64" i="24"/>
  <c r="L63" i="24"/>
  <c r="H63" i="24" s="1"/>
  <c r="J63" i="24" s="1"/>
  <c r="G63" i="24"/>
  <c r="F63" i="24"/>
  <c r="E63" i="24"/>
  <c r="L62" i="24"/>
  <c r="H62" i="24" s="1"/>
  <c r="J62" i="24" s="1"/>
  <c r="G62" i="24"/>
  <c r="F62" i="24"/>
  <c r="E62" i="24"/>
  <c r="L61" i="24"/>
  <c r="H61" i="24" s="1"/>
  <c r="G61" i="24"/>
  <c r="F61" i="24"/>
  <c r="E61" i="24"/>
  <c r="L60" i="24"/>
  <c r="H60" i="24" s="1"/>
  <c r="J60" i="24"/>
  <c r="G60" i="24"/>
  <c r="F60" i="24"/>
  <c r="E60" i="24"/>
  <c r="L59" i="24"/>
  <c r="H59" i="24" s="1"/>
  <c r="J59" i="24" s="1"/>
  <c r="G59" i="24"/>
  <c r="F59" i="24"/>
  <c r="E59" i="24"/>
  <c r="L58" i="24"/>
  <c r="H58" i="24" s="1"/>
  <c r="J58" i="24"/>
  <c r="G58" i="24"/>
  <c r="F58" i="24"/>
  <c r="E58" i="24"/>
  <c r="L57" i="24"/>
  <c r="H57" i="24" s="1"/>
  <c r="J57" i="24"/>
  <c r="G57" i="24"/>
  <c r="F57" i="24"/>
  <c r="E57" i="24"/>
  <c r="L56" i="24"/>
  <c r="H56" i="24" s="1"/>
  <c r="J56" i="24"/>
  <c r="G56" i="24"/>
  <c r="F56" i="24"/>
  <c r="E56" i="24"/>
  <c r="L55" i="24"/>
  <c r="H55" i="24" s="1"/>
  <c r="J55" i="24" s="1"/>
  <c r="G55" i="24"/>
  <c r="F55" i="24"/>
  <c r="E55" i="24"/>
  <c r="L54" i="24"/>
  <c r="H54" i="24" s="1"/>
  <c r="J54" i="24" s="1"/>
  <c r="G54" i="24"/>
  <c r="F54" i="24"/>
  <c r="E54" i="24"/>
  <c r="L53" i="24"/>
  <c r="H53" i="24" s="1"/>
  <c r="G53" i="24"/>
  <c r="F53" i="24"/>
  <c r="E53" i="24"/>
  <c r="L52" i="24"/>
  <c r="H52" i="24" s="1"/>
  <c r="J52" i="24"/>
  <c r="G52" i="24"/>
  <c r="F52" i="24"/>
  <c r="E52" i="24"/>
  <c r="L51" i="24"/>
  <c r="H51" i="24" s="1"/>
  <c r="J51" i="24" s="1"/>
  <c r="G51" i="24"/>
  <c r="F51" i="24"/>
  <c r="E51" i="24"/>
  <c r="I44" i="24"/>
  <c r="G44" i="24"/>
  <c r="C44" i="24"/>
  <c r="M44" i="24" s="1"/>
  <c r="B44" i="24"/>
  <c r="D44" i="24" s="1"/>
  <c r="K43" i="24"/>
  <c r="H43" i="24"/>
  <c r="F43" i="24"/>
  <c r="C43" i="24"/>
  <c r="B43" i="24"/>
  <c r="D43" i="24" s="1"/>
  <c r="L42" i="24"/>
  <c r="I42" i="24"/>
  <c r="G42" i="24"/>
  <c r="C42" i="24"/>
  <c r="M42" i="24" s="1"/>
  <c r="B42" i="24"/>
  <c r="D42" i="24" s="1"/>
  <c r="M41" i="24"/>
  <c r="K41" i="24"/>
  <c r="H41" i="24"/>
  <c r="F41" i="24"/>
  <c r="E41" i="24"/>
  <c r="C41" i="24"/>
  <c r="B41" i="24"/>
  <c r="D41" i="24" s="1"/>
  <c r="L40" i="24"/>
  <c r="I40" i="24"/>
  <c r="G40" i="24"/>
  <c r="C40" i="24"/>
  <c r="M40" i="24" s="1"/>
  <c r="B40" i="24"/>
  <c r="D40" i="24" s="1"/>
  <c r="M36" i="24"/>
  <c r="L36" i="24"/>
  <c r="K36" i="24"/>
  <c r="J36" i="24"/>
  <c r="I36" i="24"/>
  <c r="H36" i="24"/>
  <c r="G36" i="24"/>
  <c r="F36" i="24"/>
  <c r="E36" i="24"/>
  <c r="D36" i="24"/>
  <c r="K57" i="15"/>
  <c r="L57" i="15" s="1"/>
  <c r="C39" i="24"/>
  <c r="C38" i="24"/>
  <c r="I38" i="24" s="1"/>
  <c r="C37" i="24"/>
  <c r="C35" i="24"/>
  <c r="I35" i="24" s="1"/>
  <c r="C34" i="24"/>
  <c r="E34" i="24" s="1"/>
  <c r="C33" i="24"/>
  <c r="C32" i="24"/>
  <c r="M32" i="24" s="1"/>
  <c r="C31" i="24"/>
  <c r="C30" i="24"/>
  <c r="E30" i="24" s="1"/>
  <c r="C29" i="24"/>
  <c r="C28" i="24"/>
  <c r="C27" i="24"/>
  <c r="C26" i="24"/>
  <c r="E26" i="24" s="1"/>
  <c r="C25" i="24"/>
  <c r="C24" i="24"/>
  <c r="M24" i="24" s="1"/>
  <c r="C23" i="24"/>
  <c r="C22" i="24"/>
  <c r="C21" i="24"/>
  <c r="C20" i="24"/>
  <c r="C19" i="24"/>
  <c r="C18" i="24"/>
  <c r="E18" i="24" s="1"/>
  <c r="C17" i="24"/>
  <c r="C16" i="24"/>
  <c r="C15" i="24"/>
  <c r="C9" i="24"/>
  <c r="C8" i="24"/>
  <c r="M8" i="24" s="1"/>
  <c r="C7" i="24"/>
  <c r="I7" i="24" s="1"/>
  <c r="B38" i="24"/>
  <c r="B37" i="24"/>
  <c r="B35" i="24"/>
  <c r="K35" i="24" s="1"/>
  <c r="B34" i="24"/>
  <c r="B33" i="24"/>
  <c r="B32" i="24"/>
  <c r="B31" i="24"/>
  <c r="B30" i="24"/>
  <c r="B29" i="24"/>
  <c r="B28" i="24"/>
  <c r="B27" i="24"/>
  <c r="K27" i="24" s="1"/>
  <c r="B26" i="24"/>
  <c r="B25" i="24"/>
  <c r="B24" i="24"/>
  <c r="B23" i="24"/>
  <c r="B22" i="24"/>
  <c r="B21" i="24"/>
  <c r="B20" i="24"/>
  <c r="B19" i="24"/>
  <c r="K19" i="24" s="1"/>
  <c r="B18" i="24"/>
  <c r="B17" i="24"/>
  <c r="B16" i="24"/>
  <c r="B15" i="24"/>
  <c r="B9" i="24"/>
  <c r="B8" i="24"/>
  <c r="B7" i="24"/>
  <c r="G38" i="24" l="1"/>
  <c r="F7" i="24"/>
  <c r="D7" i="24"/>
  <c r="J7" i="24"/>
  <c r="H7" i="24"/>
  <c r="K7" i="24"/>
  <c r="K8" i="24"/>
  <c r="J8" i="24"/>
  <c r="H8" i="24"/>
  <c r="F8" i="24"/>
  <c r="D8" i="24"/>
  <c r="F33" i="24"/>
  <c r="D33" i="24"/>
  <c r="J33" i="24"/>
  <c r="H33" i="24"/>
  <c r="K33" i="24"/>
  <c r="F17" i="24"/>
  <c r="D17" i="24"/>
  <c r="J17" i="24"/>
  <c r="H17" i="24"/>
  <c r="K17" i="24"/>
  <c r="K20" i="24"/>
  <c r="J20" i="24"/>
  <c r="H20" i="24"/>
  <c r="F20" i="24"/>
  <c r="D20" i="24"/>
  <c r="K26" i="24"/>
  <c r="J26" i="24"/>
  <c r="H26" i="24"/>
  <c r="F26" i="24"/>
  <c r="D26" i="24"/>
  <c r="F29" i="24"/>
  <c r="D29" i="24"/>
  <c r="J29" i="24"/>
  <c r="H29" i="24"/>
  <c r="K29" i="24"/>
  <c r="K32" i="24"/>
  <c r="J32" i="24"/>
  <c r="H32" i="24"/>
  <c r="F32" i="24"/>
  <c r="D32" i="24"/>
  <c r="B45" i="24"/>
  <c r="B39" i="24"/>
  <c r="G9" i="24"/>
  <c r="M9" i="24"/>
  <c r="E9" i="24"/>
  <c r="L9" i="24"/>
  <c r="I9" i="24"/>
  <c r="G27" i="24"/>
  <c r="M27" i="24"/>
  <c r="E27" i="24"/>
  <c r="L27" i="24"/>
  <c r="I43" i="24"/>
  <c r="G43" i="24"/>
  <c r="M43" i="24"/>
  <c r="E43" i="24"/>
  <c r="L43" i="24"/>
  <c r="C45" i="24"/>
  <c r="H37" i="24"/>
  <c r="F37" i="24"/>
  <c r="D37" i="24"/>
  <c r="J37" i="24"/>
  <c r="K37" i="24"/>
  <c r="G25" i="24"/>
  <c r="M25" i="24"/>
  <c r="E25" i="24"/>
  <c r="L25" i="24"/>
  <c r="I25" i="24"/>
  <c r="I28" i="24"/>
  <c r="L28" i="24"/>
  <c r="M28" i="24"/>
  <c r="G28" i="24"/>
  <c r="E28" i="24"/>
  <c r="K18" i="24"/>
  <c r="J18" i="24"/>
  <c r="H18" i="24"/>
  <c r="F18" i="24"/>
  <c r="D18" i="24"/>
  <c r="F21" i="24"/>
  <c r="D21" i="24"/>
  <c r="J21" i="24"/>
  <c r="H21" i="24"/>
  <c r="K21" i="24"/>
  <c r="K24" i="24"/>
  <c r="J24" i="24"/>
  <c r="H24" i="24"/>
  <c r="F24" i="24"/>
  <c r="D24" i="24"/>
  <c r="K30" i="24"/>
  <c r="J30" i="24"/>
  <c r="H30" i="24"/>
  <c r="F30" i="24"/>
  <c r="D30" i="24"/>
  <c r="I16" i="24"/>
  <c r="L16" i="24"/>
  <c r="G16" i="24"/>
  <c r="E16" i="24"/>
  <c r="I22" i="24"/>
  <c r="L22" i="24"/>
  <c r="M22" i="24"/>
  <c r="G22" i="24"/>
  <c r="I32" i="24"/>
  <c r="L32" i="24"/>
  <c r="G32" i="24"/>
  <c r="E32" i="24"/>
  <c r="I39" i="24"/>
  <c r="G39" i="24"/>
  <c r="L39" i="24"/>
  <c r="M39" i="24"/>
  <c r="E39" i="24"/>
  <c r="M16" i="24"/>
  <c r="B14" i="24"/>
  <c r="B6" i="24"/>
  <c r="G15" i="24"/>
  <c r="M15" i="24"/>
  <c r="E15" i="24"/>
  <c r="L15" i="24"/>
  <c r="I15" i="24"/>
  <c r="G21" i="24"/>
  <c r="M21" i="24"/>
  <c r="E21" i="24"/>
  <c r="L21" i="24"/>
  <c r="I21" i="24"/>
  <c r="F15" i="24"/>
  <c r="D15" i="24"/>
  <c r="J15" i="24"/>
  <c r="H15" i="24"/>
  <c r="K15" i="24"/>
  <c r="G19" i="24"/>
  <c r="M19" i="24"/>
  <c r="E19" i="24"/>
  <c r="L19" i="24"/>
  <c r="G35" i="24"/>
  <c r="M35" i="24"/>
  <c r="E35" i="24"/>
  <c r="L35" i="24"/>
  <c r="I19" i="24"/>
  <c r="K69" i="24"/>
  <c r="I69" i="24"/>
  <c r="J69" i="24"/>
  <c r="F23" i="24"/>
  <c r="D23" i="24"/>
  <c r="J23" i="24"/>
  <c r="H23" i="24"/>
  <c r="K23" i="24"/>
  <c r="G31" i="24"/>
  <c r="M31" i="24"/>
  <c r="E31" i="24"/>
  <c r="L31" i="24"/>
  <c r="I31" i="24"/>
  <c r="K28" i="24"/>
  <c r="J28" i="24"/>
  <c r="H28" i="24"/>
  <c r="F28" i="24"/>
  <c r="D28" i="24"/>
  <c r="K34" i="24"/>
  <c r="J34" i="24"/>
  <c r="H34" i="24"/>
  <c r="F34" i="24"/>
  <c r="D34" i="24"/>
  <c r="D38" i="24"/>
  <c r="K38" i="24"/>
  <c r="J38" i="24"/>
  <c r="H38" i="24"/>
  <c r="F38" i="24"/>
  <c r="G7" i="24"/>
  <c r="M7" i="24"/>
  <c r="E7" i="24"/>
  <c r="L7" i="24"/>
  <c r="G23" i="24"/>
  <c r="M23" i="24"/>
  <c r="E23" i="24"/>
  <c r="L23" i="24"/>
  <c r="I23" i="24"/>
  <c r="G29" i="24"/>
  <c r="M29" i="24"/>
  <c r="E29" i="24"/>
  <c r="L29" i="24"/>
  <c r="I29" i="24"/>
  <c r="E22" i="24"/>
  <c r="K53" i="24"/>
  <c r="I53" i="24"/>
  <c r="J53" i="24"/>
  <c r="K61" i="24"/>
  <c r="I61" i="24"/>
  <c r="J61" i="24"/>
  <c r="K16" i="24"/>
  <c r="J16" i="24"/>
  <c r="H16" i="24"/>
  <c r="F16" i="24"/>
  <c r="D16" i="24"/>
  <c r="K22" i="24"/>
  <c r="J22" i="24"/>
  <c r="H22" i="24"/>
  <c r="F22" i="24"/>
  <c r="D22" i="24"/>
  <c r="F25" i="24"/>
  <c r="D25" i="24"/>
  <c r="J25" i="24"/>
  <c r="H25" i="24"/>
  <c r="K25" i="24"/>
  <c r="F31" i="24"/>
  <c r="D31" i="24"/>
  <c r="J31" i="24"/>
  <c r="H31" i="24"/>
  <c r="K31" i="24"/>
  <c r="G17" i="24"/>
  <c r="M17" i="24"/>
  <c r="E17" i="24"/>
  <c r="L17" i="24"/>
  <c r="I17" i="24"/>
  <c r="I20" i="24"/>
  <c r="L20" i="24"/>
  <c r="M20" i="24"/>
  <c r="G20" i="24"/>
  <c r="E20" i="24"/>
  <c r="G33" i="24"/>
  <c r="M33" i="24"/>
  <c r="E33" i="24"/>
  <c r="L33" i="24"/>
  <c r="I33" i="24"/>
  <c r="I37" i="24"/>
  <c r="G37" i="24"/>
  <c r="L37" i="24"/>
  <c r="M37" i="24"/>
  <c r="E37" i="24"/>
  <c r="F9" i="24"/>
  <c r="D9" i="24"/>
  <c r="J9" i="24"/>
  <c r="H9" i="24"/>
  <c r="K9" i="24"/>
  <c r="C14" i="24"/>
  <c r="C6" i="24"/>
  <c r="I24" i="24"/>
  <c r="L24" i="24"/>
  <c r="G24" i="24"/>
  <c r="E24" i="24"/>
  <c r="I30" i="24"/>
  <c r="L30" i="24"/>
  <c r="M30" i="24"/>
  <c r="G30" i="24"/>
  <c r="I27" i="24"/>
  <c r="J77" i="24"/>
  <c r="K58" i="24"/>
  <c r="I58" i="24"/>
  <c r="K66" i="24"/>
  <c r="I66" i="24"/>
  <c r="K74" i="24"/>
  <c r="I74" i="24"/>
  <c r="E8" i="24"/>
  <c r="K55" i="24"/>
  <c r="I55" i="24"/>
  <c r="K63" i="24"/>
  <c r="I63" i="24"/>
  <c r="K71" i="24"/>
  <c r="I71" i="24"/>
  <c r="G8" i="24"/>
  <c r="K52" i="24"/>
  <c r="I52" i="24"/>
  <c r="K60" i="24"/>
  <c r="I60" i="24"/>
  <c r="K68" i="24"/>
  <c r="I68" i="24"/>
  <c r="F19" i="24"/>
  <c r="D19" i="24"/>
  <c r="J19" i="24"/>
  <c r="H19" i="24"/>
  <c r="F27" i="24"/>
  <c r="D27" i="24"/>
  <c r="J27" i="24"/>
  <c r="H27" i="24"/>
  <c r="F35" i="24"/>
  <c r="D35" i="24"/>
  <c r="J35" i="24"/>
  <c r="H35" i="24"/>
  <c r="I41" i="24"/>
  <c r="G41" i="24"/>
  <c r="L41" i="24"/>
  <c r="K57" i="24"/>
  <c r="I57" i="24"/>
  <c r="K65" i="24"/>
  <c r="I65" i="24"/>
  <c r="K73" i="24"/>
  <c r="I73" i="24"/>
  <c r="I8" i="24"/>
  <c r="L8" i="24"/>
  <c r="I18" i="24"/>
  <c r="L18" i="24"/>
  <c r="I26" i="24"/>
  <c r="L26" i="24"/>
  <c r="I34" i="24"/>
  <c r="L34" i="24"/>
  <c r="G18" i="24"/>
  <c r="G26" i="24"/>
  <c r="G34" i="24"/>
  <c r="K54" i="24"/>
  <c r="I54" i="24"/>
  <c r="K62" i="24"/>
  <c r="I62" i="24"/>
  <c r="K70" i="24"/>
  <c r="I70" i="24"/>
  <c r="M38" i="24"/>
  <c r="E38" i="24"/>
  <c r="L38" i="24"/>
  <c r="M18" i="24"/>
  <c r="M26" i="24"/>
  <c r="M34" i="24"/>
  <c r="K51" i="24"/>
  <c r="I51" i="24"/>
  <c r="K59" i="24"/>
  <c r="I59" i="24"/>
  <c r="K67" i="24"/>
  <c r="I67" i="24"/>
  <c r="K75" i="24"/>
  <c r="I75" i="24"/>
  <c r="I77" i="24" s="1"/>
  <c r="K56" i="24"/>
  <c r="I56" i="24"/>
  <c r="K64" i="24"/>
  <c r="I64" i="24"/>
  <c r="K72" i="24"/>
  <c r="I72" i="24"/>
  <c r="F40" i="24"/>
  <c r="J41" i="24"/>
  <c r="F42" i="24"/>
  <c r="J43" i="24"/>
  <c r="F44" i="24"/>
  <c r="H40" i="24"/>
  <c r="H42" i="24"/>
  <c r="H44" i="24"/>
  <c r="J40" i="24"/>
  <c r="J42" i="24"/>
  <c r="J44" i="24"/>
  <c r="K40" i="24"/>
  <c r="K42" i="24"/>
  <c r="K44" i="24"/>
  <c r="L44" i="24"/>
  <c r="E40" i="24"/>
  <c r="E42" i="24"/>
  <c r="E44" i="24"/>
  <c r="I79" i="24" l="1"/>
  <c r="J79" i="24"/>
  <c r="J78" i="24"/>
  <c r="I6" i="24"/>
  <c r="L6" i="24"/>
  <c r="M6" i="24"/>
  <c r="G6" i="24"/>
  <c r="E6" i="24"/>
  <c r="K6" i="24"/>
  <c r="J6" i="24"/>
  <c r="H6" i="24"/>
  <c r="F6" i="24"/>
  <c r="D6" i="24"/>
  <c r="I14" i="24"/>
  <c r="L14" i="24"/>
  <c r="M14" i="24"/>
  <c r="G14" i="24"/>
  <c r="E14" i="24"/>
  <c r="K14" i="24"/>
  <c r="J14" i="24"/>
  <c r="H14" i="24"/>
  <c r="F14" i="24"/>
  <c r="D14" i="24"/>
  <c r="H39" i="24"/>
  <c r="F39" i="24"/>
  <c r="D39" i="24"/>
  <c r="J39" i="24"/>
  <c r="K39" i="24"/>
  <c r="K77" i="24"/>
  <c r="I45" i="24"/>
  <c r="G45" i="24"/>
  <c r="M45" i="24"/>
  <c r="E45" i="24"/>
  <c r="L45" i="24"/>
  <c r="H45" i="24"/>
  <c r="F45" i="24"/>
  <c r="D45" i="24"/>
  <c r="J45" i="24"/>
  <c r="K45" i="24"/>
  <c r="K79" i="24" l="1"/>
  <c r="K78" i="24"/>
  <c r="I78" i="24"/>
  <c r="I83" i="24" l="1"/>
  <c r="I82" i="24"/>
  <c r="I81" i="24"/>
</calcChain>
</file>

<file path=xl/sharedStrings.xml><?xml version="1.0" encoding="utf-8"?>
<sst xmlns="http://schemas.openxmlformats.org/spreadsheetml/2006/main" count="1713" uniqueCount="520">
  <si>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</si>
  <si>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</si>
  <si>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</si>
  <si>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</si>
  <si>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</si>
  <si>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</si>
  <si>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</si>
  <si>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</si>
  <si>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</si>
  <si>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</si>
  <si>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</si>
  <si>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</si>
  <si>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</si>
  <si>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Pfaffenhofen a.d.Ilm (09186)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</si>
  <si>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</si>
  <si>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</si>
  <si>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</si>
  <si>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</si>
  <si>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</si>
  <si>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</si>
  <si>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</si>
  <si>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</si>
  <si>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</si>
  <si>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</si>
  <si>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</si>
  <si>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</si>
  <si>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</si>
  <si>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</si>
  <si>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</si>
  <si>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</si>
  <si>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</si>
  <si>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</si>
  <si>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</si>
  <si>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</si>
  <si>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</si>
  <si>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</si>
  <si>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</si>
  <si>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</si>
  <si>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</si>
  <si>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</si>
  <si>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</si>
  <si>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</si>
  <si>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</si>
  <si>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</si>
  <si>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</si>
  <si>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</si>
  <si>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</si>
  <si>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</si>
  <si>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</si>
  <si>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</si>
  <si>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</si>
  <si>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</si>
  <si>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</si>
  <si>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</si>
  <si>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</si>
  <si>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</si>
  <si>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</si>
  <si>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</si>
  <si>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</si>
  <si>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</si>
  <si>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</si>
  <si>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</si>
  <si>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</si>
  <si>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</si>
  <si>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</si>
  <si>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</si>
  <si>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</si>
  <si>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</si>
  <si>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</si>
  <si>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</si>
  <si>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</si>
  <si>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</si>
  <si>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</si>
  <si>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</si>
  <si>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</si>
  <si>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</si>
  <si>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</si>
  <si>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</si>
  <si>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</si>
  <si>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</si>
  <si>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</si>
  <si>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</si>
  <si>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</si>
  <si>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</si>
  <si>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</si>
  <si>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</si>
  <si>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</si>
  <si>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</si>
  <si>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</si>
  <si>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</si>
  <si>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</si>
  <si>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</si>
  <si>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Pfaffenhofen a.d.Ilm (09186);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</si>
  <si>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</si>
  <si>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</si>
  <si>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</si>
  <si>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</si>
  <si>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</si>
  <si>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</si>
  <si>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</si>
  <si>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</si>
  <si>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</si>
  <si>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</si>
  <si>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</si>
  <si>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</si>
  <si>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</si>
  <si>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</si>
  <si>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</si>
  <si>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</si>
  <si>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</si>
  <si>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</si>
  <si>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</si>
  <si>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</si>
  <si>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</si>
  <si>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</si>
  <si>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</si>
  <si>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</si>
  <si>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</si>
  <si>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</si>
  <si>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</si>
  <si>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</si>
  <si>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</si>
  <si>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</si>
  <si>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</si>
  <si>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</si>
  <si>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</si>
  <si>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</si>
  <si>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</si>
  <si>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</si>
  <si>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</si>
  <si>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</si>
  <si>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</si>
  <si>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</si>
  <si>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</si>
  <si>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</si>
  <si>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</si>
  <si>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</si>
  <si>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</si>
  <si>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</si>
  <si>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</si>
  <si>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</si>
  <si>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</si>
  <si>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</si>
  <si>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</si>
  <si>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</si>
  <si>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</si>
  <si>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</si>
  <si>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</si>
  <si>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</si>
  <si>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</si>
  <si>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</si>
  <si>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</si>
  <si>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</si>
  <si>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</si>
  <si>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</si>
  <si>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</si>
  <si>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</si>
  <si>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</si>
  <si>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</si>
  <si>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</si>
  <si>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</si>
  <si>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</si>
  <si>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</si>
  <si>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</si>
  <si>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</si>
  <si>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</si>
  <si>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</si>
  <si>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</si>
  <si>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</si>
  <si>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</si>
  <si>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</si>
  <si>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</si>
  <si>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</si>
  <si>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</si>
  <si>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</si>
  <si>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</si>
  <si>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</si>
  <si>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</si>
  <si>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</si>
  <si>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</si>
  <si>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</si>
  <si>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</si>
  <si>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</si>
  <si>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Pfaffenhofen a.d.Ilm (09186)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</si>
  <si>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</si>
  <si>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</si>
  <si>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</si>
  <si>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</si>
  <si>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</si>
  <si>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</si>
  <si>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</si>
  <si>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</si>
  <si>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</si>
  <si>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</si>
  <si>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</si>
  <si>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</si>
  <si>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</si>
  <si>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</si>
  <si>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</si>
  <si>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</si>
  <si>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</si>
  <si>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</si>
  <si>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</si>
  <si>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</si>
  <si>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</si>
  <si>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</si>
  <si>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</si>
  <si>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</si>
  <si>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</si>
  <si>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</si>
  <si>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</si>
  <si>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</si>
  <si>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</si>
  <si>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</si>
  <si>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</si>
  <si>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</si>
  <si>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</si>
  <si>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</si>
  <si>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</si>
  <si>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</si>
  <si>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</si>
  <si>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</si>
  <si>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</si>
  <si>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</si>
  <si>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</si>
  <si>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</si>
  <si>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</si>
  <si>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</si>
  <si>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</si>
  <si>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</si>
  <si>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</si>
  <si>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</si>
  <si>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</si>
  <si>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</si>
  <si>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</si>
  <si>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</si>
  <si>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</si>
  <si>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</si>
  <si>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</si>
  <si>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</si>
  <si>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</si>
  <si>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</si>
  <si>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</si>
  <si>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</si>
  <si>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</si>
  <si>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</si>
  <si>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</si>
  <si>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</si>
  <si>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</si>
  <si>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</si>
  <si>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</si>
  <si>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</si>
  <si>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</si>
  <si>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</si>
  <si>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</si>
  <si>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</si>
  <si>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</si>
  <si>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</si>
  <si>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</si>
  <si>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</si>
  <si>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</si>
  <si>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</si>
  <si>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</si>
  <si>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</si>
  <si>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</si>
  <si>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</si>
  <si>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</si>
  <si>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</si>
  <si>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</si>
  <si>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</si>
  <si>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</si>
  <si>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</si>
  <si>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</si>
  <si>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</si>
  <si>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</si>
  <si>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</si>
  <si>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</si>
  <si>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</si>
  <si>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</si>
  <si>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</si>
  <si>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</si>
  <si>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</si>
  <si>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</si>
  <si>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</si>
  <si>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</si>
  <si>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</si>
  <si>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</si>
  <si>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</si>
  <si>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</si>
  <si>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</si>
  <si>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</si>
  <si>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</si>
  <si>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</si>
  <si>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</si>
  <si>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</si>
  <si>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</si>
  <si>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</si>
  <si>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</si>
  <si>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</si>
  <si>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</si>
  <si>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</si>
  <si>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</si>
  <si>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</si>
  <si>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</si>
  <si>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</si>
  <si>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</si>
  <si>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</si>
  <si>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</si>
  <si>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</si>
  <si>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</si>
  <si>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</si>
  <si>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</si>
  <si>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</si>
  <si>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</si>
  <si>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</si>
  <si>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</si>
  <si>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</si>
  <si>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</si>
  <si>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</si>
  <si>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</si>
  <si>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</si>
  <si>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</si>
  <si>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</si>
  <si>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</si>
  <si>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</si>
  <si>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</si>
  <si>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</si>
  <si>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</si>
  <si>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</si>
  <si>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</si>
  <si>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</si>
  <si>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</si>
  <si>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</si>
  <si>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</si>
  <si>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</si>
  <si>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</si>
  <si>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</si>
  <si>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</si>
  <si>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</si>
  <si>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</si>
  <si>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</si>
  <si>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</si>
  <si>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</si>
  <si>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</si>
  <si>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</si>
  <si>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</si>
  <si>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</si>
  <si>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</si>
  <si>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</si>
  <si>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</si>
  <si>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</si>
  <si>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</si>
  <si>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</si>
  <si>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</si>
  <si>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</si>
  <si>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</si>
  <si>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</si>
  <si>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</si>
  <si>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</si>
  <si>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</si>
  <si>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</si>
  <si>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</si>
  <si>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</si>
  <si>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</si>
  <si>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</si>
  <si>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</si>
  <si>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</si>
  <si>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</si>
  <si>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</si>
  <si>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</si>
  <si>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</si>
  <si>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</si>
  <si>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</si>
  <si>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Pfaffenhofen a.d.Ilm (09186);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</si>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</sst>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{24387382-F4DF-4F73-976B-03B86E840DB8}</c15:txfldGUID>
                      <c15:f>Daten_Diagramme!$D$6</c15:f>
                      <c15:dlblFieldTableCache>
                        <c:ptCount val="1"/>
                        <c:pt idx="0">
                          <c:v>2.4</c:v>
                        </c:pt>
                      </c15:dlblFieldTableCache>
                    </c15:dlblFTEntry>
                  </c15:dlblFieldTable>
                  <c15:showDataLabelsRange val="0"/>
                </c:ext>
                <c:ext xmlns:c16="http://schemas.microsoft.com/office/drawing/2014/chart" uri="{C3380CC4-5D6E-409C-BE32-E72D297353CC}">
                  <c16:uniqueId val="{00000000-5342-41D6-89A1-4F3C969AEC4B}"/>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{5347A939-CB02-40A2-9826-7F52C4AC84D1}</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5342-41D6-89A1-4F3C969AEC4B}"/>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{83AD5E66-4F70-4AF2-8735-92788CD69CF5}</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342-41D6-89A1-4F3C969AEC4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{406ABEAF-AFB0-4C16-85C3-E959144A80CB}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342-41D6-89A1-4F3C969AEC4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2.4031736568139603</c:v>
                </c:pt>
                <c:pt idx="1">
                  <c:v>1.0013227114154917</c:v>
                </c:pt>
                <c:pt idx="2">
                  <c:v>1.1186464311118853</c:v>
                </c:pt>
                <c:pt idx="3">
                  <c:v>1.0875687030768</c:v>
                </c:pt>
              </c:numCache>
            </c:numRef>
          </c:val>
          <c:extLst>
            <c:ext xmlns:c16="http://schemas.microsoft.com/office/drawing/2014/chart" uri="{C3380CC4-5D6E-409C-BE32-E72D297353CC}">
              <c16:uniqueId val="{00000004-5342-41D6-89A1-4F3C969AEC4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{EF33D801-7E3F-4229-8D53-7B2A685B5197}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342-41D6-89A1-4F3C969AEC4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{C13A2D08-D723-4055-A5AF-98086793B23C}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342-41D6-89A1-4F3C969AEC4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{3904A8E0-381D-4881-B672-DEDBD562897A}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342-41D6-89A1-4F3C969AEC4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{8F4D1FCB-9A99-4027-8F58-85BC2DC1ABA6}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342-41D6-89A1-4F3C969AEC4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342-41D6-89A1-4F3C969AEC4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342-41D6-89A1-4F3C969AEC4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{07A680F9-AB87-435B-A7FE-801B44CFF0A5}</c15:txfldGUID>
                      <c15:f>Daten_Diagramme!$E$6</c15:f>
                      <c15:dlblFieldTableCache>
                        <c:ptCount val="1"/>
                        <c:pt idx="0">
                          <c:v>-2.0</c:v>
                        </c:pt>
                      </c15:dlblFieldTableCache>
                    </c15:dlblFTEntry>
                  </c15:dlblFieldTable>
                  <c15:showDataLabelsRange val="0"/>
                </c:ext>
                <c:ext xmlns:c16="http://schemas.microsoft.com/office/drawing/2014/chart" uri="{C3380CC4-5D6E-409C-BE32-E72D297353CC}">
                  <c16:uniqueId val="{00000000-CAF1-46C4-8FFD-2D65A735C41E}"/>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{8DB84BC3-80EB-442D-8C54-195E26D112AE}</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CAF1-46C4-8FFD-2D65A735C41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{BBA8C56A-C707-454F-B893-160CE8A36D7A}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CAF1-46C4-8FFD-2D65A735C41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{EA973838-EC88-46FA-A31E-F62B8B33D7B6}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AF1-46C4-8FFD-2D65A735C41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-2.0494439849278558</c:v>
                </c:pt>
                <c:pt idx="1">
                  <c:v>-1.8915068707011207</c:v>
                </c:pt>
                <c:pt idx="2">
                  <c:v>-2.7637010795899166</c:v>
                </c:pt>
                <c:pt idx="3">
                  <c:v>-2.8655893304673015</c:v>
                </c:pt>
              </c:numCache>
            </c:numRef>
          </c:val>
          <c:extLst>
            <c:ext xmlns:c16="http://schemas.microsoft.com/office/drawing/2014/chart" uri="{C3380CC4-5D6E-409C-BE32-E72D297353CC}">
              <c16:uniqueId val="{00000004-CAF1-46C4-8FFD-2D65A735C41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{2B7397D0-D487-4F3A-86BF-6A7F4F5B858E}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AF1-46C4-8FFD-2D65A735C41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{F6D26C77-256F-4E2D-9026-0E1111E8DB51}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AF1-46C4-8FFD-2D65A735C41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{552C8AAE-054E-4DC6-83E9-B5051AC60A58}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AF1-46C4-8FFD-2D65A735C41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{2B7FC94A-BB6A-45F5-A7AF-BA3D502CBBF6}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AF1-46C4-8FFD-2D65A735C41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AF1-46C4-8FFD-2D65A735C41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AF1-46C4-8FFD-2D65A735C41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{002E69FC-C7E4-45B7-8769-7CF247138CDB}</c15:txfldGUID>
                      <c15:f>Daten_Diagramme!$D$14</c15:f>
                      <c15:dlblFieldTableCache>
                        <c:ptCount val="1"/>
                        <c:pt idx="0">
                          <c:v>2.4</c:v>
                        </c:pt>
                      </c15:dlblFieldTableCache>
                    </c15:dlblFTEntry>
                  </c15:dlblFieldTable>
                  <c15:showDataLabelsRange val="0"/>
                </c:ext>
                <c:ext xmlns:c16="http://schemas.microsoft.com/office/drawing/2014/chart" uri="{C3380CC4-5D6E-409C-BE32-E72D297353CC}">
                  <c16:uniqueId val="{00000000-DBF0-414C-AE05-A2F96045B980}"/>
                </c:ext>
              </c:extLst>
            </c:dLbl>
            <c:dLbl>
              <c:idx val="1"/>
              <c:tx>
                <c:strRef>
                  <c:f>Daten_Diagramme!$D$15</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{245767EE-A98E-4B53-A4E5-76F824363433}</c15:txfldGUID>
                      <c15:f>Daten_Diagramme!$D$15</c15:f>
                      <c15:dlblFieldTableCache>
                        <c:ptCount val="1"/>
                        <c:pt idx="0">
                          <c:v>-9.8</c:v>
                        </c:pt>
                      </c15:dlblFieldTableCache>
                    </c15:dlblFTEntry>
                  </c15:dlblFieldTable>
                  <c15:showDataLabelsRange val="0"/>
                </c:ext>
                <c:ext xmlns:c16="http://schemas.microsoft.com/office/drawing/2014/chart" uri="{C3380CC4-5D6E-409C-BE32-E72D297353CC}">
                  <c16:uniqueId val="{00000001-DBF0-414C-AE05-A2F96045B980}"/>
                </c:ext>
              </c:extLst>
            </c:dLbl>
            <c:dLbl>
              <c:idx val="2"/>
              <c:tx>
                <c:strRef>
                  <c:f>Daten_Diagramme!$D$16</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{1FA295CB-9EB2-406B-94BD-6BA0768A02FB}</c15:txfldGUID>
                      <c15:f>Daten_Diagramme!$D$16</c15:f>
                      <c15:dlblFieldTableCache>
                        <c:ptCount val="1"/>
                        <c:pt idx="0">
                          <c:v>4.6</c:v>
                        </c:pt>
                      </c15:dlblFieldTableCache>
                    </c15:dlblFTEntry>
                  </c15:dlblFieldTable>
                  <c15:showDataLabelsRange val="0"/>
                </c:ext>
                <c:ext xmlns:c16="http://schemas.microsoft.com/office/drawing/2014/chart" uri="{C3380CC4-5D6E-409C-BE32-E72D297353CC}">
                  <c16:uniqueId val="{00000002-DBF0-414C-AE05-A2F96045B980}"/>
                </c:ext>
              </c:extLst>
            </c:dLbl>
            <c:dLbl>
              <c:idx val="3"/>
              <c:tx>
                <c:strRef>
                  <c:f>Daten_Diagramme!$D$17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{428EC281-EAD6-4E12-9368-8A7D5BE5F353}</c15:txfldGUID>
                      <c15:f>Daten_Diagramme!$D$17</c15:f>
                      <c15:dlblFieldTableCache>
                        <c:ptCount val="1"/>
                        <c:pt idx="0">
                          <c:v>2.5</c:v>
                        </c:pt>
                      </c15:dlblFieldTableCache>
                    </c15:dlblFTEntry>
                  </c15:dlblFieldTable>
                  <c15:showDataLabelsRange val="0"/>
                </c:ext>
                <c:ext xmlns:c16="http://schemas.microsoft.com/office/drawing/2014/chart" uri="{C3380CC4-5D6E-409C-BE32-E72D297353CC}">
                  <c16:uniqueId val="{00000003-DBF0-414C-AE05-A2F96045B980}"/>
                </c:ext>
              </c:extLst>
            </c:dLbl>
            <c:dLbl>
              <c:idx val="4"/>
              <c:tx>
                <c:strRef>
                  <c:f>Daten_Diagramme!$D$18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{BC352BF3-03E6-40D0-8C44-FB59CC969CD8}</c15:txfldGUID>
                      <c15:f>Daten_Diagramme!$D$18</c15:f>
                      <c15:dlblFieldTableCache>
                        <c:ptCount val="1"/>
                        <c:pt idx="0">
                          <c:v>3.0</c:v>
                        </c:pt>
                      </c15:dlblFieldTableCache>
                    </c15:dlblFTEntry>
                  </c15:dlblFieldTable>
                  <c15:showDataLabelsRange val="0"/>
                </c:ext>
                <c:ext xmlns:c16="http://schemas.microsoft.com/office/drawing/2014/chart" uri="{C3380CC4-5D6E-409C-BE32-E72D297353CC}">
                  <c16:uniqueId val="{00000004-DBF0-414C-AE05-A2F96045B980}"/>
                </c:ext>
              </c:extLst>
            </c:dLbl>
            <c:dLbl>
              <c:idx val="5"/>
              <c:tx>
                <c:strRef>
                  <c:f>Daten_Diagramme!$D$19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{D499F010-E480-4B17-8454-E04EEB5EB304}</c15:txfldGUID>
                      <c15:f>Daten_Diagramme!$D$19</c15:f>
                      <c15:dlblFieldTableCache>
                        <c:ptCount val="1"/>
                        <c:pt idx="0">
                          <c:v>2.6</c:v>
                        </c:pt>
                      </c15:dlblFieldTableCache>
                    </c15:dlblFTEntry>
                  </c15:dlblFieldTable>
                  <c15:showDataLabelsRange val="0"/>
                </c:ext>
                <c:ext xmlns:c16="http://schemas.microsoft.com/office/drawing/2014/chart" uri="{C3380CC4-5D6E-409C-BE32-E72D297353CC}">
                  <c16:uniqueId val="{00000005-DBF0-414C-AE05-A2F96045B980}"/>
                </c:ext>
              </c:extLst>
            </c:dLbl>
            <c:dLbl>
              <c:idx val="6"/>
              <c:tx>
                <c:strRef>
                  <c:f>Daten_Diagramme!$D$20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{C1FE9755-A75C-4021-A497-5A089B271241}</c15:txfldGUID>
                      <c15:f>Daten_Diagramme!$D$20</c15:f>
                      <c15:dlblFieldTableCache>
                        <c:ptCount val="1"/>
                        <c:pt idx="0">
                          <c:v>0.6</c:v>
                        </c:pt>
                      </c15:dlblFieldTableCache>
                    </c15:dlblFTEntry>
                  </c15:dlblFieldTable>
                  <c15:showDataLabelsRange val="0"/>
                </c:ext>
                <c:ext xmlns:c16="http://schemas.microsoft.com/office/drawing/2014/chart" uri="{C3380CC4-5D6E-409C-BE32-E72D297353CC}">
                  <c16:uniqueId val="{00000006-DBF0-414C-AE05-A2F96045B980}"/>
                </c:ext>
              </c:extLst>
            </c:dLbl>
            <c:dLbl>
              <c:idx val="7"/>
              <c:tx>
                <c:strRef>
                  <c:f>Daten_Diagramme!$D$21</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{3963DBBC-DBE3-4E30-AF8D-D50B458B1453}</c15:txfldGUID>
                      <c15:f>Daten_Diagramme!$D$21</c15:f>
                      <c15:dlblFieldTableCache>
                        <c:ptCount val="1"/>
                        <c:pt idx="0">
                          <c:v>-5.6</c:v>
                        </c:pt>
                      </c15:dlblFieldTableCache>
                    </c15:dlblFTEntry>
                  </c15:dlblFieldTable>
                  <c15:showDataLabelsRange val="0"/>
                </c:ext>
                <c:ext xmlns:c16="http://schemas.microsoft.com/office/drawing/2014/chart" uri="{C3380CC4-5D6E-409C-BE32-E72D297353CC}">
                  <c16:uniqueId val="{00000007-DBF0-414C-AE05-A2F96045B980}"/>
                </c:ext>
              </c:extLst>
            </c:dLbl>
            <c:dLbl>
              <c:idx val="8"/>
              <c:tx>
                <c:strRef>
                  <c:f>Daten_Diagramme!$D$22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{86EE3612-E6B7-4CFD-B070-C6C1E6F6DF0D}</c15:txfldGUID>
                      <c15:f>Daten_Diagramme!$D$22</c15:f>
                      <c15:dlblFieldTableCache>
                        <c:ptCount val="1"/>
                        <c:pt idx="0">
                          <c:v>3.0</c:v>
                        </c:pt>
                      </c15:dlblFieldTableCache>
                    </c15:dlblFTEntry>
                  </c15:dlblFieldTable>
                  <c15:showDataLabelsRange val="0"/>
                </c:ext>
                <c:ext xmlns:c16="http://schemas.microsoft.com/office/drawing/2014/chart" uri="{C3380CC4-5D6E-409C-BE32-E72D297353CC}">
                  <c16:uniqueId val="{00000008-DBF0-414C-AE05-A2F96045B980}"/>
                </c:ext>
              </c:extLst>
            </c:dLbl>
            <c:dLbl>
              <c:idx val="9"/>
              <c:tx>
                <c:strRef>
                  <c:f>Daten_Diagramme!$D$23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{67786F89-C6E0-454C-8943-E11B3CAEF621}</c15:txfldGUID>
                      <c15:f>Daten_Diagramme!$D$23</c15:f>
                      <c15:dlblFieldTableCache>
                        <c:ptCount val="1"/>
                        <c:pt idx="0">
                          <c:v>2.6</c:v>
                        </c:pt>
                      </c15:dlblFieldTableCache>
                    </c15:dlblFTEntry>
                  </c15:dlblFieldTable>
                  <c15:showDataLabelsRange val="0"/>
                </c:ext>
                <c:ext xmlns:c16="http://schemas.microsoft.com/office/drawing/2014/chart" uri="{C3380CC4-5D6E-409C-BE32-E72D297353CC}">
                  <c16:uniqueId val="{00000009-DBF0-414C-AE05-A2F96045B980}"/>
                </c:ext>
              </c:extLst>
            </c:dLbl>
            <c:dLbl>
              <c:idx val="10"/>
              <c:tx>
                <c:strRef>
                  <c:f>Daten_Diagramme!$D$24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{730EEEC2-FCCF-4C5C-B510-417754B3C1B1}</c15:txfldGUID>
                      <c15:f>Daten_Diagramme!$D$24</c15:f>
                      <c15:dlblFieldTableCache>
                        <c:ptCount val="1"/>
                        <c:pt idx="0">
                          <c:v>-3.9</c:v>
                        </c:pt>
                      </c15:dlblFieldTableCache>
                    </c15:dlblFTEntry>
                  </c15:dlblFieldTable>
                  <c15:showDataLabelsRange val="0"/>
                </c:ext>
                <c:ext xmlns:c16="http://schemas.microsoft.com/office/drawing/2014/chart" uri="{C3380CC4-5D6E-409C-BE32-E72D297353CC}">
                  <c16:uniqueId val="{0000000A-DBF0-414C-AE05-A2F96045B980}"/>
                </c:ext>
              </c:extLst>
            </c:dLbl>
            <c:dLbl>
              <c:idx val="11"/>
              <c:tx>
                <c:strRef>
                  <c:f>Daten_Diagramme!$D$25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{9563BEC5-9732-41DE-A8F8-6C51EA22A2A6}</c15:txfldGUID>
                      <c15:f>Daten_Diagramme!$D$25</c15:f>
                      <c15:dlblFieldTableCache>
                        <c:ptCount val="1"/>
                        <c:pt idx="0">
                          <c:v>0.9</c:v>
                        </c:pt>
                      </c15:dlblFieldTableCache>
                    </c15:dlblFTEntry>
                  </c15:dlblFieldTable>
                  <c15:showDataLabelsRange val="0"/>
                </c:ext>
                <c:ext xmlns:c16="http://schemas.microsoft.com/office/drawing/2014/chart" uri="{C3380CC4-5D6E-409C-BE32-E72D297353CC}">
                  <c16:uniqueId val="{0000000B-DBF0-414C-AE05-A2F96045B980}"/>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{CD8D687B-68FE-403F-B24E-78EFD87F6047}</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DBF0-414C-AE05-A2F96045B980}"/>
                </c:ext>
              </c:extLst>
            </c:dLbl>
            <c:dLbl>
              <c:idx val="13"/>
              <c:tx>
                <c:strRef>
                  <c:f>Daten_Diagramme!$D$27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{FD3A9C12-ED1E-48EC-A2E6-5DE263672665}</c15:txfldGUID>
                      <c15:f>Daten_Diagramme!$D$27</c15:f>
                      <c15:dlblFieldTableCache>
                        <c:ptCount val="1"/>
                        <c:pt idx="0">
                          <c:v>0.8</c:v>
                        </c:pt>
                      </c15:dlblFieldTableCache>
                    </c15:dlblFTEntry>
                  </c15:dlblFieldTable>
                  <c15:showDataLabelsRange val="0"/>
                </c:ext>
                <c:ext xmlns:c16="http://schemas.microsoft.com/office/drawing/2014/chart" uri="{C3380CC4-5D6E-409C-BE32-E72D297353CC}">
                  <c16:uniqueId val="{0000000D-DBF0-414C-AE05-A2F96045B980}"/>
                </c:ext>
              </c:extLst>
            </c:dLbl>
            <c:dLbl>
              <c:idx val="14"/>
              <c:tx>
                <c:strRef>
                  <c:f>Daten_Diagramme!$D$28</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{EC48C221-914D-4417-BBA9-3B14E38242A2}</c15:txfldGUID>
                      <c15:f>Daten_Diagramme!$D$28</c15:f>
                      <c15:dlblFieldTableCache>
                        <c:ptCount val="1"/>
                        <c:pt idx="0">
                          <c:v>6.6</c:v>
                        </c:pt>
                      </c15:dlblFieldTableCache>
                    </c15:dlblFTEntry>
                  </c15:dlblFieldTable>
                  <c15:showDataLabelsRange val="0"/>
                </c:ext>
                <c:ext xmlns:c16="http://schemas.microsoft.com/office/drawing/2014/chart" uri="{C3380CC4-5D6E-409C-BE32-E72D297353CC}">
                  <c16:uniqueId val="{0000000E-DBF0-414C-AE05-A2F96045B980}"/>
                </c:ext>
              </c:extLst>
            </c:dLbl>
            <c:dLbl>
              <c:idx val="15"/>
              <c:tx>
                <c:strRef>
                  <c:f>Daten_Diagramme!$D$29</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{64455091-D657-4DBE-B007-C863A2A557AA}</c15:txfldGUID>
                      <c15:f>Daten_Diagramme!$D$29</c15:f>
                      <c15:dlblFieldTableCache>
                        <c:ptCount val="1"/>
                        <c:pt idx="0">
                          <c:v>7.5</c:v>
                        </c:pt>
                      </c15:dlblFieldTableCache>
                    </c15:dlblFTEntry>
                  </c15:dlblFieldTable>
                  <c15:showDataLabelsRange val="0"/>
                </c:ext>
                <c:ext xmlns:c16="http://schemas.microsoft.com/office/drawing/2014/chart" uri="{C3380CC4-5D6E-409C-BE32-E72D297353CC}">
                  <c16:uniqueId val="{0000000F-DBF0-414C-AE05-A2F96045B980}"/>
                </c:ext>
              </c:extLst>
            </c:dLbl>
            <c:dLbl>
              <c:idx val="16"/>
              <c:tx>
                <c:strRef>
                  <c:f>Daten_Diagramme!$D$30</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{05405626-30C5-473F-89BB-8D8E0DFAA4C9}</c15:txfldGUID>
                      <c15:f>Daten_Diagramme!$D$30</c15:f>
                      <c15:dlblFieldTableCache>
                        <c:ptCount val="1"/>
                        <c:pt idx="0">
                          <c:v>5.6</c:v>
                        </c:pt>
                      </c15:dlblFieldTableCache>
                    </c15:dlblFTEntry>
                  </c15:dlblFieldTable>
                  <c15:showDataLabelsRange val="0"/>
                </c:ext>
                <c:ext xmlns:c16="http://schemas.microsoft.com/office/drawing/2014/chart" uri="{C3380CC4-5D6E-409C-BE32-E72D297353CC}">
                  <c16:uniqueId val="{00000010-DBF0-414C-AE05-A2F96045B980}"/>
                </c:ext>
              </c:extLst>
            </c:dLbl>
            <c:dLbl>
              <c:idx val="17"/>
              <c:tx>
                <c:strRef>
                  <c:f>Daten_Diagramme!$D$31</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{FE4C9E1E-0E40-476F-BB3B-90837E590495}</c15:txfldGUID>
                      <c15:f>Daten_Diagramme!$D$31</c15:f>
                      <c15:dlblFieldTableCache>
                        <c:ptCount val="1"/>
                        <c:pt idx="0">
                          <c:v>4.8</c:v>
                        </c:pt>
                      </c15:dlblFieldTableCache>
                    </c15:dlblFTEntry>
                  </c15:dlblFieldTable>
                  <c15:showDataLabelsRange val="0"/>
                </c:ext>
                <c:ext xmlns:c16="http://schemas.microsoft.com/office/drawing/2014/chart" uri="{C3380CC4-5D6E-409C-BE32-E72D297353CC}">
                  <c16:uniqueId val="{00000011-DBF0-414C-AE05-A2F96045B980}"/>
                </c:ext>
              </c:extLst>
            </c:dLbl>
            <c:dLbl>
              <c:idx val="18"/>
              <c:tx>
                <c:strRef>
                  <c:f>Daten_Diagramme!$D$32</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{8CFCE7D1-CC19-45D1-8F3A-40F21E4DD757}</c15:txfldGUID>
                      <c15:f>Daten_Diagramme!$D$32</c15:f>
                      <c15:dlblFieldTableCache>
                        <c:ptCount val="1"/>
                        <c:pt idx="0">
                          <c:v>5.8</c:v>
                        </c:pt>
                      </c15:dlblFieldTableCache>
                    </c15:dlblFTEntry>
                  </c15:dlblFieldTable>
                  <c15:showDataLabelsRange val="0"/>
                </c:ext>
                <c:ext xmlns:c16="http://schemas.microsoft.com/office/drawing/2014/chart" uri="{C3380CC4-5D6E-409C-BE32-E72D297353CC}">
                  <c16:uniqueId val="{00000012-DBF0-414C-AE05-A2F96045B980}"/>
                </c:ext>
              </c:extLst>
            </c:dLbl>
            <c:dLbl>
              <c:idx val="19"/>
              <c:tx>
                <c:strRef>
                  <c:f>Daten_Diagramme!$D$33</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{40360615-87DD-448C-997B-4BAA8EF1947A}</c15:txfldGUID>
                      <c15:f>Daten_Diagramme!$D$33</c15:f>
                      <c15:dlblFieldTableCache>
                        <c:ptCount val="1"/>
                        <c:pt idx="0">
                          <c:v>7.5</c:v>
                        </c:pt>
                      </c15:dlblFieldTableCache>
                    </c15:dlblFTEntry>
                  </c15:dlblFieldTable>
                  <c15:showDataLabelsRange val="0"/>
                </c:ext>
                <c:ext xmlns:c16="http://schemas.microsoft.com/office/drawing/2014/chart" uri="{C3380CC4-5D6E-409C-BE32-E72D297353CC}">
                  <c16:uniqueId val="{00000013-DBF0-414C-AE05-A2F96045B980}"/>
                </c:ext>
              </c:extLst>
            </c:dLbl>
            <c:dLbl>
              <c:idx val="20"/>
              <c:tx>
                <c:strRef>
                  <c:f>Daten_Diagramme!$D$34</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{C97E1BC3-11D7-4007-8951-61F06379DB02}</c15:txfldGUID>
                      <c15:f>Daten_Diagramme!$D$34</c15:f>
                      <c15:dlblFieldTableCache>
                        <c:ptCount val="1"/>
                        <c:pt idx="0">
                          <c:v>6.3</c:v>
                        </c:pt>
                      </c15:dlblFieldTableCache>
                    </c15:dlblFTEntry>
                  </c15:dlblFieldTable>
                  <c15:showDataLabelsRange val="0"/>
                </c:ext>
                <c:ext xmlns:c16="http://schemas.microsoft.com/office/drawing/2014/chart" uri="{C3380CC4-5D6E-409C-BE32-E72D297353CC}">
                  <c16:uniqueId val="{00000014-DBF0-414C-AE05-A2F96045B980}"/>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{29690F8B-B4E9-4D35-BF7E-15D79DAF5253}</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BF0-414C-AE05-A2F96045B98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{36B04237-7145-4300-AF1D-E8610FEC5031}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BF0-414C-AE05-A2F96045B980}"/>
                </c:ext>
              </c:extLst>
            </c:dLbl>
            <c:dLbl>
              <c:idx val="23"/>
              <c:tx>
                <c:strRef>
                  <c:f>Daten_Diagramme!$D$37</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{5EB73689-9EFF-48EF-ABCF-B9D89B85F985}</c15:txfldGUID>
                      <c15:f>Daten_Diagramme!$D$37</c15:f>
                      <c15:dlblFieldTableCache>
                        <c:ptCount val="1"/>
                        <c:pt idx="0">
                          <c:v>-9.8</c:v>
                        </c:pt>
                      </c15:dlblFieldTableCache>
                    </c15:dlblFTEntry>
                  </c15:dlblFieldTable>
                  <c15:showDataLabelsRange val="0"/>
                </c:ext>
                <c:ext xmlns:c16="http://schemas.microsoft.com/office/drawing/2014/chart" uri="{C3380CC4-5D6E-409C-BE32-E72D297353CC}">
                  <c16:uniqueId val="{00000017-DBF0-414C-AE05-A2F96045B980}"/>
                </c:ext>
              </c:extLst>
            </c:dLbl>
            <c:dLbl>
              <c:idx val="24"/>
              <c:layout>
                <c:manualLayout>
                  <c:x val="4.7769028871392123E-3"/>
                  <c:y val="-4.6876052205785108E-5"/>
                </c:manualLayout>
              </c:layout>
              <c:tx>
                <c:strRef>
                  <c:f>Daten_Diagramme!$D$38</c:f>
                  <c:strCache>
                    <c:ptCount val="1"/>
                    <c:pt idx="0">
                      <c:v>0.9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{5F48E82C-8EA2-4F26-9842-A9CA98D1D832}</c15:txfldGUID>
                      <c15:f>Daten_Diagramme!$D$38</c15:f>
                      <c15:dlblFieldTableCache>
                        <c:ptCount val="1"/>
                        <c:pt idx="0">
                          <c:v>0.9</c:v>
                        </c:pt>
                      </c15:dlblFieldTableCache>
                    </c15:dlblFTEntry>
                  </c15:dlblFieldTable>
                  <c15:showDataLabelsRange val="0"/>
                </c:ext>
                <c:ext xmlns:c16="http://schemas.microsoft.com/office/drawing/2014/chart" uri="{C3380CC4-5D6E-409C-BE32-E72D297353CC}">
                  <c16:uniqueId val="{00000018-DBF0-414C-AE05-A2F96045B980}"/>
                </c:ext>
              </c:extLst>
            </c:dLbl>
            <c:dLbl>
              <c:idx val="25"/>
              <c:tx>
                <c:strRef>
                  <c:f>Daten_Diagramme!$D$39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{46DE2420-55D7-43D1-AAA7-972F9BB8DDCA}</c15:txfldGUID>
                      <c15:f>Daten_Diagramme!$D$39</c15:f>
                      <c15:dlblFieldTableCache>
                        <c:ptCount val="1"/>
                        <c:pt idx="0">
                          <c:v>3.7</c:v>
                        </c:pt>
                      </c15:dlblFieldTableCache>
                    </c15:dlblFTEntry>
                  </c15:dlblFieldTable>
                  <c15:showDataLabelsRange val="0"/>
                </c:ext>
                <c:ext xmlns:c16="http://schemas.microsoft.com/office/drawing/2014/chart" uri="{C3380CC4-5D6E-409C-BE32-E72D297353CC}">
                  <c16:uniqueId val="{00000019-DBF0-414C-AE05-A2F96045B98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{B39204DC-598D-4457-B076-1855DD857B9B}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BF0-414C-AE05-A2F96045B98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{61E881BC-9FF5-4BB8-98FD-56E998A5E1B7}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BF0-414C-AE05-A2F96045B98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{D6E89CC5-DF05-48C9-9BD9-6455C1CF1FF7}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BF0-414C-AE05-A2F96045B98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{5D798AFA-5FFB-48A8-ACD2-A8925B762FA2}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BF0-414C-AE05-A2F96045B98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{9478B8B1-BB40-4EE1-8F02-669EB8A29048}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BF0-414C-AE05-A2F96045B980}"/>
                </c:ext>
              </c:extLst>
            </c:dLbl>
            <c:dLbl>
              <c:idx val="31"/>
              <c:tx>
                <c:strRef>
                  <c:f>Daten_Diagramme!$D$45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{2410F689-8384-4DA4-82B8-FAF6AB18CB60}</c15:txfldGUID>
                      <c15:f>Daten_Diagramme!$D$45</c15:f>
                      <c15:dlblFieldTableCache>
                        <c:ptCount val="1"/>
                        <c:pt idx="0">
                          <c:v>3.7</c:v>
                        </c:pt>
                      </c15:dlblFieldTableCache>
                    </c15:dlblFTEntry>
                  </c15:dlblFieldTable>
                  <c15:showDataLabelsRange val="0"/>
                </c:ext>
                <c:ext xmlns:c16="http://schemas.microsoft.com/office/drawing/2014/chart" uri="{C3380CC4-5D6E-409C-BE32-E72D297353CC}">
                  <c16:uniqueId val="{0000001F-DBF0-414C-AE05-A2F96045B98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2.4031736568139603</c:v>
                </c:pt>
                <c:pt idx="1">
                  <c:v>-9.8425196850393704</c:v>
                </c:pt>
                <c:pt idx="2">
                  <c:v>4.6351931330472107</c:v>
                </c:pt>
                <c:pt idx="3">
                  <c:v>2.4567861715749038</c:v>
                </c:pt>
                <c:pt idx="4">
                  <c:v>3.0122722201561918</c:v>
                </c:pt>
                <c:pt idx="5">
                  <c:v>2.6034793041391722</c:v>
                </c:pt>
                <c:pt idx="6">
                  <c:v>0.61141304347826086</c:v>
                </c:pt>
                <c:pt idx="7">
                  <c:v>-5.6462402997056467</c:v>
                </c:pt>
                <c:pt idx="8">
                  <c:v>3.0138339920948618</c:v>
                </c:pt>
                <c:pt idx="9">
                  <c:v>2.5769506084466713</c:v>
                </c:pt>
                <c:pt idx="10">
                  <c:v>-3.9452495974235107</c:v>
                </c:pt>
                <c:pt idx="11">
                  <c:v>0.87565674255691772</c:v>
                </c:pt>
                <c:pt idx="12">
                  <c:v>0.243605359317905</c:v>
                </c:pt>
                <c:pt idx="13">
                  <c:v>0.75934579439252337</c:v>
                </c:pt>
                <c:pt idx="14">
                  <c:v>6.6315789473684212</c:v>
                </c:pt>
                <c:pt idx="15">
                  <c:v>7.4550128534704374</c:v>
                </c:pt>
                <c:pt idx="16">
                  <c:v>5.6350238404854789</c:v>
                </c:pt>
                <c:pt idx="17">
                  <c:v>4.7547169811320753</c:v>
                </c:pt>
                <c:pt idx="18">
                  <c:v>5.7819383259911898</c:v>
                </c:pt>
                <c:pt idx="19">
                  <c:v>7.5303126994256537</c:v>
                </c:pt>
                <c:pt idx="20">
                  <c:v>6.3377286261165464</c:v>
                </c:pt>
                <c:pt idx="21">
                  <c:v>0</c:v>
                </c:pt>
                <c:pt idx="23">
                  <c:v>-9.8425196850393704</c:v>
                </c:pt>
                <c:pt idx="24">
                  <c:v>0.86216806529486145</c:v>
                </c:pt>
                <c:pt idx="25">
                  <c:v>3.6882854141539898</c:v>
                </c:pt>
              </c:numCache>
            </c:numRef>
          </c:val>
          <c:extLst>
            <c:ext xmlns:c16="http://schemas.microsoft.com/office/drawing/2014/chart" uri="{C3380CC4-5D6E-409C-BE32-E72D297353CC}">
              <c16:uniqueId val="{00000020-DBF0-414C-AE05-A2F96045B98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{6B0B953F-1B28-465B-A59D-DDACCEF62F32}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BF0-414C-AE05-A2F96045B98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{8E77C80A-FD50-4F50-B38F-EE7FD8C7CDD8}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BF0-414C-AE05-A2F96045B98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{249115EF-170B-4B65-9FC9-93EAA39B661A}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BF0-414C-AE05-A2F96045B98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{92D3A85C-B0B9-465E-811D-4E87DF7768E0}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BF0-414C-AE05-A2F96045B98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{453BDA00-CD71-4ECD-B6A0-754DE07DB401}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BF0-414C-AE05-A2F96045B98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{0C9AFD28-DB88-42D0-98B8-5932B26E88EE}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BF0-414C-AE05-A2F96045B98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{966D0C31-0B06-48F9-8E2C-26C181E0B943}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BF0-414C-AE05-A2F96045B98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{92B6CAA6-9CCB-4B03-81CD-71FF5FA8A5FC}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BF0-414C-AE05-A2F96045B98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{6618244A-35A9-4657-B4C0-7A1CA65F241E}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BF0-414C-AE05-A2F96045B98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{4A43DA3B-5C8A-415E-BDB5-371364AF252B}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BF0-414C-AE05-A2F96045B98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{5F5F12ED-A694-4A8F-9973-7977BD2780D0}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BF0-414C-AE05-A2F96045B98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{08108C30-1E8D-4F66-8BED-BDC99CE51540}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BF0-414C-AE05-A2F96045B98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{9453FA00-E722-4EFA-BAFB-1E1424B20DA4}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BF0-414C-AE05-A2F96045B98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{81BDB1BD-3C12-41E5-8854-5ECB495DF1D8}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BF0-414C-AE05-A2F96045B98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{F8EC8802-2C2E-45AA-B5A4-9F78AAC1F44E}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BF0-414C-AE05-A2F96045B98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{B3BFE503-0A1E-44E4-80F9-6384085C153F}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BF0-414C-AE05-A2F96045B98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{84ACFDEA-E6A2-4B5B-895F-96960D045446}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BF0-414C-AE05-A2F96045B98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{AC5B9EC1-AECB-4D91-AC91-9501CB46347F}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BF0-414C-AE05-A2F96045B98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{C1E30999-3CD5-40A2-909A-06F8288122C7}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BF0-414C-AE05-A2F96045B98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{0BB2C83F-8589-4326-9E64-FEF259D9E883}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BF0-414C-AE05-A2F96045B98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{34371D35-0F6D-4CB8-8083-8183E58F820F}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BF0-414C-AE05-A2F96045B98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{698F9E1B-BDD3-4364-9943-A3D523E18528}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BF0-414C-AE05-A2F96045B98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{5E370661-E5E5-4371-9AA0-FA231F06889C}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BF0-414C-AE05-A2F96045B98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{BEB022C8-3122-4FAF-A0B5-367B40DCB4F2}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BF0-414C-AE05-A2F96045B98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{796118B3-FDA6-4CED-A979-6409A60CA880}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BF0-414C-AE05-A2F96045B98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{19A4CCC7-E241-4E84-9587-D853F71D6005}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BF0-414C-AE05-A2F96045B98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{045E1476-CB83-4E30-AE0F-9A49AE7683CB}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BF0-414C-AE05-A2F96045B98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{10EF6847-68B3-478B-985B-058B7C320AD5}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BF0-414C-AE05-A2F96045B98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{9C2A0260-1A7E-4251-B4E0-C66323FCC14E}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BF0-414C-AE05-A2F96045B98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{45F492D8-A879-4CFD-9E77-8CFB65A23CB0}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BF0-414C-AE05-A2F96045B98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{E0E3FF84-F624-4B54-98AC-047E87DDFBC3}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BF0-414C-AE05-A2F96045B98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{A1197646-DDB2-454F-A8FE-DDE2D16A85C1}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BF0-414C-AE05-A2F96045B98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BF0-414C-AE05-A2F96045B98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BF0-414C-AE05-A2F96045B98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{50FC74A6-2384-4AD0-A4D2-31115F88BCCC}</c15:txfldGUID>
                      <c15:f>Daten_Diagramme!$E$14</c15:f>
                      <c15:dlblFieldTableCache>
                        <c:ptCount val="1"/>
                        <c:pt idx="0">
                          <c:v>-2.0</c:v>
                        </c:pt>
                      </c15:dlblFieldTableCache>
                    </c15:dlblFTEntry>
                  </c15:dlblFieldTable>
                  <c15:showDataLabelsRange val="0"/>
                </c:ext>
                <c:ext xmlns:c16="http://schemas.microsoft.com/office/drawing/2014/chart" uri="{C3380CC4-5D6E-409C-BE32-E72D297353CC}">
                  <c16:uniqueId val="{00000000-9664-4A6D-AA61-310C400C3DDE}"/>
                </c:ext>
              </c:extLst>
            </c:dLbl>
            <c:dLbl>
              <c:idx val="1"/>
              <c:tx>
                <c:strRef>
                  <c:f>Daten_Diagramme!$E$15</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{B87AD566-BF03-43FB-B151-CC8A58CF6D7D}</c15:txfldGUID>
                      <c15:f>Daten_Diagramme!$E$15</c15:f>
                      <c15:dlblFieldTableCache>
                        <c:ptCount val="1"/>
                        <c:pt idx="0">
                          <c:v>-10.8</c:v>
                        </c:pt>
                      </c15:dlblFieldTableCache>
                    </c15:dlblFTEntry>
                  </c15:dlblFieldTable>
                  <c15:showDataLabelsRange val="0"/>
                </c:ext>
                <c:ext xmlns:c16="http://schemas.microsoft.com/office/drawing/2014/chart" uri="{C3380CC4-5D6E-409C-BE32-E72D297353CC}">
                  <c16:uniqueId val="{00000001-9664-4A6D-AA61-310C400C3DDE}"/>
                </c:ext>
              </c:extLst>
            </c:dLbl>
            <c:dLbl>
              <c:idx val="2"/>
              <c:tx>
                <c:strRef>
                  <c:f>Daten_Diagramme!$E$16</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{E389F329-7AA6-4095-8C59-348A12EFCCDE}</c15:txfldGUID>
                      <c15:f>Daten_Diagramme!$E$16</c15:f>
                      <c15:dlblFieldTableCache>
                        <c:ptCount val="1"/>
                        <c:pt idx="0">
                          <c:v>8.8</c:v>
                        </c:pt>
                      </c15:dlblFieldTableCache>
                    </c15:dlblFTEntry>
                  </c15:dlblFieldTable>
                  <c15:showDataLabelsRange val="0"/>
                </c:ext>
                <c:ext xmlns:c16="http://schemas.microsoft.com/office/drawing/2014/chart" uri="{C3380CC4-5D6E-409C-BE32-E72D297353CC}">
                  <c16:uniqueId val="{00000002-9664-4A6D-AA61-310C400C3DDE}"/>
                </c:ext>
              </c:extLst>
            </c:dLbl>
            <c:dLbl>
              <c:idx val="3"/>
              <c:tx>
                <c:strRef>
                  <c:f>Daten_Diagramme!$E$17</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{F5B299FE-C1E5-4C36-BDD3-DFED58D7A9A8}</c15:txfldGUID>
                      <c15:f>Daten_Diagramme!$E$17</c15:f>
                      <c15:dlblFieldTableCache>
                        <c:ptCount val="1"/>
                        <c:pt idx="0">
                          <c:v>-9.1</c:v>
                        </c:pt>
                      </c15:dlblFieldTableCache>
                    </c15:dlblFTEntry>
                  </c15:dlblFieldTable>
                  <c15:showDataLabelsRange val="0"/>
                </c:ext>
                <c:ext xmlns:c16="http://schemas.microsoft.com/office/drawing/2014/chart" uri="{C3380CC4-5D6E-409C-BE32-E72D297353CC}">
                  <c16:uniqueId val="{00000003-9664-4A6D-AA61-310C400C3DDE}"/>
                </c:ext>
              </c:extLst>
            </c:dLbl>
            <c:dLbl>
              <c:idx val="4"/>
              <c:tx>
                <c:strRef>
                  <c:f>Daten_Diagramme!$E$18</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{BBCC6F25-826C-48D5-B1BB-06B12EED5ADD}</c15:txfldGUID>
                      <c15:f>Daten_Diagramme!$E$18</c15:f>
                      <c15:dlblFieldTableCache>
                        <c:ptCount val="1"/>
                        <c:pt idx="0">
                          <c:v>-6.9</c:v>
                        </c:pt>
                      </c15:dlblFieldTableCache>
                    </c15:dlblFTEntry>
                  </c15:dlblFieldTable>
                  <c15:showDataLabelsRange val="0"/>
                </c:ext>
                <c:ext xmlns:c16="http://schemas.microsoft.com/office/drawing/2014/chart" uri="{C3380CC4-5D6E-409C-BE32-E72D297353CC}">
                  <c16:uniqueId val="{00000004-9664-4A6D-AA61-310C400C3DDE}"/>
                </c:ext>
              </c:extLst>
            </c:dLbl>
            <c:dLbl>
              <c:idx val="5"/>
              <c:tx>
                <c:strRef>
                  <c:f>Daten_Diagramme!$E$19</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{B189CC2D-8BD4-49DD-8483-CFA46BF831B9}</c15:txfldGUID>
                      <c15:f>Daten_Diagramme!$E$19</c15:f>
                      <c15:dlblFieldTableCache>
                        <c:ptCount val="1"/>
                        <c:pt idx="0">
                          <c:v>-10.2</c:v>
                        </c:pt>
                      </c15:dlblFieldTableCache>
                    </c15:dlblFTEntry>
                  </c15:dlblFieldTable>
                  <c15:showDataLabelsRange val="0"/>
                </c:ext>
                <c:ext xmlns:c16="http://schemas.microsoft.com/office/drawing/2014/chart" uri="{C3380CC4-5D6E-409C-BE32-E72D297353CC}">
                  <c16:uniqueId val="{00000005-9664-4A6D-AA61-310C400C3DDE}"/>
                </c:ext>
              </c:extLst>
            </c:dLbl>
            <c:dLbl>
              <c:idx val="6"/>
              <c:tx>
                <c:strRef>
                  <c:f>Daten_Diagramme!$E$20</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{6C1620D6-796C-4831-82F7-0DC9F954A34E}</c15:txfldGUID>
                      <c15:f>Daten_Diagramme!$E$20</c15:f>
                      <c15:dlblFieldTableCache>
                        <c:ptCount val="1"/>
                        <c:pt idx="0">
                          <c:v>-12.9</c:v>
                        </c:pt>
                      </c15:dlblFieldTableCache>
                    </c15:dlblFTEntry>
                  </c15:dlblFieldTable>
                  <c15:showDataLabelsRange val="0"/>
                </c:ext>
                <c:ext xmlns:c16="http://schemas.microsoft.com/office/drawing/2014/chart" uri="{C3380CC4-5D6E-409C-BE32-E72D297353CC}">
                  <c16:uniqueId val="{00000006-9664-4A6D-AA61-310C400C3DDE}"/>
                </c:ext>
              </c:extLst>
            </c:dLbl>
            <c:dLbl>
              <c:idx val="7"/>
              <c:tx>
                <c:strRef>
                  <c:f>Daten_Diagramme!$E$21</c:f>
                  <c:strCache>
                    <c:ptCount val="1"/>
                    <c:pt idx="0">
                      <c:v>14.1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{3263F345-7D0E-476D-9497-2DF79A23664A}</c15:txfldGUID>
                      <c15:f>Daten_Diagramme!$E$21</c15:f>
                      <c15:dlblFieldTableCache>
                        <c:ptCount val="1"/>
                        <c:pt idx="0">
                          <c:v>14.1</c:v>
                        </c:pt>
                      </c15:dlblFieldTableCache>
                    </c15:dlblFTEntry>
                  </c15:dlblFieldTable>
                  <c15:showDataLabelsRange val="0"/>
                </c:ext>
                <c:ext xmlns:c16="http://schemas.microsoft.com/office/drawing/2014/chart" uri="{C3380CC4-5D6E-409C-BE32-E72D297353CC}">
                  <c16:uniqueId val="{00000007-9664-4A6D-AA61-310C400C3DDE}"/>
                </c:ext>
              </c:extLst>
            </c:dLbl>
            <c:dLbl>
              <c:idx val="8"/>
              <c:tx>
                <c:strRef>
                  <c:f>Daten_Diagramme!$E$22</c:f>
                  <c:strCache>
                    <c:ptCount val="1"/>
                    <c:pt idx="0">
                      <c:v>-14.5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{A3F386E7-82CF-4A87-8F1A-23AF9BB2C776}</c15:txfldGUID>
                      <c15:f>Daten_Diagramme!$E$22</c15:f>
                      <c15:dlblFieldTableCache>
                        <c:ptCount val="1"/>
                        <c:pt idx="0">
                          <c:v>-14.5</c:v>
                        </c:pt>
                      </c15:dlblFieldTableCache>
                    </c15:dlblFTEntry>
                  </c15:dlblFieldTable>
                  <c15:showDataLabelsRange val="0"/>
                </c:ext>
                <c:ext xmlns:c16="http://schemas.microsoft.com/office/drawing/2014/chart" uri="{C3380CC4-5D6E-409C-BE32-E72D297353CC}">
                  <c16:uniqueId val="{00000008-9664-4A6D-AA61-310C400C3DDE}"/>
                </c:ext>
              </c:extLst>
            </c:dLbl>
            <c:dLbl>
              <c:idx val="9"/>
              <c:tx>
                <c:strRef>
                  <c:f>Daten_Diagramme!$E$23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{EAE334C3-6FA9-4294-89C6-36E4D470060D}</c15:txfldGUID>
                      <c15:f>Daten_Diagramme!$E$23</c15:f>
                      <c15:dlblFieldTableCache>
                        <c:ptCount val="1"/>
                        <c:pt idx="0">
                          <c:v>-0.5</c:v>
                        </c:pt>
                      </c15:dlblFieldTableCache>
                    </c15:dlblFTEntry>
                  </c15:dlblFieldTable>
                  <c15:showDataLabelsRange val="0"/>
                </c:ext>
                <c:ext xmlns:c16="http://schemas.microsoft.com/office/drawing/2014/chart" uri="{C3380CC4-5D6E-409C-BE32-E72D297353CC}">
                  <c16:uniqueId val="{00000009-9664-4A6D-AA61-310C400C3DDE}"/>
                </c:ext>
              </c:extLst>
            </c:dLbl>
            <c:dLbl>
              <c:idx val="10"/>
              <c:tx>
                <c:strRef>
                  <c:f>Daten_Diagramme!$E$24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{D633E1FC-653A-4714-9EAE-CE009DBA96CE}</c15:txfldGUID>
                      <c15:f>Daten_Diagramme!$E$24</c15:f>
                      <c15:dlblFieldTableCache>
                        <c:ptCount val="1"/>
                        <c:pt idx="0">
                          <c:v>-3.2</c:v>
                        </c:pt>
                      </c15:dlblFieldTableCache>
                    </c15:dlblFTEntry>
                  </c15:dlblFieldTable>
                  <c15:showDataLabelsRange val="0"/>
                </c:ext>
                <c:ext xmlns:c16="http://schemas.microsoft.com/office/drawing/2014/chart" uri="{C3380CC4-5D6E-409C-BE32-E72D297353CC}">
                  <c16:uniqueId val="{0000000A-9664-4A6D-AA61-310C400C3DDE}"/>
                </c:ext>
              </c:extLst>
            </c:dLbl>
            <c:dLbl>
              <c:idx val="11"/>
              <c:tx>
                <c:strRef>
                  <c:f>Daten_Diagramme!$E$25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{A905C04A-4C37-4C61-8565-CA6FE46377C3}</c15:txfldGUID>
                      <c15:f>Daten_Diagramme!$E$25</c15:f>
                      <c15:dlblFieldTableCache>
                        <c:ptCount val="1"/>
                        <c:pt idx="0">
                          <c:v>-4.1</c:v>
                        </c:pt>
                      </c15:dlblFieldTableCache>
                    </c15:dlblFTEntry>
                  </c15:dlblFieldTable>
                  <c15:showDataLabelsRange val="0"/>
                </c:ext>
                <c:ext xmlns:c16="http://schemas.microsoft.com/office/drawing/2014/chart" uri="{C3380CC4-5D6E-409C-BE32-E72D297353CC}">
                  <c16:uniqueId val="{0000000B-9664-4A6D-AA61-310C400C3DDE}"/>
                </c:ext>
              </c:extLst>
            </c:dLbl>
            <c:dLbl>
              <c:idx val="12"/>
              <c:tx>
                <c:strRef>
                  <c:f>Daten_Diagramme!$E$26</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{DE0F2DF9-CBAA-4F61-8A02-8E6E549E83A7}</c15:txfldGUID>
                      <c15:f>Daten_Diagramme!$E$26</c15:f>
                      <c15:dlblFieldTableCache>
                        <c:ptCount val="1"/>
                        <c:pt idx="0">
                          <c:v>-4.7</c:v>
                        </c:pt>
                      </c15:dlblFieldTableCache>
                    </c15:dlblFTEntry>
                  </c15:dlblFieldTable>
                  <c15:showDataLabelsRange val="0"/>
                </c:ext>
                <c:ext xmlns:c16="http://schemas.microsoft.com/office/drawing/2014/chart" uri="{C3380CC4-5D6E-409C-BE32-E72D297353CC}">
                  <c16:uniqueId val="{0000000C-9664-4A6D-AA61-310C400C3DDE}"/>
                </c:ext>
              </c:extLst>
            </c:dLbl>
            <c:dLbl>
              <c:idx val="13"/>
              <c:tx>
                <c:strRef>
                  <c:f>Daten_Diagramme!$E$27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{F99BDA77-0616-4B37-8F54-CB9250CD70EE}</c15:txfldGUID>
                      <c15:f>Daten_Diagramme!$E$27</c15:f>
                      <c15:dlblFieldTableCache>
                        <c:ptCount val="1"/>
                        <c:pt idx="0">
                          <c:v>4.5</c:v>
                        </c:pt>
                      </c15:dlblFieldTableCache>
                    </c15:dlblFTEntry>
                  </c15:dlblFieldTable>
                  <c15:showDataLabelsRange val="0"/>
                </c:ext>
                <c:ext xmlns:c16="http://schemas.microsoft.com/office/drawing/2014/chart" uri="{C3380CC4-5D6E-409C-BE32-E72D297353CC}">
                  <c16:uniqueId val="{0000000D-9664-4A6D-AA61-310C400C3DDE}"/>
                </c:ext>
              </c:extLst>
            </c:dLbl>
            <c:dLbl>
              <c:idx val="14"/>
              <c:tx>
                <c:strRef>
                  <c:f>Daten_Diagramme!$E$28</c:f>
                  <c:strCache>
                    <c:ptCount val="1"/>
                    <c:pt idx="0">
                      <c:v>21.5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{7539FBD3-07F5-45B0-89A0-9E028A579EF7}</c15:txfldGUID>
                      <c15:f>Daten_Diagramme!$E$28</c15:f>
                      <c15:dlblFieldTableCache>
                        <c:ptCount val="1"/>
                        <c:pt idx="0">
                          <c:v>21.5</c:v>
                        </c:pt>
                      </c15:dlblFieldTableCache>
                    </c15:dlblFTEntry>
                  </c15:dlblFieldTable>
                  <c15:showDataLabelsRange val="0"/>
                </c:ext>
                <c:ext xmlns:c16="http://schemas.microsoft.com/office/drawing/2014/chart" uri="{C3380CC4-5D6E-409C-BE32-E72D297353CC}">
                  <c16:uniqueId val="{0000000E-9664-4A6D-AA61-310C400C3DDE}"/>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{80189159-7B29-49CF-A210-3248D8BF73EA}</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9664-4A6D-AA61-310C400C3DDE}"/>
                </c:ext>
              </c:extLst>
            </c:dLbl>
            <c:dLbl>
              <c:idx val="16"/>
              <c:tx>
                <c:strRef>
                  <c:f>Daten_Diagramme!$E$30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{A8935425-BB9C-4B45-B499-8C76795A6D29}</c15:txfldGUID>
                      <c15:f>Daten_Diagramme!$E$30</c15:f>
                      <c15:dlblFieldTableCache>
                        <c:ptCount val="1"/>
                        <c:pt idx="0">
                          <c:v>-1.2</c:v>
                        </c:pt>
                      </c15:dlblFieldTableCache>
                    </c15:dlblFTEntry>
                  </c15:dlblFieldTable>
                  <c15:showDataLabelsRange val="0"/>
                </c:ext>
                <c:ext xmlns:c16="http://schemas.microsoft.com/office/drawing/2014/chart" uri="{C3380CC4-5D6E-409C-BE32-E72D297353CC}">
                  <c16:uniqueId val="{00000010-9664-4A6D-AA61-310C400C3DDE}"/>
                </c:ext>
              </c:extLst>
            </c:dLbl>
            <c:dLbl>
              <c:idx val="17"/>
              <c:tx>
                <c:strRef>
                  <c:f>Daten_Diagramme!$E$31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{758D088D-B210-423C-AF4A-96A701BB2ADE}</c15:txfldGUID>
                      <c15:f>Daten_Diagramme!$E$31</c15:f>
                      <c15:dlblFieldTableCache>
                        <c:ptCount val="1"/>
                        <c:pt idx="0">
                          <c:v>3.0</c:v>
                        </c:pt>
                      </c15:dlblFieldTableCache>
                    </c15:dlblFTEntry>
                  </c15:dlblFieldTable>
                  <c15:showDataLabelsRange val="0"/>
                </c:ext>
                <c:ext xmlns:c16="http://schemas.microsoft.com/office/drawing/2014/chart" uri="{C3380CC4-5D6E-409C-BE32-E72D297353CC}">
                  <c16:uniqueId val="{00000011-9664-4A6D-AA61-310C400C3DDE}"/>
                </c:ext>
              </c:extLst>
            </c:dLbl>
            <c:dLbl>
              <c:idx val="18"/>
              <c:tx>
                <c:strRef>
                  <c:f>Daten_Diagramme!$E$32</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{27AD9696-BC8F-4B8C-B569-EB2EBE97E682}</c15:txfldGUID>
                      <c15:f>Daten_Diagramme!$E$32</c15:f>
                      <c15:dlblFieldTableCache>
                        <c:ptCount val="1"/>
                        <c:pt idx="0">
                          <c:v>8.5</c:v>
                        </c:pt>
                      </c15:dlblFieldTableCache>
                    </c15:dlblFTEntry>
                  </c15:dlblFieldTable>
                  <c15:showDataLabelsRange val="0"/>
                </c:ext>
                <c:ext xmlns:c16="http://schemas.microsoft.com/office/drawing/2014/chart" uri="{C3380CC4-5D6E-409C-BE32-E72D297353CC}">
                  <c16:uniqueId val="{00000012-9664-4A6D-AA61-310C400C3DDE}"/>
                </c:ext>
              </c:extLst>
            </c:dLbl>
            <c:dLbl>
              <c:idx val="19"/>
              <c:tx>
                <c:strRef>
                  <c:f>Daten_Diagramme!$E$33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{8E4D40DC-723D-4DE1-B77C-D1DA5D3E47C2}</c15:txfldGUID>
                      <c15:f>Daten_Diagramme!$E$33</c15:f>
                      <c15:dlblFieldTableCache>
                        <c:ptCount val="1"/>
                        <c:pt idx="0">
                          <c:v>-1.5</c:v>
                        </c:pt>
                      </c15:dlblFieldTableCache>
                    </c15:dlblFTEntry>
                  </c15:dlblFieldTable>
                  <c15:showDataLabelsRange val="0"/>
                </c:ext>
                <c:ext xmlns:c16="http://schemas.microsoft.com/office/drawing/2014/chart" uri="{C3380CC4-5D6E-409C-BE32-E72D297353CC}">
                  <c16:uniqueId val="{00000013-9664-4A6D-AA61-310C400C3DDE}"/>
                </c:ext>
              </c:extLst>
            </c:dLbl>
            <c:dLbl>
              <c:idx val="20"/>
              <c:tx>
                <c:strRef>
                  <c:f>Daten_Diagramme!$E$34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{CCCB6CDB-D4A5-4C71-B319-4B867FC5E374}</c15:txfldGUID>
                      <c15:f>Daten_Diagramme!$E$34</c15:f>
                      <c15:dlblFieldTableCache>
                        <c:ptCount val="1"/>
                        <c:pt idx="0">
                          <c:v>-3.4</c:v>
                        </c:pt>
                      </c15:dlblFieldTableCache>
                    </c15:dlblFTEntry>
                  </c15:dlblFieldTable>
                  <c15:showDataLabelsRange val="0"/>
                </c:ext>
                <c:ext xmlns:c16="http://schemas.microsoft.com/office/drawing/2014/chart" uri="{C3380CC4-5D6E-409C-BE32-E72D297353CC}">
                  <c16:uniqueId val="{00000014-9664-4A6D-AA61-310C400C3DD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{CC7DF689-12C1-487B-9E8D-0DC80869F368}</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9664-4A6D-AA61-310C400C3DD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{0D1A3ADC-6EF2-4AC3-9EF3-7EAA4373FA2A}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664-4A6D-AA61-310C400C3DDE}"/>
                </c:ext>
              </c:extLst>
            </c:dLbl>
            <c:dLbl>
              <c:idx val="23"/>
              <c:tx>
                <c:strRef>
                  <c:f>Daten_Diagramme!$E$37</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{F0470869-C9B4-4879-B369-1B83FE19CBB6}</c15:txfldGUID>
                      <c15:f>Daten_Diagramme!$E$37</c15:f>
                      <c15:dlblFieldTableCache>
                        <c:ptCount val="1"/>
                        <c:pt idx="0">
                          <c:v>-10.8</c:v>
                        </c:pt>
                      </c15:dlblFieldTableCache>
                    </c15:dlblFTEntry>
                  </c15:dlblFieldTable>
                  <c15:showDataLabelsRange val="0"/>
                </c:ext>
                <c:ext xmlns:c16="http://schemas.microsoft.com/office/drawing/2014/chart" uri="{C3380CC4-5D6E-409C-BE32-E72D297353CC}">
                  <c16:uniqueId val="{00000017-9664-4A6D-AA61-310C400C3DDE}"/>
                </c:ext>
              </c:extLst>
            </c:dLbl>
            <c:dLbl>
              <c:idx val="24"/>
              <c:tx>
                <c:strRef>
                  <c:f>Daten_Diagramme!$E$38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{AFB71D3E-D044-46A0-9D22-37D36563BC8A}</c15:txfldGUID>
                      <c15:f>Daten_Diagramme!$E$38</c15:f>
                      <c15:dlblFieldTableCache>
                        <c:ptCount val="1"/>
                        <c:pt idx="0">
                          <c:v>1.6</c:v>
                        </c:pt>
                      </c15:dlblFieldTableCache>
                    </c15:dlblFTEntry>
                  </c15:dlblFieldTable>
                  <c15:showDataLabelsRange val="0"/>
                </c:ext>
                <c:ext xmlns:c16="http://schemas.microsoft.com/office/drawing/2014/chart" uri="{C3380CC4-5D6E-409C-BE32-E72D297353CC}">
                  <c16:uniqueId val="{00000018-9664-4A6D-AA61-310C400C3DDE}"/>
                </c:ext>
              </c:extLst>
            </c:dLbl>
            <c:dLbl>
              <c:idx val="25"/>
              <c:tx>
                <c:strRef>
                  <c:f>Daten_Diagramme!$E$39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{2DC5DA03-041D-4896-9174-428B9069CB76}</c15:txfldGUID>
                      <c15:f>Daten_Diagramme!$E$39</c15:f>
                      <c15:dlblFieldTableCache>
                        <c:ptCount val="1"/>
                        <c:pt idx="0">
                          <c:v>-2.6</c:v>
                        </c:pt>
                      </c15:dlblFieldTableCache>
                    </c15:dlblFTEntry>
                  </c15:dlblFieldTable>
                  <c15:showDataLabelsRange val="0"/>
                </c:ext>
                <c:ext xmlns:c16="http://schemas.microsoft.com/office/drawing/2014/chart" uri="{C3380CC4-5D6E-409C-BE32-E72D297353CC}">
                  <c16:uniqueId val="{00000019-9664-4A6D-AA61-310C400C3DD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{DCAD23C0-1C84-4D85-8FE8-7731BF48DDBF}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664-4A6D-AA61-310C400C3DD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{05C8C8F5-6C83-45B1-8C06-A0C6DC34A6FF}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664-4A6D-AA61-310C400C3DD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{04F13405-627A-427A-AC43-945076851C18}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664-4A6D-AA61-310C400C3DD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{888ECFD4-6621-4D98-9387-9E26058140FF}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664-4A6D-AA61-310C400C3DD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{1B4DCE6D-0E48-4888-97E1-9180B1EE3EAD}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664-4A6D-AA61-310C400C3DDE}"/>
                </c:ext>
              </c:extLst>
            </c:dLbl>
            <c:dLbl>
              <c:idx val="31"/>
              <c:tx>
                <c:strRef>
                  <c:f>Daten_Diagramme!$E$45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{FDE24E1C-24C6-4179-9776-F4505E11263D}</c15:txfldGUID>
                      <c15:f>Daten_Diagramme!$E$45</c15:f>
                      <c15:dlblFieldTableCache>
                        <c:ptCount val="1"/>
                        <c:pt idx="0">
                          <c:v>-2.6</c:v>
                        </c:pt>
                      </c15:dlblFieldTableCache>
                    </c15:dlblFTEntry>
                  </c15:dlblFieldTable>
                  <c15:showDataLabelsRange val="0"/>
                </c:ext>
                <c:ext xmlns:c16="http://schemas.microsoft.com/office/drawing/2014/chart" uri="{C3380CC4-5D6E-409C-BE32-E72D297353CC}">
                  <c16:uniqueId val="{0000001F-9664-4A6D-AA61-310C400C3DD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-2.0494439849278558</c:v>
                </c:pt>
                <c:pt idx="1">
                  <c:v>-10.795454545454545</c:v>
                </c:pt>
                <c:pt idx="2">
                  <c:v>8.791208791208792</c:v>
                </c:pt>
                <c:pt idx="3">
                  <c:v>-9.0809628008752732</c:v>
                </c:pt>
                <c:pt idx="4">
                  <c:v>-6.8702290076335881</c:v>
                </c:pt>
                <c:pt idx="5">
                  <c:v>-10.238095238095237</c:v>
                </c:pt>
                <c:pt idx="6">
                  <c:v>-12.871287128712872</c:v>
                </c:pt>
                <c:pt idx="7">
                  <c:v>14.071038251366121</c:v>
                </c:pt>
                <c:pt idx="8">
                  <c:v>-14.481327800829876</c:v>
                </c:pt>
                <c:pt idx="9">
                  <c:v>-0.5357142857142857</c:v>
                </c:pt>
                <c:pt idx="10">
                  <c:v>-3.188180404354588</c:v>
                </c:pt>
                <c:pt idx="11">
                  <c:v>-4.1152263374485596</c:v>
                </c:pt>
                <c:pt idx="12">
                  <c:v>-4.6511627906976747</c:v>
                </c:pt>
                <c:pt idx="13">
                  <c:v>4.5454545454545459</c:v>
                </c:pt>
                <c:pt idx="14">
                  <c:v>21.474358974358974</c:v>
                </c:pt>
                <c:pt idx="15">
                  <c:v>75</c:v>
                </c:pt>
                <c:pt idx="16">
                  <c:v>-1.1709601873536299</c:v>
                </c:pt>
                <c:pt idx="17">
                  <c:v>2.9556650246305418</c:v>
                </c:pt>
                <c:pt idx="18">
                  <c:v>8.5227272727272734</c:v>
                </c:pt>
                <c:pt idx="19">
                  <c:v>-1.4880952380952381</c:v>
                </c:pt>
                <c:pt idx="20">
                  <c:v>-3.3764367816091956</c:v>
                </c:pt>
                <c:pt idx="21">
                  <c:v>0</c:v>
                </c:pt>
                <c:pt idx="23">
                  <c:v>-10.795454545454545</c:v>
                </c:pt>
                <c:pt idx="24">
                  <c:v>1.6119746689694876</c:v>
                </c:pt>
                <c:pt idx="25">
                  <c:v>-2.5869759143621764</c:v>
                </c:pt>
              </c:numCache>
            </c:numRef>
          </c:val>
          <c:extLst>
            <c:ext xmlns:c16="http://schemas.microsoft.com/office/drawing/2014/chart" uri="{C3380CC4-5D6E-409C-BE32-E72D297353CC}">
              <c16:uniqueId val="{00000020-9664-4A6D-AA61-310C400C3DD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{C4BEE016-183F-40B9-8813-8C18041FF5A8}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664-4A6D-AA61-310C400C3DD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{73386C12-464B-4A0A-8FB0-E6FA19493213}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664-4A6D-AA61-310C400C3DD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{FAFE33E6-826A-45B2-B939-76441750E98C}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664-4A6D-AA61-310C400C3DD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{F7736EA2-4FEF-4974-A470-DD52DAB40DF5}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664-4A6D-AA61-310C400C3DD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{00E9B565-29FD-44AC-87B0-92EFDD7C3E2F}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664-4A6D-AA61-310C400C3DD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{AB01AE41-BE98-4845-BB54-0DBB3D4C73B2}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664-4A6D-AA61-310C400C3DD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{BB677171-618A-4B0E-8D80-7474B664E379}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664-4A6D-AA61-310C400C3DD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{99CB24FE-1B99-4F89-B76E-21B31A9EB84B}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664-4A6D-AA61-310C400C3DD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{F9821C7A-D24B-4B39-A282-12462D34F3F4}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664-4A6D-AA61-310C400C3DD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{55EA8D53-91F4-4A16-88FF-50627BF7A155}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664-4A6D-AA61-310C400C3DD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{1098130F-CD63-487B-B16B-D507412253A5}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664-4A6D-AA61-310C400C3DD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{2BC50971-9001-4DB2-865B-2F3B1D08A950}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664-4A6D-AA61-310C400C3DD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{6222A5A3-4EA6-41A2-9296-2388D2A11444}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664-4A6D-AA61-310C400C3DD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{7C032604-9F3F-4B30-9533-BCC915A60E0A}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664-4A6D-AA61-310C400C3DD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{827E34F0-393A-4543-B332-188A66A598C4}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664-4A6D-AA61-310C400C3DDE}"/>
                </c:ext>
              </c:extLst>
            </c:dLbl>
            <c:dLbl>
              <c:idx val="15"/>
              <c:tx>
                <c:strRef>
                  <c:f>Daten_Diagramme!$G$29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{7C37A330-965D-436C-BCB7-A00122EA1B91}</c15:txfldGUID>
                      <c15:f>Daten_Diagramme!$G$29</c15:f>
                      <c15:dlblFieldTableCache>
                        <c:ptCount val="1"/>
                        <c:pt idx="0">
                          <c:v>&gt; 50</c:v>
                        </c:pt>
                      </c15:dlblFieldTableCache>
                    </c15:dlblFTEntry>
                  </c15:dlblFieldTable>
                  <c15:showDataLabelsRange val="0"/>
                </c:ext>
                <c:ext xmlns:c16="http://schemas.microsoft.com/office/drawing/2014/chart" uri="{C3380CC4-5D6E-409C-BE32-E72D297353CC}">
                  <c16:uniqueId val="{00000030-9664-4A6D-AA61-310C400C3DD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{8F0E240F-BA9D-4299-BBB7-2AB808846F49}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664-4A6D-AA61-310C400C3DD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{161E046E-A3AA-4EE6-9A74-9B0B3989E189}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664-4A6D-AA61-310C400C3DD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{C67F581C-8D63-4EE8-B698-E72706ADB6B9}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664-4A6D-AA61-310C400C3DD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{9CC946C5-A1FB-41EA-9934-64CA013EAE41}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664-4A6D-AA61-310C400C3DD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{0F2F2183-E9AA-48CA-942B-41D2C736AC95}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664-4A6D-AA61-310C400C3DD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{A0187796-EFCE-47CC-8317-1C95AA1063EF}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664-4A6D-AA61-310C400C3DD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{E411AE6A-A1B1-481B-A015-6BF37B25053D}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664-4A6D-AA61-310C400C3DD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{7920738C-A979-4FA5-A730-7A94A9E7D974}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664-4A6D-AA61-310C400C3DD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{07052E1C-E9EB-4E78-A224-94A1DB4C39F1}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664-4A6D-AA61-310C400C3DD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{BFA81947-E060-44D2-A6A4-06587E6DB20A}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664-4A6D-AA61-310C400C3DD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{D14844FF-8DED-45FF-8D60-ECFE745A2F85}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664-4A6D-AA61-310C400C3DD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{788CB440-D1AE-4A8A-B0DF-A06B5B8D6857}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664-4A6D-AA61-310C400C3DD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{A0F95C6C-4C49-4944-821B-FFB0DB22811F}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664-4A6D-AA61-310C400C3DD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{2EB45DF0-1930-48CB-86FD-E05B903B85A1}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664-4A6D-AA61-310C400C3DD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{83335A1F-C975-44B1-B9A5-63FE31326587}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664-4A6D-AA61-310C400C3DD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{4D2E57D1-8614-464A-ADAF-56B660A460D5}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664-4A6D-AA61-310C400C3DD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664-4A6D-AA61-310C400C3DD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664-4A6D-AA61-310C400C3DD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{4AD3E57A-7718-4ED8-BDBE-B947B3110C5C}</c15:txfldGUID>
                      <c15:f>Diagramm!$I$46</c15:f>
                      <c15:dlblFieldTableCache>
                        <c:ptCount val="1"/>
                      </c15:dlblFieldTableCache>
                    </c15:dlblFTEntry>
                  </c15:dlblFieldTable>
                  <c15:showDataLabelsRange val="0"/>
                </c:ext>
                <c:ext xmlns:c16="http://schemas.microsoft.com/office/drawing/2014/chart" uri="{C3380CC4-5D6E-409C-BE32-E72D297353CC}">
                  <c16:uniqueId val="{00000000-0194-45F0-9F25-2D8E0283E30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{6FB2F30D-A1A0-474D-8D88-FB9ECFF3EFBE}</c15:txfldGUID>
                      <c15:f>Diagramm!$I$47</c15:f>
                      <c15:dlblFieldTableCache>
                        <c:ptCount val="1"/>
                      </c15:dlblFieldTableCache>
                    </c15:dlblFTEntry>
                  </c15:dlblFieldTable>
                  <c15:showDataLabelsRange val="0"/>
                </c:ext>
                <c:ext xmlns:c16="http://schemas.microsoft.com/office/drawing/2014/chart" uri="{C3380CC4-5D6E-409C-BE32-E72D297353CC}">
                  <c16:uniqueId val="{00000001-0194-45F0-9F25-2D8E0283E30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{75222C4D-1252-4167-B8D4-6AA71ACB96FC}</c15:txfldGUID>
                      <c15:f>Diagramm!$I$48</c15:f>
                      <c15:dlblFieldTableCache>
                        <c:ptCount val="1"/>
                      </c15:dlblFieldTableCache>
                    </c15:dlblFTEntry>
                  </c15:dlblFieldTable>
                  <c15:showDataLabelsRange val="0"/>
                </c:ext>
                <c:ext xmlns:c16="http://schemas.microsoft.com/office/drawing/2014/chart" uri="{C3380CC4-5D6E-409C-BE32-E72D297353CC}">
                  <c16:uniqueId val="{00000002-0194-45F0-9F25-2D8E0283E30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{10A84B58-7004-4287-9DA6-7DD11D2CF3A2}</c15:txfldGUID>
                      <c15:f>Diagramm!$I$49</c15:f>
                      <c15:dlblFieldTableCache>
                        <c:ptCount val="1"/>
                      </c15:dlblFieldTableCache>
                    </c15:dlblFTEntry>
                  </c15:dlblFieldTable>
                  <c15:showDataLabelsRange val="0"/>
                </c:ext>
                <c:ext xmlns:c16="http://schemas.microsoft.com/office/drawing/2014/chart" uri="{C3380CC4-5D6E-409C-BE32-E72D297353CC}">
                  <c16:uniqueId val="{00000003-0194-45F0-9F25-2D8E0283E30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{83895F6C-0512-44EF-A5D7-EF023C7FFFA7}</c15:txfldGUID>
                      <c15:f>Diagramm!$I$50</c15:f>
                      <c15:dlblFieldTableCache>
                        <c:ptCount val="1"/>
                      </c15:dlblFieldTableCache>
                    </c15:dlblFTEntry>
                  </c15:dlblFieldTable>
                  <c15:showDataLabelsRange val="0"/>
                </c:ext>
                <c:ext xmlns:c16="http://schemas.microsoft.com/office/drawing/2014/chart" uri="{C3380CC4-5D6E-409C-BE32-E72D297353CC}">
                  <c16:uniqueId val="{00000004-0194-45F0-9F25-2D8E0283E30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{B633644B-EFE5-4AF1-8E3F-FB7F13311B41}</c15:txfldGUID>
                      <c15:f>Diagramm!$I$51</c15:f>
                      <c15:dlblFieldTableCache>
                        <c:ptCount val="1"/>
                      </c15:dlblFieldTableCache>
                    </c15:dlblFTEntry>
                  </c15:dlblFieldTable>
                  <c15:showDataLabelsRange val="0"/>
                </c:ext>
                <c:ext xmlns:c16="http://schemas.microsoft.com/office/drawing/2014/chart" uri="{C3380CC4-5D6E-409C-BE32-E72D297353CC}">
                  <c16:uniqueId val="{00000005-0194-45F0-9F25-2D8E0283E30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{C76BB645-4E37-42BD-8FDE-0936B1523EF1}</c15:txfldGUID>
                      <c15:f>Diagramm!$I$52</c15:f>
                      <c15:dlblFieldTableCache>
                        <c:ptCount val="1"/>
                      </c15:dlblFieldTableCache>
                    </c15:dlblFTEntry>
                  </c15:dlblFieldTable>
                  <c15:showDataLabelsRange val="0"/>
                </c:ext>
                <c:ext xmlns:c16="http://schemas.microsoft.com/office/drawing/2014/chart" uri="{C3380CC4-5D6E-409C-BE32-E72D297353CC}">
                  <c16:uniqueId val="{00000006-0194-45F0-9F25-2D8E0283E30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{EE25D2CD-61A4-4ED9-9728-83155CFE10C5}</c15:txfldGUID>
                      <c15:f>Diagramm!$I$53</c15:f>
                      <c15:dlblFieldTableCache>
                        <c:ptCount val="1"/>
                      </c15:dlblFieldTableCache>
                    </c15:dlblFTEntry>
                  </c15:dlblFieldTable>
                  <c15:showDataLabelsRange val="0"/>
                </c:ext>
                <c:ext xmlns:c16="http://schemas.microsoft.com/office/drawing/2014/chart" uri="{C3380CC4-5D6E-409C-BE32-E72D297353CC}">
                  <c16:uniqueId val="{00000007-0194-45F0-9F25-2D8E0283E30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{931EA1F1-A1E3-4A8B-9AA4-5AC7704D5505}</c15:txfldGUID>
                      <c15:f>Diagramm!$I$54</c15:f>
                      <c15:dlblFieldTableCache>
                        <c:ptCount val="1"/>
                      </c15:dlblFieldTableCache>
                    </c15:dlblFTEntry>
                  </c15:dlblFieldTable>
                  <c15:showDataLabelsRange val="0"/>
                </c:ext>
                <c:ext xmlns:c16="http://schemas.microsoft.com/office/drawing/2014/chart" uri="{C3380CC4-5D6E-409C-BE32-E72D297353CC}">
                  <c16:uniqueId val="{00000008-0194-45F0-9F25-2D8E0283E30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{509F84A6-53E7-425D-A178-16586EDCA4FF}</c15:txfldGUID>
                      <c15:f>Diagramm!$I$55</c15:f>
                      <c15:dlblFieldTableCache>
                        <c:ptCount val="1"/>
                      </c15:dlblFieldTableCache>
                    </c15:dlblFTEntry>
                  </c15:dlblFieldTable>
                  <c15:showDataLabelsRange val="0"/>
                </c:ext>
                <c:ext xmlns:c16="http://schemas.microsoft.com/office/drawing/2014/chart" uri="{C3380CC4-5D6E-409C-BE32-E72D297353CC}">
                  <c16:uniqueId val="{00000009-0194-45F0-9F25-2D8E0283E30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{70910AD4-1313-45BA-A8EB-1485784B56CA}</c15:txfldGUID>
                      <c15:f>Diagramm!$I$56</c15:f>
                      <c15:dlblFieldTableCache>
                        <c:ptCount val="1"/>
                      </c15:dlblFieldTableCache>
                    </c15:dlblFTEntry>
                  </c15:dlblFieldTable>
                  <c15:showDataLabelsRange val="0"/>
                </c:ext>
                <c:ext xmlns:c16="http://schemas.microsoft.com/office/drawing/2014/chart" uri="{C3380CC4-5D6E-409C-BE32-E72D297353CC}">
                  <c16:uniqueId val="{0000000A-0194-45F0-9F25-2D8E0283E30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{CACE8AE7-1701-4DEC-8799-67B547176732}</c15:txfldGUID>
                      <c15:f>Diagramm!$I$57</c15:f>
                      <c15:dlblFieldTableCache>
                        <c:ptCount val="1"/>
                      </c15:dlblFieldTableCache>
                    </c15:dlblFTEntry>
                  </c15:dlblFieldTable>
                  <c15:showDataLabelsRange val="0"/>
                </c:ext>
                <c:ext xmlns:c16="http://schemas.microsoft.com/office/drawing/2014/chart" uri="{C3380CC4-5D6E-409C-BE32-E72D297353CC}">
                  <c16:uniqueId val="{0000000B-0194-45F0-9F25-2D8E0283E30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{0E73CF82-8AC3-4210-B800-9A5EDE7EF347}</c15:txfldGUID>
                      <c15:f>Diagramm!$I$58</c15:f>
                      <c15:dlblFieldTableCache>
                        <c:ptCount val="1"/>
                      </c15:dlblFieldTableCache>
                    </c15:dlblFTEntry>
                  </c15:dlblFieldTable>
                  <c15:showDataLabelsRange val="0"/>
                </c:ext>
                <c:ext xmlns:c16="http://schemas.microsoft.com/office/drawing/2014/chart" uri="{C3380CC4-5D6E-409C-BE32-E72D297353CC}">
                  <c16:uniqueId val="{0000000C-0194-45F0-9F25-2D8E0283E30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{1ACCB7A4-A378-4465-9292-5A29D4CBF854}</c15:txfldGUID>
                      <c15:f>Diagramm!$I$59</c15:f>
                      <c15:dlblFieldTableCache>
                        <c:ptCount val="1"/>
                      </c15:dlblFieldTableCache>
                    </c15:dlblFTEntry>
                  </c15:dlblFieldTable>
                  <c15:showDataLabelsRange val="0"/>
                </c:ext>
                <c:ext xmlns:c16="http://schemas.microsoft.com/office/drawing/2014/chart" uri="{C3380CC4-5D6E-409C-BE32-E72D297353CC}">
                  <c16:uniqueId val="{0000000D-0194-45F0-9F25-2D8E0283E30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{0A2818D1-7ABA-4657-A800-52F3A63B2F89}</c15:txfldGUID>
                      <c15:f>Diagramm!$I$60</c15:f>
                      <c15:dlblFieldTableCache>
                        <c:ptCount val="1"/>
                      </c15:dlblFieldTableCache>
                    </c15:dlblFTEntry>
                  </c15:dlblFieldTable>
                  <c15:showDataLabelsRange val="0"/>
                </c:ext>
                <c:ext xmlns:c16="http://schemas.microsoft.com/office/drawing/2014/chart" uri="{C3380CC4-5D6E-409C-BE32-E72D297353CC}">
                  <c16:uniqueId val="{0000000E-0194-45F0-9F25-2D8E0283E30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{ACBD1B66-19C6-46BB-AF6D-FBF588733451}</c15:txfldGUID>
                      <c15:f>Diagramm!$I$61</c15:f>
                      <c15:dlblFieldTableCache>
                        <c:ptCount val="1"/>
                      </c15:dlblFieldTableCache>
                    </c15:dlblFTEntry>
                  </c15:dlblFieldTable>
                  <c15:showDataLabelsRange val="0"/>
                </c:ext>
                <c:ext xmlns:c16="http://schemas.microsoft.com/office/drawing/2014/chart" uri="{C3380CC4-5D6E-409C-BE32-E72D297353CC}">
                  <c16:uniqueId val="{0000000F-0194-45F0-9F25-2D8E0283E30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{9A69B18D-36CA-448D-835A-516104007882}</c15:txfldGUID>
                      <c15:f>Diagramm!$I$62</c15:f>
                      <c15:dlblFieldTableCache>
                        <c:ptCount val="1"/>
                      </c15:dlblFieldTableCache>
                    </c15:dlblFTEntry>
                  </c15:dlblFieldTable>
                  <c15:showDataLabelsRange val="0"/>
                </c:ext>
                <c:ext xmlns:c16="http://schemas.microsoft.com/office/drawing/2014/chart" uri="{C3380CC4-5D6E-409C-BE32-E72D297353CC}">
                  <c16:uniqueId val="{00000010-0194-45F0-9F25-2D8E0283E30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{027A03B1-987C-4284-92D5-5262D2742AB2}</c15:txfldGUID>
                      <c15:f>Diagramm!$I$63</c15:f>
                      <c15:dlblFieldTableCache>
                        <c:ptCount val="1"/>
                      </c15:dlblFieldTableCache>
                    </c15:dlblFTEntry>
                  </c15:dlblFieldTable>
                  <c15:showDataLabelsRange val="0"/>
                </c:ext>
                <c:ext xmlns:c16="http://schemas.microsoft.com/office/drawing/2014/chart" uri="{C3380CC4-5D6E-409C-BE32-E72D297353CC}">
                  <c16:uniqueId val="{00000011-0194-45F0-9F25-2D8E0283E30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{99A69B07-9612-4392-8496-7C1580ABB359}</c15:txfldGUID>
                      <c15:f>Diagramm!$I$64</c15:f>
                      <c15:dlblFieldTableCache>
                        <c:ptCount val="1"/>
                      </c15:dlblFieldTableCache>
                    </c15:dlblFTEntry>
                  </c15:dlblFieldTable>
                  <c15:showDataLabelsRange val="0"/>
                </c:ext>
                <c:ext xmlns:c16="http://schemas.microsoft.com/office/drawing/2014/chart" uri="{C3380CC4-5D6E-409C-BE32-E72D297353CC}">
                  <c16:uniqueId val="{00000012-0194-45F0-9F25-2D8E0283E30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{EEE55CEA-4858-455C-A111-8B14C2119CD7}</c15:txfldGUID>
                      <c15:f>Diagramm!$I$65</c15:f>
                      <c15:dlblFieldTableCache>
                        <c:ptCount val="1"/>
                      </c15:dlblFieldTableCache>
                    </c15:dlblFTEntry>
                  </c15:dlblFieldTable>
                  <c15:showDataLabelsRange val="0"/>
                </c:ext>
                <c:ext xmlns:c16="http://schemas.microsoft.com/office/drawing/2014/chart" uri="{C3380CC4-5D6E-409C-BE32-E72D297353CC}">
                  <c16:uniqueId val="{00000013-0194-45F0-9F25-2D8E0283E30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{82ADDDF0-6CD3-464E-96F3-509496B1B097}</c15:txfldGUID>
                      <c15:f>Diagramm!$I$66</c15:f>
                      <c15:dlblFieldTableCache>
                        <c:ptCount val="1"/>
                      </c15:dlblFieldTableCache>
                    </c15:dlblFTEntry>
                  </c15:dlblFieldTable>
                  <c15:showDataLabelsRange val="0"/>
                </c:ext>
                <c:ext xmlns:c16="http://schemas.microsoft.com/office/drawing/2014/chart" uri="{C3380CC4-5D6E-409C-BE32-E72D297353CC}">
                  <c16:uniqueId val="{00000014-0194-45F0-9F25-2D8E0283E30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{454E306F-3D50-4785-A86D-D2A3C8886FD3}</c15:txfldGUID>
                      <c15:f>Diagramm!$I$67</c15:f>
                      <c15:dlblFieldTableCache>
                        <c:ptCount val="1"/>
                      </c15:dlblFieldTableCache>
                    </c15:dlblFTEntry>
                  </c15:dlblFieldTable>
                  <c15:showDataLabelsRange val="0"/>
                </c:ext>
                <c:ext xmlns:c16="http://schemas.microsoft.com/office/drawing/2014/chart" uri="{C3380CC4-5D6E-409C-BE32-E72D297353CC}">
                  <c16:uniqueId val="{00000015-0194-45F0-9F25-2D8E0283E30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194-45F0-9F25-2D8E0283E30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{ED974DF0-B5E1-43C0-BF5A-A804FDD28594}</c15:txfldGUID>
                      <c15:f>Diagramm!$K$46</c15:f>
                      <c15:dlblFieldTableCache>
                        <c:ptCount val="1"/>
                      </c15:dlblFieldTableCache>
                    </c15:dlblFTEntry>
                  </c15:dlblFieldTable>
                  <c15:showDataLabelsRange val="0"/>
                </c:ext>
                <c:ext xmlns:c16="http://schemas.microsoft.com/office/drawing/2014/chart" uri="{C3380CC4-5D6E-409C-BE32-E72D297353CC}">
                  <c16:uniqueId val="{00000017-0194-45F0-9F25-2D8E0283E30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{5D21E84E-9E6C-4677-AABD-09A93AA38B7C}</c15:txfldGUID>
                      <c15:f>Diagramm!$K$47</c15:f>
                      <c15:dlblFieldTableCache>
                        <c:ptCount val="1"/>
                      </c15:dlblFieldTableCache>
                    </c15:dlblFTEntry>
                  </c15:dlblFieldTable>
                  <c15:showDataLabelsRange val="0"/>
                </c:ext>
                <c:ext xmlns:c16="http://schemas.microsoft.com/office/drawing/2014/chart" uri="{C3380CC4-5D6E-409C-BE32-E72D297353CC}">
                  <c16:uniqueId val="{00000018-0194-45F0-9F25-2D8E0283E30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{6EFFE452-009D-46C8-8F2E-7C610B85473A}</c15:txfldGUID>
                      <c15:f>Diagramm!$K$48</c15:f>
                      <c15:dlblFieldTableCache>
                        <c:ptCount val="1"/>
                      </c15:dlblFieldTableCache>
                    </c15:dlblFTEntry>
                  </c15:dlblFieldTable>
                  <c15:showDataLabelsRange val="0"/>
                </c:ext>
                <c:ext xmlns:c16="http://schemas.microsoft.com/office/drawing/2014/chart" uri="{C3380CC4-5D6E-409C-BE32-E72D297353CC}">
                  <c16:uniqueId val="{00000019-0194-45F0-9F25-2D8E0283E30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{C329C697-B4ED-48BA-A788-7A210D178FD9}</c15:txfldGUID>
                      <c15:f>Diagramm!$K$49</c15:f>
                      <c15:dlblFieldTableCache>
                        <c:ptCount val="1"/>
                      </c15:dlblFieldTableCache>
                    </c15:dlblFTEntry>
                  </c15:dlblFieldTable>
                  <c15:showDataLabelsRange val="0"/>
                </c:ext>
                <c:ext xmlns:c16="http://schemas.microsoft.com/office/drawing/2014/chart" uri="{C3380CC4-5D6E-409C-BE32-E72D297353CC}">
                  <c16:uniqueId val="{0000001A-0194-45F0-9F25-2D8E0283E30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{82E53242-7EA9-44A6-9565-6DF3B6F852F2}</c15:txfldGUID>
                      <c15:f>Diagramm!$K$50</c15:f>
                      <c15:dlblFieldTableCache>
                        <c:ptCount val="1"/>
                      </c15:dlblFieldTableCache>
                    </c15:dlblFTEntry>
                  </c15:dlblFieldTable>
                  <c15:showDataLabelsRange val="0"/>
                </c:ext>
                <c:ext xmlns:c16="http://schemas.microsoft.com/office/drawing/2014/chart" uri="{C3380CC4-5D6E-409C-BE32-E72D297353CC}">
                  <c16:uniqueId val="{0000001B-0194-45F0-9F25-2D8E0283E30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{BDA0E89A-122D-4D67-9A20-BD2BC4659A81}</c15:txfldGUID>
                      <c15:f>Diagramm!$K$51</c15:f>
                      <c15:dlblFieldTableCache>
                        <c:ptCount val="1"/>
                      </c15:dlblFieldTableCache>
                    </c15:dlblFTEntry>
                  </c15:dlblFieldTable>
                  <c15:showDataLabelsRange val="0"/>
                </c:ext>
                <c:ext xmlns:c16="http://schemas.microsoft.com/office/drawing/2014/chart" uri="{C3380CC4-5D6E-409C-BE32-E72D297353CC}">
                  <c16:uniqueId val="{0000001C-0194-45F0-9F25-2D8E0283E30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{379DE0CF-1821-4891-ADB6-D18914E649B4}</c15:txfldGUID>
                      <c15:f>Diagramm!$K$52</c15:f>
                      <c15:dlblFieldTableCache>
                        <c:ptCount val="1"/>
                      </c15:dlblFieldTableCache>
                    </c15:dlblFTEntry>
                  </c15:dlblFieldTable>
                  <c15:showDataLabelsRange val="0"/>
                </c:ext>
                <c:ext xmlns:c16="http://schemas.microsoft.com/office/drawing/2014/chart" uri="{C3380CC4-5D6E-409C-BE32-E72D297353CC}">
                  <c16:uniqueId val="{0000001D-0194-45F0-9F25-2D8E0283E30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{F6BA0442-A127-4BDE-8245-B3B9D6328E32}</c15:txfldGUID>
                      <c15:f>Diagramm!$K$53</c15:f>
                      <c15:dlblFieldTableCache>
                        <c:ptCount val="1"/>
                      </c15:dlblFieldTableCache>
                    </c15:dlblFTEntry>
                  </c15:dlblFieldTable>
                  <c15:showDataLabelsRange val="0"/>
                </c:ext>
                <c:ext xmlns:c16="http://schemas.microsoft.com/office/drawing/2014/chart" uri="{C3380CC4-5D6E-409C-BE32-E72D297353CC}">
                  <c16:uniqueId val="{0000001E-0194-45F0-9F25-2D8E0283E30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{C3DABBF3-0A99-48B9-9D38-620E8D3301B7}</c15:txfldGUID>
                      <c15:f>Diagramm!$K$54</c15:f>
                      <c15:dlblFieldTableCache>
                        <c:ptCount val="1"/>
                      </c15:dlblFieldTableCache>
                    </c15:dlblFTEntry>
                  </c15:dlblFieldTable>
                  <c15:showDataLabelsRange val="0"/>
                </c:ext>
                <c:ext xmlns:c16="http://schemas.microsoft.com/office/drawing/2014/chart" uri="{C3380CC4-5D6E-409C-BE32-E72D297353CC}">
                  <c16:uniqueId val="{0000001F-0194-45F0-9F25-2D8E0283E30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{4167CB90-56DC-49BE-A0BA-7B87A4361D07}</c15:txfldGUID>
                      <c15:f>Diagramm!$K$55</c15:f>
                      <c15:dlblFieldTableCache>
                        <c:ptCount val="1"/>
                      </c15:dlblFieldTableCache>
                    </c15:dlblFTEntry>
                  </c15:dlblFieldTable>
                  <c15:showDataLabelsRange val="0"/>
                </c:ext>
                <c:ext xmlns:c16="http://schemas.microsoft.com/office/drawing/2014/chart" uri="{C3380CC4-5D6E-409C-BE32-E72D297353CC}">
                  <c16:uniqueId val="{00000020-0194-45F0-9F25-2D8E0283E30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{F6BB3E21-F09E-4C5F-9B2C-F6BFA825FDF8}</c15:txfldGUID>
                      <c15:f>Diagramm!$K$56</c15:f>
                      <c15:dlblFieldTableCache>
                        <c:ptCount val="1"/>
                      </c15:dlblFieldTableCache>
                    </c15:dlblFTEntry>
                  </c15:dlblFieldTable>
                  <c15:showDataLabelsRange val="0"/>
                </c:ext>
                <c:ext xmlns:c16="http://schemas.microsoft.com/office/drawing/2014/chart" uri="{C3380CC4-5D6E-409C-BE32-E72D297353CC}">
                  <c16:uniqueId val="{00000021-0194-45F0-9F25-2D8E0283E30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{5C43C06C-78C8-4D43-B111-49413D1A4A69}</c15:txfldGUID>
                      <c15:f>Diagramm!$K$57</c15:f>
                      <c15:dlblFieldTableCache>
                        <c:ptCount val="1"/>
                      </c15:dlblFieldTableCache>
                    </c15:dlblFTEntry>
                  </c15:dlblFieldTable>
                  <c15:showDataLabelsRange val="0"/>
                </c:ext>
                <c:ext xmlns:c16="http://schemas.microsoft.com/office/drawing/2014/chart" uri="{C3380CC4-5D6E-409C-BE32-E72D297353CC}">
                  <c16:uniqueId val="{00000022-0194-45F0-9F25-2D8E0283E30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{B4B7D2C6-B826-4D6D-8532-13106AE8F9BE}</c15:txfldGUID>
                      <c15:f>Diagramm!$K$58</c15:f>
                      <c15:dlblFieldTableCache>
                        <c:ptCount val="1"/>
                      </c15:dlblFieldTableCache>
                    </c15:dlblFTEntry>
                  </c15:dlblFieldTable>
                  <c15:showDataLabelsRange val="0"/>
                </c:ext>
                <c:ext xmlns:c16="http://schemas.microsoft.com/office/drawing/2014/chart" uri="{C3380CC4-5D6E-409C-BE32-E72D297353CC}">
                  <c16:uniqueId val="{00000023-0194-45F0-9F25-2D8E0283E30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{BB2DF9DE-0ED9-4BB6-B124-813BF01CE0B7}</c15:txfldGUID>
                      <c15:f>Diagramm!$K$59</c15:f>
                      <c15:dlblFieldTableCache>
                        <c:ptCount val="1"/>
                      </c15:dlblFieldTableCache>
                    </c15:dlblFTEntry>
                  </c15:dlblFieldTable>
                  <c15:showDataLabelsRange val="0"/>
                </c:ext>
                <c:ext xmlns:c16="http://schemas.microsoft.com/office/drawing/2014/chart" uri="{C3380CC4-5D6E-409C-BE32-E72D297353CC}">
                  <c16:uniqueId val="{00000024-0194-45F0-9F25-2D8E0283E30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{2FEB3917-B41C-4444-B2DC-55EA83C934F5}</c15:txfldGUID>
                      <c15:f>Diagramm!$K$60</c15:f>
                      <c15:dlblFieldTableCache>
                        <c:ptCount val="1"/>
                      </c15:dlblFieldTableCache>
                    </c15:dlblFTEntry>
                  </c15:dlblFieldTable>
                  <c15:showDataLabelsRange val="0"/>
                </c:ext>
                <c:ext xmlns:c16="http://schemas.microsoft.com/office/drawing/2014/chart" uri="{C3380CC4-5D6E-409C-BE32-E72D297353CC}">
                  <c16:uniqueId val="{00000025-0194-45F0-9F25-2D8E0283E30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{8D549AA1-E624-486F-8FEB-9DB56F4991D8}</c15:txfldGUID>
                      <c15:f>Diagramm!$K$61</c15:f>
                      <c15:dlblFieldTableCache>
                        <c:ptCount val="1"/>
                      </c15:dlblFieldTableCache>
                    </c15:dlblFTEntry>
                  </c15:dlblFieldTable>
                  <c15:showDataLabelsRange val="0"/>
                </c:ext>
                <c:ext xmlns:c16="http://schemas.microsoft.com/office/drawing/2014/chart" uri="{C3380CC4-5D6E-409C-BE32-E72D297353CC}">
                  <c16:uniqueId val="{00000026-0194-45F0-9F25-2D8E0283E30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{DBDDB68A-8936-46EC-8D16-2836E19ECDEC}</c15:txfldGUID>
                      <c15:f>Diagramm!$K$62</c15:f>
                      <c15:dlblFieldTableCache>
                        <c:ptCount val="1"/>
                      </c15:dlblFieldTableCache>
                    </c15:dlblFTEntry>
                  </c15:dlblFieldTable>
                  <c15:showDataLabelsRange val="0"/>
                </c:ext>
                <c:ext xmlns:c16="http://schemas.microsoft.com/office/drawing/2014/chart" uri="{C3380CC4-5D6E-409C-BE32-E72D297353CC}">
                  <c16:uniqueId val="{00000027-0194-45F0-9F25-2D8E0283E30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{35587190-67CB-42FA-9BC6-E5DA69762DB2}</c15:txfldGUID>
                      <c15:f>Diagramm!$K$63</c15:f>
                      <c15:dlblFieldTableCache>
                        <c:ptCount val="1"/>
                      </c15:dlblFieldTableCache>
                    </c15:dlblFTEntry>
                  </c15:dlblFieldTable>
                  <c15:showDataLabelsRange val="0"/>
                </c:ext>
                <c:ext xmlns:c16="http://schemas.microsoft.com/office/drawing/2014/chart" uri="{C3380CC4-5D6E-409C-BE32-E72D297353CC}">
                  <c16:uniqueId val="{00000028-0194-45F0-9F25-2D8E0283E30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{7541E154-D6C1-4F91-AEA2-E8703880C44F}</c15:txfldGUID>
                      <c15:f>Diagramm!$K$64</c15:f>
                      <c15:dlblFieldTableCache>
                        <c:ptCount val="1"/>
                      </c15:dlblFieldTableCache>
                    </c15:dlblFTEntry>
                  </c15:dlblFieldTable>
                  <c15:showDataLabelsRange val="0"/>
                </c:ext>
                <c:ext xmlns:c16="http://schemas.microsoft.com/office/drawing/2014/chart" uri="{C3380CC4-5D6E-409C-BE32-E72D297353CC}">
                  <c16:uniqueId val="{00000029-0194-45F0-9F25-2D8E0283E30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{7E5285DD-C59A-4F9E-A398-2124FFA9F687}</c15:txfldGUID>
                      <c15:f>Diagramm!$K$65</c15:f>
                      <c15:dlblFieldTableCache>
                        <c:ptCount val="1"/>
                      </c15:dlblFieldTableCache>
                    </c15:dlblFTEntry>
                  </c15:dlblFieldTable>
                  <c15:showDataLabelsRange val="0"/>
                </c:ext>
                <c:ext xmlns:c16="http://schemas.microsoft.com/office/drawing/2014/chart" uri="{C3380CC4-5D6E-409C-BE32-E72D297353CC}">
                  <c16:uniqueId val="{0000002A-0194-45F0-9F25-2D8E0283E30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{FAB82141-BFB3-4537-817C-1B9FF5F495FB}</c15:txfldGUID>
                      <c15:f>Diagramm!$K$66</c15:f>
                      <c15:dlblFieldTableCache>
                        <c:ptCount val="1"/>
                      </c15:dlblFieldTableCache>
                    </c15:dlblFTEntry>
                  </c15:dlblFieldTable>
                  <c15:showDataLabelsRange val="0"/>
                </c:ext>
                <c:ext xmlns:c16="http://schemas.microsoft.com/office/drawing/2014/chart" uri="{C3380CC4-5D6E-409C-BE32-E72D297353CC}">
                  <c16:uniqueId val="{0000002B-0194-45F0-9F25-2D8E0283E30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{6FC9B779-7E81-462C-80C6-F8EDBC693099}</c15:txfldGUID>
                      <c15:f>Diagramm!$K$67</c15:f>
                      <c15:dlblFieldTableCache>
                        <c:ptCount val="1"/>
                      </c15:dlblFieldTableCache>
                    </c15:dlblFTEntry>
                  </c15:dlblFieldTable>
                  <c15:showDataLabelsRange val="0"/>
                </c:ext>
                <c:ext xmlns:c16="http://schemas.microsoft.com/office/drawing/2014/chart" uri="{C3380CC4-5D6E-409C-BE32-E72D297353CC}">
                  <c16:uniqueId val="{0000002C-0194-45F0-9F25-2D8E0283E30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194-45F0-9F25-2D8E0283E30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{EC23E933-F875-4D72-BB9A-AEEE78C05DF4}</c15:txfldGUID>
                      <c15:f>Diagramm!$J$46</c15:f>
                      <c15:dlblFieldTableCache>
                        <c:ptCount val="1"/>
                      </c15:dlblFieldTableCache>
                    </c15:dlblFTEntry>
                  </c15:dlblFieldTable>
                  <c15:showDataLabelsRange val="0"/>
                </c:ext>
                <c:ext xmlns:c16="http://schemas.microsoft.com/office/drawing/2014/chart" uri="{C3380CC4-5D6E-409C-BE32-E72D297353CC}">
                  <c16:uniqueId val="{0000002E-0194-45F0-9F25-2D8E0283E30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{44171453-F927-40A5-854F-C02C9A786455}</c15:txfldGUID>
                      <c15:f>Diagramm!$J$47</c15:f>
                      <c15:dlblFieldTableCache>
                        <c:ptCount val="1"/>
                      </c15:dlblFieldTableCache>
                    </c15:dlblFTEntry>
                  </c15:dlblFieldTable>
                  <c15:showDataLabelsRange val="0"/>
                </c:ext>
                <c:ext xmlns:c16="http://schemas.microsoft.com/office/drawing/2014/chart" uri="{C3380CC4-5D6E-409C-BE32-E72D297353CC}">
                  <c16:uniqueId val="{0000002F-0194-45F0-9F25-2D8E0283E30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{1C45A20A-25E8-4B6E-AC36-B4233BFAFC2C}</c15:txfldGUID>
                      <c15:f>Diagramm!$J$48</c15:f>
                      <c15:dlblFieldTableCache>
                        <c:ptCount val="1"/>
                      </c15:dlblFieldTableCache>
                    </c15:dlblFTEntry>
                  </c15:dlblFieldTable>
                  <c15:showDataLabelsRange val="0"/>
                </c:ext>
                <c:ext xmlns:c16="http://schemas.microsoft.com/office/drawing/2014/chart" uri="{C3380CC4-5D6E-409C-BE32-E72D297353CC}">
                  <c16:uniqueId val="{00000030-0194-45F0-9F25-2D8E0283E30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{950F0088-BFC5-4685-B554-9D15D97CCDBB}</c15:txfldGUID>
                      <c15:f>Diagramm!$J$49</c15:f>
                      <c15:dlblFieldTableCache>
                        <c:ptCount val="1"/>
                      </c15:dlblFieldTableCache>
                    </c15:dlblFTEntry>
                  </c15:dlblFieldTable>
                  <c15:showDataLabelsRange val="0"/>
                </c:ext>
                <c:ext xmlns:c16="http://schemas.microsoft.com/office/drawing/2014/chart" uri="{C3380CC4-5D6E-409C-BE32-E72D297353CC}">
                  <c16:uniqueId val="{00000031-0194-45F0-9F25-2D8E0283E30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{F3E17625-F3D5-4E2F-A10B-9C956D89AB2F}</c15:txfldGUID>
                      <c15:f>Diagramm!$J$50</c15:f>
                      <c15:dlblFieldTableCache>
                        <c:ptCount val="1"/>
                      </c15:dlblFieldTableCache>
                    </c15:dlblFTEntry>
                  </c15:dlblFieldTable>
                  <c15:showDataLabelsRange val="0"/>
                </c:ext>
                <c:ext xmlns:c16="http://schemas.microsoft.com/office/drawing/2014/chart" uri="{C3380CC4-5D6E-409C-BE32-E72D297353CC}">
                  <c16:uniqueId val="{00000032-0194-45F0-9F25-2D8E0283E30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{6D8AC118-86A4-44D6-B510-1561FCFD1B33}</c15:txfldGUID>
                      <c15:f>Diagramm!$J$51</c15:f>
                      <c15:dlblFieldTableCache>
                        <c:ptCount val="1"/>
                      </c15:dlblFieldTableCache>
                    </c15:dlblFTEntry>
                  </c15:dlblFieldTable>
                  <c15:showDataLabelsRange val="0"/>
                </c:ext>
                <c:ext xmlns:c16="http://schemas.microsoft.com/office/drawing/2014/chart" uri="{C3380CC4-5D6E-409C-BE32-E72D297353CC}">
                  <c16:uniqueId val="{00000033-0194-45F0-9F25-2D8E0283E30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{4B930021-280C-426C-A30A-F7458218D274}</c15:txfldGUID>
                      <c15:f>Diagramm!$J$52</c15:f>
                      <c15:dlblFieldTableCache>
                        <c:ptCount val="1"/>
                      </c15:dlblFieldTableCache>
                    </c15:dlblFTEntry>
                  </c15:dlblFieldTable>
                  <c15:showDataLabelsRange val="0"/>
                </c:ext>
                <c:ext xmlns:c16="http://schemas.microsoft.com/office/drawing/2014/chart" uri="{C3380CC4-5D6E-409C-BE32-E72D297353CC}">
                  <c16:uniqueId val="{00000034-0194-45F0-9F25-2D8E0283E30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{C7D46CE3-E115-4C90-8D5C-386D56BAB15A}</c15:txfldGUID>
                      <c15:f>Diagramm!$J$53</c15:f>
                      <c15:dlblFieldTableCache>
                        <c:ptCount val="1"/>
                      </c15:dlblFieldTableCache>
                    </c15:dlblFTEntry>
                  </c15:dlblFieldTable>
                  <c15:showDataLabelsRange val="0"/>
                </c:ext>
                <c:ext xmlns:c16="http://schemas.microsoft.com/office/drawing/2014/chart" uri="{C3380CC4-5D6E-409C-BE32-E72D297353CC}">
                  <c16:uniqueId val="{00000035-0194-45F0-9F25-2D8E0283E30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{DABB3719-5021-4B38-9EA6-0B8896FB9A5D}</c15:txfldGUID>
                      <c15:f>Diagramm!$J$54</c15:f>
                      <c15:dlblFieldTableCache>
                        <c:ptCount val="1"/>
                      </c15:dlblFieldTableCache>
                    </c15:dlblFTEntry>
                  </c15:dlblFieldTable>
                  <c15:showDataLabelsRange val="0"/>
                </c:ext>
                <c:ext xmlns:c16="http://schemas.microsoft.com/office/drawing/2014/chart" uri="{C3380CC4-5D6E-409C-BE32-E72D297353CC}">
                  <c16:uniqueId val="{00000036-0194-45F0-9F25-2D8E0283E30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{EE721525-313E-4450-8EE7-BB48EB23DE1C}</c15:txfldGUID>
                      <c15:f>Diagramm!$J$55</c15:f>
                      <c15:dlblFieldTableCache>
                        <c:ptCount val="1"/>
                      </c15:dlblFieldTableCache>
                    </c15:dlblFTEntry>
                  </c15:dlblFieldTable>
                  <c15:showDataLabelsRange val="0"/>
                </c:ext>
                <c:ext xmlns:c16="http://schemas.microsoft.com/office/drawing/2014/chart" uri="{C3380CC4-5D6E-409C-BE32-E72D297353CC}">
                  <c16:uniqueId val="{00000037-0194-45F0-9F25-2D8E0283E30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{1B72D221-0FCF-431F-BACE-946C5C9C47F1}</c15:txfldGUID>
                      <c15:f>Diagramm!$J$56</c15:f>
                      <c15:dlblFieldTableCache>
                        <c:ptCount val="1"/>
                      </c15:dlblFieldTableCache>
                    </c15:dlblFTEntry>
                  </c15:dlblFieldTable>
                  <c15:showDataLabelsRange val="0"/>
                </c:ext>
                <c:ext xmlns:c16="http://schemas.microsoft.com/office/drawing/2014/chart" uri="{C3380CC4-5D6E-409C-BE32-E72D297353CC}">
                  <c16:uniqueId val="{00000038-0194-45F0-9F25-2D8E0283E30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{6843E22E-D32C-44F5-BBA0-C5D71D16A88A}</c15:txfldGUID>
                      <c15:f>Diagramm!$J$57</c15:f>
                      <c15:dlblFieldTableCache>
                        <c:ptCount val="1"/>
                      </c15:dlblFieldTableCache>
                    </c15:dlblFTEntry>
                  </c15:dlblFieldTable>
                  <c15:showDataLabelsRange val="0"/>
                </c:ext>
                <c:ext xmlns:c16="http://schemas.microsoft.com/office/drawing/2014/chart" uri="{C3380CC4-5D6E-409C-BE32-E72D297353CC}">
                  <c16:uniqueId val="{00000039-0194-45F0-9F25-2D8E0283E30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{CBE7A7CC-00B3-4D09-88BC-902A2EA8A2A3}</c15:txfldGUID>
                      <c15:f>Diagramm!$J$58</c15:f>
                      <c15:dlblFieldTableCache>
                        <c:ptCount val="1"/>
                      </c15:dlblFieldTableCache>
                    </c15:dlblFTEntry>
                  </c15:dlblFieldTable>
                  <c15:showDataLabelsRange val="0"/>
                </c:ext>
                <c:ext xmlns:c16="http://schemas.microsoft.com/office/drawing/2014/chart" uri="{C3380CC4-5D6E-409C-BE32-E72D297353CC}">
                  <c16:uniqueId val="{0000003A-0194-45F0-9F25-2D8E0283E30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{F2651E91-48CB-4068-AA1D-BAD7B0D9FEFE}</c15:txfldGUID>
                      <c15:f>Diagramm!$J$59</c15:f>
                      <c15:dlblFieldTableCache>
                        <c:ptCount val="1"/>
                      </c15:dlblFieldTableCache>
                    </c15:dlblFTEntry>
                  </c15:dlblFieldTable>
                  <c15:showDataLabelsRange val="0"/>
                </c:ext>
                <c:ext xmlns:c16="http://schemas.microsoft.com/office/drawing/2014/chart" uri="{C3380CC4-5D6E-409C-BE32-E72D297353CC}">
                  <c16:uniqueId val="{0000003B-0194-45F0-9F25-2D8E0283E30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{9B3149F2-3706-4939-84CC-A9616F49FB71}</c15:txfldGUID>
                      <c15:f>Diagramm!$J$60</c15:f>
                      <c15:dlblFieldTableCache>
                        <c:ptCount val="1"/>
                      </c15:dlblFieldTableCache>
                    </c15:dlblFTEntry>
                  </c15:dlblFieldTable>
                  <c15:showDataLabelsRange val="0"/>
                </c:ext>
                <c:ext xmlns:c16="http://schemas.microsoft.com/office/drawing/2014/chart" uri="{C3380CC4-5D6E-409C-BE32-E72D297353CC}">
                  <c16:uniqueId val="{0000003C-0194-45F0-9F25-2D8E0283E30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{1ED1DD9C-CC8A-4A63-8A6B-ED387E6ACE07}</c15:txfldGUID>
                      <c15:f>Diagramm!$J$61</c15:f>
                      <c15:dlblFieldTableCache>
                        <c:ptCount val="1"/>
                      </c15:dlblFieldTableCache>
                    </c15:dlblFTEntry>
                  </c15:dlblFieldTable>
                  <c15:showDataLabelsRange val="0"/>
                </c:ext>
                <c:ext xmlns:c16="http://schemas.microsoft.com/office/drawing/2014/chart" uri="{C3380CC4-5D6E-409C-BE32-E72D297353CC}">
                  <c16:uniqueId val="{0000003D-0194-45F0-9F25-2D8E0283E30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{AD381C60-96C8-415A-8DD6-20F64CAAF9F8}</c15:txfldGUID>
                      <c15:f>Diagramm!$J$62</c15:f>
                      <c15:dlblFieldTableCache>
                        <c:ptCount val="1"/>
                      </c15:dlblFieldTableCache>
                    </c15:dlblFTEntry>
                  </c15:dlblFieldTable>
                  <c15:showDataLabelsRange val="0"/>
                </c:ext>
                <c:ext xmlns:c16="http://schemas.microsoft.com/office/drawing/2014/chart" uri="{C3380CC4-5D6E-409C-BE32-E72D297353CC}">
                  <c16:uniqueId val="{0000003E-0194-45F0-9F25-2D8E0283E30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{45A3E67E-75C6-4066-A6CE-9806CAA47C6A}</c15:txfldGUID>
                      <c15:f>Diagramm!$J$63</c15:f>
                      <c15:dlblFieldTableCache>
                        <c:ptCount val="1"/>
                      </c15:dlblFieldTableCache>
                    </c15:dlblFTEntry>
                  </c15:dlblFieldTable>
                  <c15:showDataLabelsRange val="0"/>
                </c:ext>
                <c:ext xmlns:c16="http://schemas.microsoft.com/office/drawing/2014/chart" uri="{C3380CC4-5D6E-409C-BE32-E72D297353CC}">
                  <c16:uniqueId val="{0000003F-0194-45F0-9F25-2D8E0283E30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{1B882A8F-A6CC-41D0-AF2D-FA820DF443B4}</c15:txfldGUID>
                      <c15:f>Diagramm!$J$64</c15:f>
                      <c15:dlblFieldTableCache>
                        <c:ptCount val="1"/>
                      </c15:dlblFieldTableCache>
                    </c15:dlblFTEntry>
                  </c15:dlblFieldTable>
                  <c15:showDataLabelsRange val="0"/>
                </c:ext>
                <c:ext xmlns:c16="http://schemas.microsoft.com/office/drawing/2014/chart" uri="{C3380CC4-5D6E-409C-BE32-E72D297353CC}">
                  <c16:uniqueId val="{00000040-0194-45F0-9F25-2D8E0283E30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{B994C5D0-1BBC-43A3-B82C-06E0681A8E2F}</c15:txfldGUID>
                      <c15:f>Diagramm!$J$65</c15:f>
                      <c15:dlblFieldTableCache>
                        <c:ptCount val="1"/>
                      </c15:dlblFieldTableCache>
                    </c15:dlblFTEntry>
                  </c15:dlblFieldTable>
                  <c15:showDataLabelsRange val="0"/>
                </c:ext>
                <c:ext xmlns:c16="http://schemas.microsoft.com/office/drawing/2014/chart" uri="{C3380CC4-5D6E-409C-BE32-E72D297353CC}">
                  <c16:uniqueId val="{00000041-0194-45F0-9F25-2D8E0283E30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{AB721DB9-1929-4C95-B612-6B2D027A194A}</c15:txfldGUID>
                      <c15:f>Diagramm!$J$66</c15:f>
                      <c15:dlblFieldTableCache>
                        <c:ptCount val="1"/>
                      </c15:dlblFieldTableCache>
                    </c15:dlblFTEntry>
                  </c15:dlblFieldTable>
                  <c15:showDataLabelsRange val="0"/>
                </c:ext>
                <c:ext xmlns:c16="http://schemas.microsoft.com/office/drawing/2014/chart" uri="{C3380CC4-5D6E-409C-BE32-E72D297353CC}">
                  <c16:uniqueId val="{00000042-0194-45F0-9F25-2D8E0283E30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{844AA41F-EC93-4240-BDCF-C3862E39CE33}</c15:txfldGUID>
                      <c15:f>Diagramm!$J$67</c15:f>
                      <c15:dlblFieldTableCache>
                        <c:ptCount val="1"/>
                      </c15:dlblFieldTableCache>
                    </c15:dlblFTEntry>
                  </c15:dlblFieldTable>
                  <c15:showDataLabelsRange val="0"/>
                </c:ext>
                <c:ext xmlns:c16="http://schemas.microsoft.com/office/drawing/2014/chart" uri="{C3380CC4-5D6E-409C-BE32-E72D297353CC}">
                  <c16:uniqueId val="{00000043-0194-45F0-9F25-2D8E0283E30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194-45F0-9F25-2D8E0283E30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9B4-4A80-ACE8-4167CE7D4ED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9B4-4A80-ACE8-4167CE7D4ED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9B4-4A80-ACE8-4167CE7D4ED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9B4-4A80-ACE8-4167CE7D4ED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9B4-4A80-ACE8-4167CE7D4ED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9B4-4A80-ACE8-4167CE7D4ED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9B4-4A80-ACE8-4167CE7D4ED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9B4-4A80-ACE8-4167CE7D4ED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9B4-4A80-ACE8-4167CE7D4ED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9B4-4A80-ACE8-4167CE7D4ED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9B4-4A80-ACE8-4167CE7D4ED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9B4-4A80-ACE8-4167CE7D4ED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9B4-4A80-ACE8-4167CE7D4ED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9B4-4A80-ACE8-4167CE7D4ED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9B4-4A80-ACE8-4167CE7D4ED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9B4-4A80-ACE8-4167CE7D4ED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9B4-4A80-ACE8-4167CE7D4ED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9B4-4A80-ACE8-4167CE7D4ED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9B4-4A80-ACE8-4167CE7D4ED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9B4-4A80-ACE8-4167CE7D4ED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9B4-4A80-ACE8-4167CE7D4ED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9B4-4A80-ACE8-4167CE7D4ED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9B4-4A80-ACE8-4167CE7D4ED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9B4-4A80-ACE8-4167CE7D4ED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9B4-4A80-ACE8-4167CE7D4ED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9B4-4A80-ACE8-4167CE7D4ED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9B4-4A80-ACE8-4167CE7D4ED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9B4-4A80-ACE8-4167CE7D4ED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9B4-4A80-ACE8-4167CE7D4ED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9B4-4A80-ACE8-4167CE7D4ED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9B4-4A80-ACE8-4167CE7D4ED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9B4-4A80-ACE8-4167CE7D4ED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9B4-4A80-ACE8-4167CE7D4ED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9B4-4A80-ACE8-4167CE7D4ED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9B4-4A80-ACE8-4167CE7D4ED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9B4-4A80-ACE8-4167CE7D4ED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9B4-4A80-ACE8-4167CE7D4ED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9B4-4A80-ACE8-4167CE7D4ED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9B4-4A80-ACE8-4167CE7D4ED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9B4-4A80-ACE8-4167CE7D4ED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9B4-4A80-ACE8-4167CE7D4ED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9B4-4A80-ACE8-4167CE7D4ED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9B4-4A80-ACE8-4167CE7D4ED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9B4-4A80-ACE8-4167CE7D4ED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9B4-4A80-ACE8-4167CE7D4ED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9B4-4A80-ACE8-4167CE7D4ED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9B4-4A80-ACE8-4167CE7D4ED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9B4-4A80-ACE8-4167CE7D4ED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9B4-4A80-ACE8-4167CE7D4ED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9B4-4A80-ACE8-4167CE7D4ED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9B4-4A80-ACE8-4167CE7D4ED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9B4-4A80-ACE8-4167CE7D4ED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9B4-4A80-ACE8-4167CE7D4ED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9B4-4A80-ACE8-4167CE7D4ED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9B4-4A80-ACE8-4167CE7D4ED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9B4-4A80-ACE8-4167CE7D4ED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9B4-4A80-ACE8-4167CE7D4ED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9B4-4A80-ACE8-4167CE7D4ED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9B4-4A80-ACE8-4167CE7D4ED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9B4-4A80-ACE8-4167CE7D4ED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9B4-4A80-ACE8-4167CE7D4ED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9B4-4A80-ACE8-4167CE7D4ED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9B4-4A80-ACE8-4167CE7D4ED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9B4-4A80-ACE8-4167CE7D4ED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9B4-4A80-ACE8-4167CE7D4ED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9B4-4A80-ACE8-4167CE7D4ED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9B4-4A80-ACE8-4167CE7D4ED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9B4-4A80-ACE8-4167CE7D4ED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9B4-4A80-ACE8-4167CE7D4ED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100.85133701780829</c:v>
                </c:pt>
                <c:pt idx="2">
                  <c:v>102.69915703678893</c:v>
                </c:pt>
                <c:pt idx="3">
                  <c:v>101.02160442136996</c:v>
                </c:pt>
                <c:pt idx="4">
                  <c:v>101.86177636353486</c:v>
                </c:pt>
                <c:pt idx="5">
                  <c:v>103.10668229777258</c:v>
                </c:pt>
                <c:pt idx="6">
                  <c:v>105.66906715792999</c:v>
                </c:pt>
                <c:pt idx="7">
                  <c:v>104.31530173616925</c:v>
                </c:pt>
                <c:pt idx="8">
                  <c:v>105.42064422486462</c:v>
                </c:pt>
                <c:pt idx="9">
                  <c:v>106.87768659632668</c:v>
                </c:pt>
                <c:pt idx="10">
                  <c:v>109.47356668341428</c:v>
                </c:pt>
                <c:pt idx="11">
                  <c:v>108.90973036342322</c:v>
                </c:pt>
                <c:pt idx="12">
                  <c:v>111.53073187070844</c:v>
                </c:pt>
                <c:pt idx="13">
                  <c:v>112.51884106514822</c:v>
                </c:pt>
                <c:pt idx="14">
                  <c:v>114.69323954669792</c:v>
                </c:pt>
                <c:pt idx="15">
                  <c:v>114.60112767263999</c:v>
                </c:pt>
                <c:pt idx="16">
                  <c:v>116.04979623736951</c:v>
                </c:pt>
                <c:pt idx="17">
                  <c:v>117.73572265952102</c:v>
                </c:pt>
                <c:pt idx="18">
                  <c:v>121.4676491933233</c:v>
                </c:pt>
                <c:pt idx="19">
                  <c:v>121.37274605035448</c:v>
                </c:pt>
                <c:pt idx="20">
                  <c:v>121.72444593312119</c:v>
                </c:pt>
                <c:pt idx="21">
                  <c:v>122.04265058895774</c:v>
                </c:pt>
                <c:pt idx="22">
                  <c:v>125.18282811366046</c:v>
                </c:pt>
                <c:pt idx="23">
                  <c:v>123.77044604477194</c:v>
                </c:pt>
                <c:pt idx="24">
                  <c:v>124.64969575168871</c:v>
                </c:pt>
              </c:numCache>
            </c:numRef>
          </c:val>
          <c:smooth val="0"/>
          <c:extLst>
            <c:ext xmlns:c16="http://schemas.microsoft.com/office/drawing/2014/chart" uri="{C3380CC4-5D6E-409C-BE32-E72D297353CC}">
              <c16:uniqueId val="{00000000-0E1D-46F6-A2A3-679E08A6C27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103.51613749672002</c:v>
                </c:pt>
                <c:pt idx="2">
                  <c:v>105.64156389399109</c:v>
                </c:pt>
                <c:pt idx="3">
                  <c:v>104.27709262660719</c:v>
                </c:pt>
                <c:pt idx="4">
                  <c:v>99.265284702177908</c:v>
                </c:pt>
                <c:pt idx="5">
                  <c:v>102.86014169509315</c:v>
                </c:pt>
                <c:pt idx="6">
                  <c:v>106.29755969561793</c:v>
                </c:pt>
                <c:pt idx="7">
                  <c:v>104.40829178693257</c:v>
                </c:pt>
                <c:pt idx="8">
                  <c:v>106.27131986355288</c:v>
                </c:pt>
                <c:pt idx="9">
                  <c:v>107.63579113093675</c:v>
                </c:pt>
                <c:pt idx="10">
                  <c:v>112.70007871949619</c:v>
                </c:pt>
                <c:pt idx="11">
                  <c:v>111.88664392547886</c:v>
                </c:pt>
                <c:pt idx="12">
                  <c:v>112.46392023091052</c:v>
                </c:pt>
                <c:pt idx="13">
                  <c:v>117.79060614012072</c:v>
                </c:pt>
                <c:pt idx="14">
                  <c:v>120.04723169771714</c:v>
                </c:pt>
                <c:pt idx="15">
                  <c:v>120.49330884282341</c:v>
                </c:pt>
                <c:pt idx="16">
                  <c:v>119.83731304119654</c:v>
                </c:pt>
                <c:pt idx="17">
                  <c:v>120.62450800314879</c:v>
                </c:pt>
                <c:pt idx="18">
                  <c:v>123.61584885856732</c:v>
                </c:pt>
                <c:pt idx="19">
                  <c:v>123.06481238520072</c:v>
                </c:pt>
                <c:pt idx="20">
                  <c:v>123.66832852269745</c:v>
                </c:pt>
                <c:pt idx="21">
                  <c:v>125.03279979008136</c:v>
                </c:pt>
                <c:pt idx="22">
                  <c:v>128.10286014169509</c:v>
                </c:pt>
                <c:pt idx="23">
                  <c:v>126.60718971398583</c:v>
                </c:pt>
                <c:pt idx="24">
                  <c:v>125.87247441616374</c:v>
                </c:pt>
              </c:numCache>
            </c:numRef>
          </c:val>
          <c:smooth val="0"/>
          <c:extLst>
            <c:ext xmlns:c16="http://schemas.microsoft.com/office/drawing/2014/chart" uri="{C3380CC4-5D6E-409C-BE32-E72D297353CC}">
              <c16:uniqueId val="{00000001-0E1D-46F6-A2A3-679E08A6C27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99.534016775396083</c:v>
                </c:pt>
                <c:pt idx="2">
                  <c:v>100.01553277415347</c:v>
                </c:pt>
                <c:pt idx="3">
                  <c:v>99.611680646163407</c:v>
                </c:pt>
                <c:pt idx="4">
                  <c:v>96.536191363777561</c:v>
                </c:pt>
                <c:pt idx="5">
                  <c:v>97.095371233302259</c:v>
                </c:pt>
                <c:pt idx="6">
                  <c:v>98.120534327430875</c:v>
                </c:pt>
                <c:pt idx="7">
                  <c:v>97.468157812985396</c:v>
                </c:pt>
                <c:pt idx="8">
                  <c:v>97.204100652376511</c:v>
                </c:pt>
                <c:pt idx="9">
                  <c:v>96.349798073936014</c:v>
                </c:pt>
                <c:pt idx="10">
                  <c:v>98.539919229574409</c:v>
                </c:pt>
                <c:pt idx="11">
                  <c:v>98.648648648648646</c:v>
                </c:pt>
                <c:pt idx="12">
                  <c:v>97.856477166822003</c:v>
                </c:pt>
                <c:pt idx="13">
                  <c:v>99.316557937247595</c:v>
                </c:pt>
                <c:pt idx="14">
                  <c:v>99.036968002485253</c:v>
                </c:pt>
                <c:pt idx="15">
                  <c:v>98.322460391425906</c:v>
                </c:pt>
                <c:pt idx="16">
                  <c:v>96.458527493010251</c:v>
                </c:pt>
                <c:pt idx="17">
                  <c:v>97.048772910841876</c:v>
                </c:pt>
                <c:pt idx="18">
                  <c:v>96.101273687480585</c:v>
                </c:pt>
                <c:pt idx="19">
                  <c:v>96.707051879465681</c:v>
                </c:pt>
                <c:pt idx="20">
                  <c:v>95.806150978564773</c:v>
                </c:pt>
                <c:pt idx="21">
                  <c:v>95.977011494252878</c:v>
                </c:pt>
                <c:pt idx="22">
                  <c:v>93.118981050015535</c:v>
                </c:pt>
                <c:pt idx="23">
                  <c:v>93.196644920782859</c:v>
                </c:pt>
                <c:pt idx="24">
                  <c:v>91.037589313451377</c:v>
                </c:pt>
              </c:numCache>
            </c:numRef>
          </c:val>
          <c:smooth val="0"/>
          <c:extLst>
            <c:ext xmlns:c16="http://schemas.microsoft.com/office/drawing/2014/chart" uri="{C3380CC4-5D6E-409C-BE32-E72D297353CC}">
              <c16:uniqueId val="{00000002-0E1D-46F6-A2A3-679E08A6C27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E1D-46F6-A2A3-679E08A6C279}"/>
                </c:ext>
              </c:extLst>
            </c:dLbl>
            <c:dLbl>
              <c:idx val="1"/>
              <c:delete val="1"/>
              <c:extLst>
                <c:ext xmlns:c15="http://schemas.microsoft.com/office/drawing/2012/chart" uri="{CE6537A1-D6FC-4f65-9D91-7224C49458BB}"/>
                <c:ext xmlns:c16="http://schemas.microsoft.com/office/drawing/2014/chart" uri="{C3380CC4-5D6E-409C-BE32-E72D297353CC}">
                  <c16:uniqueId val="{00000004-0E1D-46F6-A2A3-679E08A6C279}"/>
                </c:ext>
              </c:extLst>
            </c:dLbl>
            <c:dLbl>
              <c:idx val="2"/>
              <c:delete val="1"/>
              <c:extLst>
                <c:ext xmlns:c15="http://schemas.microsoft.com/office/drawing/2012/chart" uri="{CE6537A1-D6FC-4f65-9D91-7224C49458BB}"/>
                <c:ext xmlns:c16="http://schemas.microsoft.com/office/drawing/2014/chart" uri="{C3380CC4-5D6E-409C-BE32-E72D297353CC}">
                  <c16:uniqueId val="{00000005-0E1D-46F6-A2A3-679E08A6C279}"/>
                </c:ext>
              </c:extLst>
            </c:dLbl>
            <c:dLbl>
              <c:idx val="3"/>
              <c:delete val="1"/>
              <c:extLst>
                <c:ext xmlns:c15="http://schemas.microsoft.com/office/drawing/2012/chart" uri="{CE6537A1-D6FC-4f65-9D91-7224C49458BB}"/>
                <c:ext xmlns:c16="http://schemas.microsoft.com/office/drawing/2014/chart" uri="{C3380CC4-5D6E-409C-BE32-E72D297353CC}">
                  <c16:uniqueId val="{00000006-0E1D-46F6-A2A3-679E08A6C279}"/>
                </c:ext>
              </c:extLst>
            </c:dLbl>
            <c:dLbl>
              <c:idx val="4"/>
              <c:delete val="1"/>
              <c:extLst>
                <c:ext xmlns:c15="http://schemas.microsoft.com/office/drawing/2012/chart" uri="{CE6537A1-D6FC-4f65-9D91-7224C49458BB}"/>
                <c:ext xmlns:c16="http://schemas.microsoft.com/office/drawing/2014/chart" uri="{C3380CC4-5D6E-409C-BE32-E72D297353CC}">
                  <c16:uniqueId val="{00000007-0E1D-46F6-A2A3-679E08A6C279}"/>
                </c:ext>
              </c:extLst>
            </c:dLbl>
            <c:dLbl>
              <c:idx val="5"/>
              <c:delete val="1"/>
              <c:extLst>
                <c:ext xmlns:c15="http://schemas.microsoft.com/office/drawing/2012/chart" uri="{CE6537A1-D6FC-4f65-9D91-7224C49458BB}"/>
                <c:ext xmlns:c16="http://schemas.microsoft.com/office/drawing/2014/chart" uri="{C3380CC4-5D6E-409C-BE32-E72D297353CC}">
                  <c16:uniqueId val="{00000008-0E1D-46F6-A2A3-679E08A6C279}"/>
                </c:ext>
              </c:extLst>
            </c:dLbl>
            <c:dLbl>
              <c:idx val="6"/>
              <c:delete val="1"/>
              <c:extLst>
                <c:ext xmlns:c15="http://schemas.microsoft.com/office/drawing/2012/chart" uri="{CE6537A1-D6FC-4f65-9D91-7224C49458BB}"/>
                <c:ext xmlns:c16="http://schemas.microsoft.com/office/drawing/2014/chart" uri="{C3380CC4-5D6E-409C-BE32-E72D297353CC}">
                  <c16:uniqueId val="{00000009-0E1D-46F6-A2A3-679E08A6C279}"/>
                </c:ext>
              </c:extLst>
            </c:dLbl>
            <c:dLbl>
              <c:idx val="7"/>
              <c:delete val="1"/>
              <c:extLst>
                <c:ext xmlns:c15="http://schemas.microsoft.com/office/drawing/2012/chart" uri="{CE6537A1-D6FC-4f65-9D91-7224C49458BB}"/>
                <c:ext xmlns:c16="http://schemas.microsoft.com/office/drawing/2014/chart" uri="{C3380CC4-5D6E-409C-BE32-E72D297353CC}">
                  <c16:uniqueId val="{0000000A-0E1D-46F6-A2A3-679E08A6C279}"/>
                </c:ext>
              </c:extLst>
            </c:dLbl>
            <c:dLbl>
              <c:idx val="8"/>
              <c:delete val="1"/>
              <c:extLst>
                <c:ext xmlns:c15="http://schemas.microsoft.com/office/drawing/2012/chart" uri="{CE6537A1-D6FC-4f65-9D91-7224C49458BB}"/>
                <c:ext xmlns:c16="http://schemas.microsoft.com/office/drawing/2014/chart" uri="{C3380CC4-5D6E-409C-BE32-E72D297353CC}">
                  <c16:uniqueId val="{0000000B-0E1D-46F6-A2A3-679E08A6C279}"/>
                </c:ext>
              </c:extLst>
            </c:dLbl>
            <c:dLbl>
              <c:idx val="9"/>
              <c:delete val="1"/>
              <c:extLst>
                <c:ext xmlns:c15="http://schemas.microsoft.com/office/drawing/2012/chart" uri="{CE6537A1-D6FC-4f65-9D91-7224C49458BB}"/>
                <c:ext xmlns:c16="http://schemas.microsoft.com/office/drawing/2014/chart" uri="{C3380CC4-5D6E-409C-BE32-E72D297353CC}">
                  <c16:uniqueId val="{0000000C-0E1D-46F6-A2A3-679E08A6C279}"/>
                </c:ext>
              </c:extLst>
            </c:dLbl>
            <c:dLbl>
              <c:idx val="10"/>
              <c:delete val="1"/>
              <c:extLst>
                <c:ext xmlns:c15="http://schemas.microsoft.com/office/drawing/2012/chart" uri="{CE6537A1-D6FC-4f65-9D91-7224C49458BB}"/>
                <c:ext xmlns:c16="http://schemas.microsoft.com/office/drawing/2014/chart" uri="{C3380CC4-5D6E-409C-BE32-E72D297353CC}">
                  <c16:uniqueId val="{0000000D-0E1D-46F6-A2A3-679E08A6C279}"/>
                </c:ext>
              </c:extLst>
            </c:dLbl>
            <c:dLbl>
              <c:idx val="11"/>
              <c:delete val="1"/>
              <c:extLst>
                <c:ext xmlns:c15="http://schemas.microsoft.com/office/drawing/2012/chart" uri="{CE6537A1-D6FC-4f65-9D91-7224C49458BB}"/>
                <c:ext xmlns:c16="http://schemas.microsoft.com/office/drawing/2014/chart" uri="{C3380CC4-5D6E-409C-BE32-E72D297353CC}">
                  <c16:uniqueId val="{0000000E-0E1D-46F6-A2A3-679E08A6C279}"/>
                </c:ext>
              </c:extLst>
            </c:dLbl>
            <c:dLbl>
              <c:idx val="12"/>
              <c:delete val="1"/>
              <c:extLst>
                <c:ext xmlns:c15="http://schemas.microsoft.com/office/drawing/2012/chart" uri="{CE6537A1-D6FC-4f65-9D91-7224C49458BB}"/>
                <c:ext xmlns:c16="http://schemas.microsoft.com/office/drawing/2014/chart" uri="{C3380CC4-5D6E-409C-BE32-E72D297353CC}">
                  <c16:uniqueId val="{0000000F-0E1D-46F6-A2A3-679E08A6C27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E1D-46F6-A2A3-679E08A6C279}"/>
                </c:ext>
              </c:extLst>
            </c:dLbl>
            <c:dLbl>
              <c:idx val="14"/>
              <c:delete val="1"/>
              <c:extLst>
                <c:ext xmlns:c15="http://schemas.microsoft.com/office/drawing/2012/chart" uri="{CE6537A1-D6FC-4f65-9D91-7224C49458BB}"/>
                <c:ext xmlns:c16="http://schemas.microsoft.com/office/drawing/2014/chart" uri="{C3380CC4-5D6E-409C-BE32-E72D297353CC}">
                  <c16:uniqueId val="{00000011-0E1D-46F6-A2A3-679E08A6C279}"/>
                </c:ext>
              </c:extLst>
            </c:dLbl>
            <c:dLbl>
              <c:idx val="15"/>
              <c:delete val="1"/>
              <c:extLst>
                <c:ext xmlns:c15="http://schemas.microsoft.com/office/drawing/2012/chart" uri="{CE6537A1-D6FC-4f65-9D91-7224C49458BB}"/>
                <c:ext xmlns:c16="http://schemas.microsoft.com/office/drawing/2014/chart" uri="{C3380CC4-5D6E-409C-BE32-E72D297353CC}">
                  <c16:uniqueId val="{00000012-0E1D-46F6-A2A3-679E08A6C279}"/>
                </c:ext>
              </c:extLst>
            </c:dLbl>
            <c:dLbl>
              <c:idx val="16"/>
              <c:delete val="1"/>
              <c:extLst>
                <c:ext xmlns:c15="http://schemas.microsoft.com/office/drawing/2012/chart" uri="{CE6537A1-D6FC-4f65-9D91-7224C49458BB}"/>
                <c:ext xmlns:c16="http://schemas.microsoft.com/office/drawing/2014/chart" uri="{C3380CC4-5D6E-409C-BE32-E72D297353CC}">
                  <c16:uniqueId val="{00000013-0E1D-46F6-A2A3-679E08A6C279}"/>
                </c:ext>
              </c:extLst>
            </c:dLbl>
            <c:dLbl>
              <c:idx val="17"/>
              <c:delete val="1"/>
              <c:extLst>
                <c:ext xmlns:c15="http://schemas.microsoft.com/office/drawing/2012/chart" uri="{CE6537A1-D6FC-4f65-9D91-7224C49458BB}"/>
                <c:ext xmlns:c16="http://schemas.microsoft.com/office/drawing/2014/chart" uri="{C3380CC4-5D6E-409C-BE32-E72D297353CC}">
                  <c16:uniqueId val="{00000014-0E1D-46F6-A2A3-679E08A6C279}"/>
                </c:ext>
              </c:extLst>
            </c:dLbl>
            <c:dLbl>
              <c:idx val="18"/>
              <c:delete val="1"/>
              <c:extLst>
                <c:ext xmlns:c15="http://schemas.microsoft.com/office/drawing/2012/chart" uri="{CE6537A1-D6FC-4f65-9D91-7224C49458BB}"/>
                <c:ext xmlns:c16="http://schemas.microsoft.com/office/drawing/2014/chart" uri="{C3380CC4-5D6E-409C-BE32-E72D297353CC}">
                  <c16:uniqueId val="{00000015-0E1D-46F6-A2A3-679E08A6C279}"/>
                </c:ext>
              </c:extLst>
            </c:dLbl>
            <c:dLbl>
              <c:idx val="19"/>
              <c:delete val="1"/>
              <c:extLst>
                <c:ext xmlns:c15="http://schemas.microsoft.com/office/drawing/2012/chart" uri="{CE6537A1-D6FC-4f65-9D91-7224C49458BB}"/>
                <c:ext xmlns:c16="http://schemas.microsoft.com/office/drawing/2014/chart" uri="{C3380CC4-5D6E-409C-BE32-E72D297353CC}">
                  <c16:uniqueId val="{00000016-0E1D-46F6-A2A3-679E08A6C279}"/>
                </c:ext>
              </c:extLst>
            </c:dLbl>
            <c:dLbl>
              <c:idx val="20"/>
              <c:delete val="1"/>
              <c:extLst>
                <c:ext xmlns:c15="http://schemas.microsoft.com/office/drawing/2012/chart" uri="{CE6537A1-D6FC-4f65-9D91-7224C49458BB}"/>
                <c:ext xmlns:c16="http://schemas.microsoft.com/office/drawing/2014/chart" uri="{C3380CC4-5D6E-409C-BE32-E72D297353CC}">
                  <c16:uniqueId val="{00000017-0E1D-46F6-A2A3-679E08A6C279}"/>
                </c:ext>
              </c:extLst>
            </c:dLbl>
            <c:dLbl>
              <c:idx val="21"/>
              <c:delete val="1"/>
              <c:extLst>
                <c:ext xmlns:c15="http://schemas.microsoft.com/office/drawing/2012/chart" uri="{CE6537A1-D6FC-4f65-9D91-7224C49458BB}"/>
                <c:ext xmlns:c16="http://schemas.microsoft.com/office/drawing/2014/chart" uri="{C3380CC4-5D6E-409C-BE32-E72D297353CC}">
                  <c16:uniqueId val="{00000018-0E1D-46F6-A2A3-679E08A6C279}"/>
                </c:ext>
              </c:extLst>
            </c:dLbl>
            <c:dLbl>
              <c:idx val="22"/>
              <c:delete val="1"/>
              <c:extLst>
                <c:ext xmlns:c15="http://schemas.microsoft.com/office/drawing/2012/chart" uri="{CE6537A1-D6FC-4f65-9D91-7224C49458BB}"/>
                <c:ext xmlns:c16="http://schemas.microsoft.com/office/drawing/2014/chart" uri="{C3380CC4-5D6E-409C-BE32-E72D297353CC}">
                  <c16:uniqueId val="{00000019-0E1D-46F6-A2A3-679E08A6C279}"/>
                </c:ext>
              </c:extLst>
            </c:dLbl>
            <c:dLbl>
              <c:idx val="23"/>
              <c:delete val="1"/>
              <c:extLst>
                <c:ext xmlns:c15="http://schemas.microsoft.com/office/drawing/2012/chart" uri="{CE6537A1-D6FC-4f65-9D91-7224C49458BB}"/>
                <c:ext xmlns:c16="http://schemas.microsoft.com/office/drawing/2014/chart" uri="{C3380CC4-5D6E-409C-BE32-E72D297353CC}">
                  <c16:uniqueId val="{0000001A-0E1D-46F6-A2A3-679E08A6C279}"/>
                </c:ext>
              </c:extLst>
            </c:dLbl>
            <c:dLbl>
              <c:idx val="24"/>
              <c:delete val="1"/>
              <c:extLst>
                <c:ext xmlns:c15="http://schemas.microsoft.com/office/drawing/2012/chart" uri="{CE6537A1-D6FC-4f65-9D91-7224C49458BB}"/>
                <c:ext xmlns:c16="http://schemas.microsoft.com/office/drawing/2014/chart" uri="{C3380CC4-5D6E-409C-BE32-E72D297353CC}">
                  <c16:uniqueId val="{0000001B-0E1D-46F6-A2A3-679E08A6C27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E1D-46F6-A2A3-679E08A6C27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Pfaffenhofen a.d.Ilm (09186)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44657</v>
      </c>
      <c r="F11" s="238">
        <v>44342</v>
      </c>
      <c r="G11" s="238">
        <v>44848</v>
      </c>
      <c r="H11" s="238">
        <v>43723</v>
      </c>
      <c r="I11" s="265">
        <v>43609</v>
      </c>
      <c r="J11" s="263">
        <v>1048</v>
      </c>
      <c r="K11" s="266">
        <v>2.4031736568139603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16.577468258055848</v>
      </c>
      <c r="E13" s="115">
        <v>7403</v>
      </c>
      <c r="F13" s="114">
        <v>7021</v>
      </c>
      <c r="G13" s="114">
        <v>7187</v>
      </c>
      <c r="H13" s="114">
        <v>6952</v>
      </c>
      <c r="I13" s="140">
        <v>6927</v>
      </c>
      <c r="J13" s="115">
        <v>476</v>
      </c>
      <c r="K13" s="116">
        <v>6.8716616139743039</v>
      </c>
    </row>
    <row r="14" spans="1:255" ht="14.1" customHeight="1" x14ac:dyDescent="0.2">
      <c r="A14" s="306" t="s">
        <v>230</v>
      </c>
      <c r="B14" s="307"/>
      <c r="C14" s="308"/>
      <c r="D14" s="113">
        <v>59.471079561994763</v>
      </c>
      <c r="E14" s="115">
        <v>26558</v>
      </c>
      <c r="F14" s="114">
        <v>26602</v>
      </c>
      <c r="G14" s="114">
        <v>26959</v>
      </c>
      <c r="H14" s="114">
        <v>26380</v>
      </c>
      <c r="I14" s="140">
        <v>26326</v>
      </c>
      <c r="J14" s="115">
        <v>232</v>
      </c>
      <c r="K14" s="116">
        <v>0.88125807186811522</v>
      </c>
    </row>
    <row r="15" spans="1:255" ht="14.1" customHeight="1" x14ac:dyDescent="0.2">
      <c r="A15" s="306" t="s">
        <v>231</v>
      </c>
      <c r="B15" s="307"/>
      <c r="C15" s="308"/>
      <c r="D15" s="113">
        <v>12.304901807107509</v>
      </c>
      <c r="E15" s="115">
        <v>5495</v>
      </c>
      <c r="F15" s="114">
        <v>5581</v>
      </c>
      <c r="G15" s="114">
        <v>5616</v>
      </c>
      <c r="H15" s="114">
        <v>5425</v>
      </c>
      <c r="I15" s="140">
        <v>5410</v>
      </c>
      <c r="J15" s="115">
        <v>85</v>
      </c>
      <c r="K15" s="116">
        <v>1.5711645101663585</v>
      </c>
    </row>
    <row r="16" spans="1:255" ht="14.1" customHeight="1" x14ac:dyDescent="0.2">
      <c r="A16" s="306" t="s">
        <v>232</v>
      </c>
      <c r="B16" s="307"/>
      <c r="C16" s="308"/>
      <c r="D16" s="113">
        <v>11.577132364466937</v>
      </c>
      <c r="E16" s="115">
        <v>5170</v>
      </c>
      <c r="F16" s="114">
        <v>5107</v>
      </c>
      <c r="G16" s="114">
        <v>5053</v>
      </c>
      <c r="H16" s="114">
        <v>4938</v>
      </c>
      <c r="I16" s="140">
        <v>4918</v>
      </c>
      <c r="J16" s="115">
        <v>252</v>
      </c>
      <c r="K16" s="116">
        <v>5.1240341602277351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0.78375170745907696</v>
      </c>
      <c r="E18" s="115">
        <v>350</v>
      </c>
      <c r="F18" s="114">
        <v>234</v>
      </c>
      <c r="G18" s="114">
        <v>272</v>
      </c>
      <c r="H18" s="114">
        <v>267</v>
      </c>
      <c r="I18" s="140">
        <v>359</v>
      </c>
      <c r="J18" s="115">
        <v>-9</v>
      </c>
      <c r="K18" s="116">
        <v>-2.5069637883008355</v>
      </c>
    </row>
    <row r="19" spans="1:255" ht="14.1" customHeight="1" x14ac:dyDescent="0.2">
      <c r="A19" s="306" t="s">
        <v>235</v>
      </c>
      <c r="B19" s="307" t="s">
        <v>236</v>
      </c>
      <c r="C19" s="308"/>
      <c r="D19" s="113">
        <v>0.62252278478178114</v>
      </c>
      <c r="E19" s="115">
        <v>278</v>
      </c>
      <c r="F19" s="114">
        <v>165</v>
      </c>
      <c r="G19" s="114">
        <v>203</v>
      </c>
      <c r="H19" s="114">
        <v>200</v>
      </c>
      <c r="I19" s="140">
        <v>286</v>
      </c>
      <c r="J19" s="115">
        <v>-8</v>
      </c>
      <c r="K19" s="116">
        <v>-2.7972027972027971</v>
      </c>
    </row>
    <row r="20" spans="1:255" ht="14.1" customHeight="1" x14ac:dyDescent="0.2">
      <c r="A20" s="306">
        <v>12</v>
      </c>
      <c r="B20" s="307" t="s">
        <v>237</v>
      </c>
      <c r="C20" s="308"/>
      <c r="D20" s="113">
        <v>1.0547058691806435</v>
      </c>
      <c r="E20" s="115">
        <v>471</v>
      </c>
      <c r="F20" s="114">
        <v>413</v>
      </c>
      <c r="G20" s="114">
        <v>483</v>
      </c>
      <c r="H20" s="114">
        <v>487</v>
      </c>
      <c r="I20" s="140">
        <v>460</v>
      </c>
      <c r="J20" s="115">
        <v>11</v>
      </c>
      <c r="K20" s="116">
        <v>2.3913043478260869</v>
      </c>
    </row>
    <row r="21" spans="1:255" ht="14.1" customHeight="1" x14ac:dyDescent="0.2">
      <c r="A21" s="306">
        <v>21</v>
      </c>
      <c r="B21" s="307" t="s">
        <v>238</v>
      </c>
      <c r="C21" s="308"/>
      <c r="D21" s="113">
        <v>0.16122892267729583</v>
      </c>
      <c r="E21" s="115">
        <v>72</v>
      </c>
      <c r="F21" s="114">
        <v>67</v>
      </c>
      <c r="G21" s="114">
        <v>83</v>
      </c>
      <c r="H21" s="114">
        <v>85</v>
      </c>
      <c r="I21" s="140">
        <v>83</v>
      </c>
      <c r="J21" s="115">
        <v>-11</v>
      </c>
      <c r="K21" s="116">
        <v>-13.253012048192771</v>
      </c>
    </row>
    <row r="22" spans="1:255" ht="14.1" customHeight="1" x14ac:dyDescent="0.2">
      <c r="A22" s="306">
        <v>22</v>
      </c>
      <c r="B22" s="307" t="s">
        <v>239</v>
      </c>
      <c r="C22" s="308"/>
      <c r="D22" s="113">
        <v>0.90915198065252922</v>
      </c>
      <c r="E22" s="115">
        <v>406</v>
      </c>
      <c r="F22" s="114">
        <v>396</v>
      </c>
      <c r="G22" s="114">
        <v>411</v>
      </c>
      <c r="H22" s="114">
        <v>378</v>
      </c>
      <c r="I22" s="140">
        <v>375</v>
      </c>
      <c r="J22" s="115">
        <v>31</v>
      </c>
      <c r="K22" s="116">
        <v>8.2666666666666675</v>
      </c>
    </row>
    <row r="23" spans="1:255" ht="14.1" customHeight="1" x14ac:dyDescent="0.2">
      <c r="A23" s="306">
        <v>23</v>
      </c>
      <c r="B23" s="307" t="s">
        <v>240</v>
      </c>
      <c r="C23" s="308"/>
      <c r="D23" s="113">
        <v>0.64491569070918331</v>
      </c>
      <c r="E23" s="115">
        <v>288</v>
      </c>
      <c r="F23" s="114">
        <v>287</v>
      </c>
      <c r="G23" s="114">
        <v>292</v>
      </c>
      <c r="H23" s="114">
        <v>288</v>
      </c>
      <c r="I23" s="140">
        <v>287</v>
      </c>
      <c r="J23" s="115">
        <v>1</v>
      </c>
      <c r="K23" s="116">
        <v>0.34843205574912894</v>
      </c>
    </row>
    <row r="24" spans="1:255" ht="14.1" customHeight="1" x14ac:dyDescent="0.2">
      <c r="A24" s="306">
        <v>24</v>
      </c>
      <c r="B24" s="307" t="s">
        <v>241</v>
      </c>
      <c r="C24" s="308"/>
      <c r="D24" s="113">
        <v>2.801352531518015</v>
      </c>
      <c r="E24" s="115">
        <v>1251</v>
      </c>
      <c r="F24" s="114">
        <v>1251</v>
      </c>
      <c r="G24" s="114">
        <v>1277</v>
      </c>
      <c r="H24" s="114">
        <v>1279</v>
      </c>
      <c r="I24" s="140">
        <v>1294</v>
      </c>
      <c r="J24" s="115">
        <v>-43</v>
      </c>
      <c r="K24" s="116">
        <v>-3.3230293663060277</v>
      </c>
    </row>
    <row r="25" spans="1:255" ht="14.1" customHeight="1" x14ac:dyDescent="0.2">
      <c r="A25" s="306">
        <v>25</v>
      </c>
      <c r="B25" s="307" t="s">
        <v>242</v>
      </c>
      <c r="C25" s="308"/>
      <c r="D25" s="113">
        <v>12.470609310970284</v>
      </c>
      <c r="E25" s="115">
        <v>5569</v>
      </c>
      <c r="F25" s="114">
        <v>5612</v>
      </c>
      <c r="G25" s="114">
        <v>5569</v>
      </c>
      <c r="H25" s="114">
        <v>5446</v>
      </c>
      <c r="I25" s="140">
        <v>5464</v>
      </c>
      <c r="J25" s="115">
        <v>105</v>
      </c>
      <c r="K25" s="116">
        <v>1.9216691068814056</v>
      </c>
    </row>
    <row r="26" spans="1:255" ht="14.1" customHeight="1" x14ac:dyDescent="0.2">
      <c r="A26" s="306">
        <v>26</v>
      </c>
      <c r="B26" s="307" t="s">
        <v>243</v>
      </c>
      <c r="C26" s="308"/>
      <c r="D26" s="113">
        <v>4.1897126990169511</v>
      </c>
      <c r="E26" s="115">
        <v>1871</v>
      </c>
      <c r="F26" s="114">
        <v>1936</v>
      </c>
      <c r="G26" s="114">
        <v>1944</v>
      </c>
      <c r="H26" s="114">
        <v>1859</v>
      </c>
      <c r="I26" s="140">
        <v>1863</v>
      </c>
      <c r="J26" s="115">
        <v>8</v>
      </c>
      <c r="K26" s="116">
        <v>0.42941492216854538</v>
      </c>
    </row>
    <row r="27" spans="1:255" ht="14.1" customHeight="1" x14ac:dyDescent="0.2">
      <c r="A27" s="306">
        <v>27</v>
      </c>
      <c r="B27" s="307" t="s">
        <v>244</v>
      </c>
      <c r="C27" s="308"/>
      <c r="D27" s="113">
        <v>3.8112725888438543</v>
      </c>
      <c r="E27" s="115">
        <v>1702</v>
      </c>
      <c r="F27" s="114">
        <v>1710</v>
      </c>
      <c r="G27" s="114">
        <v>1740</v>
      </c>
      <c r="H27" s="114">
        <v>1692</v>
      </c>
      <c r="I27" s="140">
        <v>1673</v>
      </c>
      <c r="J27" s="115">
        <v>29</v>
      </c>
      <c r="K27" s="116">
        <v>1.7334130304841602</v>
      </c>
    </row>
    <row r="28" spans="1:255" ht="14.1" customHeight="1" x14ac:dyDescent="0.2">
      <c r="A28" s="306">
        <v>28</v>
      </c>
      <c r="B28" s="307" t="s">
        <v>245</v>
      </c>
      <c r="C28" s="308"/>
      <c r="D28" s="113">
        <v>0.79494816042277805</v>
      </c>
      <c r="E28" s="115">
        <v>355</v>
      </c>
      <c r="F28" s="114">
        <v>358</v>
      </c>
      <c r="G28" s="114">
        <v>362</v>
      </c>
      <c r="H28" s="114">
        <v>368</v>
      </c>
      <c r="I28" s="140">
        <v>365</v>
      </c>
      <c r="J28" s="115">
        <v>-10</v>
      </c>
      <c r="K28" s="116">
        <v>-2.7397260273972601</v>
      </c>
    </row>
    <row r="29" spans="1:255" ht="14.1" customHeight="1" x14ac:dyDescent="0.2">
      <c r="A29" s="306">
        <v>29</v>
      </c>
      <c r="B29" s="307" t="s">
        <v>246</v>
      </c>
      <c r="C29" s="308"/>
      <c r="D29" s="113">
        <v>2.3243836352643483</v>
      </c>
      <c r="E29" s="115">
        <v>1038</v>
      </c>
      <c r="F29" s="114">
        <v>1068</v>
      </c>
      <c r="G29" s="114">
        <v>1114</v>
      </c>
      <c r="H29" s="114">
        <v>1100</v>
      </c>
      <c r="I29" s="140">
        <v>1088</v>
      </c>
      <c r="J29" s="115">
        <v>-50</v>
      </c>
      <c r="K29" s="116">
        <v>-4.5955882352941178</v>
      </c>
    </row>
    <row r="30" spans="1:255" ht="14.1" customHeight="1" x14ac:dyDescent="0.2">
      <c r="A30" s="306" t="s">
        <v>247</v>
      </c>
      <c r="B30" s="307" t="s">
        <v>248</v>
      </c>
      <c r="C30" s="308"/>
      <c r="D30" s="113">
        <v>1.0681416127370849</v>
      </c>
      <c r="E30" s="115">
        <v>477</v>
      </c>
      <c r="F30" s="114">
        <v>488</v>
      </c>
      <c r="G30" s="114">
        <v>506</v>
      </c>
      <c r="H30" s="114">
        <v>494</v>
      </c>
      <c r="I30" s="140">
        <v>497</v>
      </c>
      <c r="J30" s="115">
        <v>-20</v>
      </c>
      <c r="K30" s="116">
        <v>-4.0241448692152915</v>
      </c>
    </row>
    <row r="31" spans="1:255" ht="14.1" customHeight="1" x14ac:dyDescent="0.2">
      <c r="A31" s="306" t="s">
        <v>249</v>
      </c>
      <c r="B31" s="307" t="s">
        <v>250</v>
      </c>
      <c r="C31" s="308"/>
      <c r="D31" s="113">
        <v>1.2136955012651991</v>
      </c>
      <c r="E31" s="115">
        <v>542</v>
      </c>
      <c r="F31" s="114">
        <v>562</v>
      </c>
      <c r="G31" s="114">
        <v>590</v>
      </c>
      <c r="H31" s="114">
        <v>588</v>
      </c>
      <c r="I31" s="140">
        <v>573</v>
      </c>
      <c r="J31" s="115">
        <v>-31</v>
      </c>
      <c r="K31" s="116">
        <v>-5.4101221640488655</v>
      </c>
    </row>
    <row r="32" spans="1:255" ht="14.1" customHeight="1" x14ac:dyDescent="0.2">
      <c r="A32" s="306">
        <v>31</v>
      </c>
      <c r="B32" s="307" t="s">
        <v>251</v>
      </c>
      <c r="C32" s="308"/>
      <c r="D32" s="113">
        <v>0.55982264818505501</v>
      </c>
      <c r="E32" s="115">
        <v>250</v>
      </c>
      <c r="F32" s="114">
        <v>248</v>
      </c>
      <c r="G32" s="114">
        <v>251</v>
      </c>
      <c r="H32" s="114">
        <v>243</v>
      </c>
      <c r="I32" s="140">
        <v>235</v>
      </c>
      <c r="J32" s="115">
        <v>15</v>
      </c>
      <c r="K32" s="116">
        <v>6.3829787234042552</v>
      </c>
    </row>
    <row r="33" spans="1:11" ht="14.1" customHeight="1" x14ac:dyDescent="0.2">
      <c r="A33" s="306">
        <v>32</v>
      </c>
      <c r="B33" s="307" t="s">
        <v>252</v>
      </c>
      <c r="C33" s="308"/>
      <c r="D33" s="113">
        <v>2.6737129677318228</v>
      </c>
      <c r="E33" s="115">
        <v>1194</v>
      </c>
      <c r="F33" s="114">
        <v>1143</v>
      </c>
      <c r="G33" s="114">
        <v>1268</v>
      </c>
      <c r="H33" s="114">
        <v>1201</v>
      </c>
      <c r="I33" s="140">
        <v>1176</v>
      </c>
      <c r="J33" s="115">
        <v>18</v>
      </c>
      <c r="K33" s="116">
        <v>1.5306122448979591</v>
      </c>
    </row>
    <row r="34" spans="1:11" ht="14.1" customHeight="1" x14ac:dyDescent="0.2">
      <c r="A34" s="306">
        <v>33</v>
      </c>
      <c r="B34" s="307" t="s">
        <v>253</v>
      </c>
      <c r="C34" s="308"/>
      <c r="D34" s="113">
        <v>1.1286024587410708</v>
      </c>
      <c r="E34" s="115">
        <v>504</v>
      </c>
      <c r="F34" s="114">
        <v>483</v>
      </c>
      <c r="G34" s="114">
        <v>543</v>
      </c>
      <c r="H34" s="114">
        <v>526</v>
      </c>
      <c r="I34" s="140">
        <v>491</v>
      </c>
      <c r="J34" s="115">
        <v>13</v>
      </c>
      <c r="K34" s="116">
        <v>2.6476578411405294</v>
      </c>
    </row>
    <row r="35" spans="1:11" ht="14.1" customHeight="1" x14ac:dyDescent="0.2">
      <c r="A35" s="306">
        <v>34</v>
      </c>
      <c r="B35" s="307" t="s">
        <v>254</v>
      </c>
      <c r="C35" s="308"/>
      <c r="D35" s="113">
        <v>2.3982802248247754</v>
      </c>
      <c r="E35" s="115">
        <v>1071</v>
      </c>
      <c r="F35" s="114">
        <v>1064</v>
      </c>
      <c r="G35" s="114">
        <v>1074</v>
      </c>
      <c r="H35" s="114">
        <v>1060</v>
      </c>
      <c r="I35" s="140">
        <v>1035</v>
      </c>
      <c r="J35" s="115">
        <v>36</v>
      </c>
      <c r="K35" s="116">
        <v>3.4782608695652173</v>
      </c>
    </row>
    <row r="36" spans="1:11" ht="14.1" customHeight="1" x14ac:dyDescent="0.2">
      <c r="A36" s="306">
        <v>41</v>
      </c>
      <c r="B36" s="307" t="s">
        <v>255</v>
      </c>
      <c r="C36" s="308"/>
      <c r="D36" s="113">
        <v>2.5707056004657725</v>
      </c>
      <c r="E36" s="115">
        <v>1148</v>
      </c>
      <c r="F36" s="114">
        <v>1137</v>
      </c>
      <c r="G36" s="114">
        <v>1132</v>
      </c>
      <c r="H36" s="114">
        <v>1122</v>
      </c>
      <c r="I36" s="140">
        <v>1124</v>
      </c>
      <c r="J36" s="115">
        <v>24</v>
      </c>
      <c r="K36" s="116">
        <v>2.1352313167259784</v>
      </c>
    </row>
    <row r="37" spans="1:11" ht="14.1" customHeight="1" x14ac:dyDescent="0.2">
      <c r="A37" s="306">
        <v>42</v>
      </c>
      <c r="B37" s="307" t="s">
        <v>256</v>
      </c>
      <c r="C37" s="308"/>
      <c r="D37" s="113">
        <v>0.15675034149181538</v>
      </c>
      <c r="E37" s="115">
        <v>70</v>
      </c>
      <c r="F37" s="114">
        <v>71</v>
      </c>
      <c r="G37" s="114">
        <v>73</v>
      </c>
      <c r="H37" s="114">
        <v>74</v>
      </c>
      <c r="I37" s="140">
        <v>73</v>
      </c>
      <c r="J37" s="115">
        <v>-3</v>
      </c>
      <c r="K37" s="116">
        <v>-4.1095890410958908</v>
      </c>
    </row>
    <row r="38" spans="1:11" ht="14.1" customHeight="1" x14ac:dyDescent="0.2">
      <c r="A38" s="306">
        <v>43</v>
      </c>
      <c r="B38" s="307" t="s">
        <v>257</v>
      </c>
      <c r="C38" s="308"/>
      <c r="D38" s="113">
        <v>2.2706406610385832</v>
      </c>
      <c r="E38" s="115">
        <v>1014</v>
      </c>
      <c r="F38" s="114">
        <v>994</v>
      </c>
      <c r="G38" s="114">
        <v>965</v>
      </c>
      <c r="H38" s="114">
        <v>912</v>
      </c>
      <c r="I38" s="140">
        <v>894</v>
      </c>
      <c r="J38" s="115">
        <v>120</v>
      </c>
      <c r="K38" s="116">
        <v>13.422818791946309</v>
      </c>
    </row>
    <row r="39" spans="1:11" ht="14.1" customHeight="1" x14ac:dyDescent="0.2">
      <c r="A39" s="306">
        <v>51</v>
      </c>
      <c r="B39" s="307" t="s">
        <v>258</v>
      </c>
      <c r="C39" s="308"/>
      <c r="D39" s="113">
        <v>8.0748818774212321</v>
      </c>
      <c r="E39" s="115">
        <v>3606</v>
      </c>
      <c r="F39" s="114">
        <v>3517</v>
      </c>
      <c r="G39" s="114">
        <v>3556</v>
      </c>
      <c r="H39" s="114">
        <v>3413</v>
      </c>
      <c r="I39" s="140">
        <v>3376</v>
      </c>
      <c r="J39" s="115">
        <v>230</v>
      </c>
      <c r="K39" s="116">
        <v>6.8127962085308056</v>
      </c>
    </row>
    <row r="40" spans="1:11" ht="14.1" customHeight="1" x14ac:dyDescent="0.2">
      <c r="A40" s="306" t="s">
        <v>259</v>
      </c>
      <c r="B40" s="307" t="s">
        <v>260</v>
      </c>
      <c r="C40" s="308"/>
      <c r="D40" s="113">
        <v>6.9261258033455002</v>
      </c>
      <c r="E40" s="115">
        <v>3093</v>
      </c>
      <c r="F40" s="114">
        <v>3002</v>
      </c>
      <c r="G40" s="114">
        <v>3035</v>
      </c>
      <c r="H40" s="114">
        <v>2911</v>
      </c>
      <c r="I40" s="140">
        <v>2881</v>
      </c>
      <c r="J40" s="115">
        <v>212</v>
      </c>
      <c r="K40" s="116">
        <v>7.3585560569246793</v>
      </c>
    </row>
    <row r="41" spans="1:11" ht="14.1" customHeight="1" x14ac:dyDescent="0.2">
      <c r="A41" s="306"/>
      <c r="B41" s="307" t="s">
        <v>261</v>
      </c>
      <c r="C41" s="308"/>
      <c r="D41" s="113">
        <v>6.0057773697292696</v>
      </c>
      <c r="E41" s="115">
        <v>2682</v>
      </c>
      <c r="F41" s="114">
        <v>2585</v>
      </c>
      <c r="G41" s="114">
        <v>2623</v>
      </c>
      <c r="H41" s="114">
        <v>2517</v>
      </c>
      <c r="I41" s="140">
        <v>2501</v>
      </c>
      <c r="J41" s="115">
        <v>181</v>
      </c>
      <c r="K41" s="116">
        <v>7.2371051579368251</v>
      </c>
    </row>
    <row r="42" spans="1:11" ht="14.1" customHeight="1" x14ac:dyDescent="0.2">
      <c r="A42" s="306">
        <v>52</v>
      </c>
      <c r="B42" s="307" t="s">
        <v>262</v>
      </c>
      <c r="C42" s="308"/>
      <c r="D42" s="113">
        <v>5.8243948317173118</v>
      </c>
      <c r="E42" s="115">
        <v>2601</v>
      </c>
      <c r="F42" s="114">
        <v>2645</v>
      </c>
      <c r="G42" s="114">
        <v>2698</v>
      </c>
      <c r="H42" s="114">
        <v>2638</v>
      </c>
      <c r="I42" s="140">
        <v>2613</v>
      </c>
      <c r="J42" s="115">
        <v>-12</v>
      </c>
      <c r="K42" s="116">
        <v>-0.45924225028702642</v>
      </c>
    </row>
    <row r="43" spans="1:11" ht="14.1" customHeight="1" x14ac:dyDescent="0.2">
      <c r="A43" s="306" t="s">
        <v>263</v>
      </c>
      <c r="B43" s="307" t="s">
        <v>264</v>
      </c>
      <c r="C43" s="308"/>
      <c r="D43" s="113">
        <v>5.0675146113711174</v>
      </c>
      <c r="E43" s="115">
        <v>2263</v>
      </c>
      <c r="F43" s="114">
        <v>2304</v>
      </c>
      <c r="G43" s="114">
        <v>2347</v>
      </c>
      <c r="H43" s="114">
        <v>2297</v>
      </c>
      <c r="I43" s="140">
        <v>2287</v>
      </c>
      <c r="J43" s="115">
        <v>-24</v>
      </c>
      <c r="K43" s="116">
        <v>-1.0494097070397901</v>
      </c>
    </row>
    <row r="44" spans="1:11" ht="14.1" customHeight="1" x14ac:dyDescent="0.2">
      <c r="A44" s="306">
        <v>53</v>
      </c>
      <c r="B44" s="307" t="s">
        <v>265</v>
      </c>
      <c r="C44" s="308"/>
      <c r="D44" s="113">
        <v>0.84869113464854329</v>
      </c>
      <c r="E44" s="115">
        <v>379</v>
      </c>
      <c r="F44" s="114">
        <v>362</v>
      </c>
      <c r="G44" s="114">
        <v>353</v>
      </c>
      <c r="H44" s="114">
        <v>360</v>
      </c>
      <c r="I44" s="140">
        <v>367</v>
      </c>
      <c r="J44" s="115">
        <v>12</v>
      </c>
      <c r="K44" s="116">
        <v>3.2697547683923704</v>
      </c>
    </row>
    <row r="45" spans="1:11" ht="14.1" customHeight="1" x14ac:dyDescent="0.2">
      <c r="A45" s="306" t="s">
        <v>266</v>
      </c>
      <c r="B45" s="307" t="s">
        <v>267</v>
      </c>
      <c r="C45" s="308"/>
      <c r="D45" s="113">
        <v>0.83973397227758251</v>
      </c>
      <c r="E45" s="115">
        <v>375</v>
      </c>
      <c r="F45" s="114">
        <v>357</v>
      </c>
      <c r="G45" s="114">
        <v>348</v>
      </c>
      <c r="H45" s="114">
        <v>355</v>
      </c>
      <c r="I45" s="140">
        <v>362</v>
      </c>
      <c r="J45" s="115">
        <v>13</v>
      </c>
      <c r="K45" s="116">
        <v>3.5911602209944751</v>
      </c>
    </row>
    <row r="46" spans="1:11" ht="14.1" customHeight="1" x14ac:dyDescent="0.2">
      <c r="A46" s="306">
        <v>54</v>
      </c>
      <c r="B46" s="307" t="s">
        <v>268</v>
      </c>
      <c r="C46" s="308"/>
      <c r="D46" s="113">
        <v>1.9302684909420695</v>
      </c>
      <c r="E46" s="115">
        <v>862</v>
      </c>
      <c r="F46" s="114">
        <v>859</v>
      </c>
      <c r="G46" s="114">
        <v>858</v>
      </c>
      <c r="H46" s="114">
        <v>851</v>
      </c>
      <c r="I46" s="140">
        <v>844</v>
      </c>
      <c r="J46" s="115">
        <v>18</v>
      </c>
      <c r="K46" s="116">
        <v>2.1327014218009479</v>
      </c>
    </row>
    <row r="47" spans="1:11" ht="14.1" customHeight="1" x14ac:dyDescent="0.2">
      <c r="A47" s="306">
        <v>61</v>
      </c>
      <c r="B47" s="307" t="s">
        <v>269</v>
      </c>
      <c r="C47" s="308"/>
      <c r="D47" s="113">
        <v>2.7879167879615738</v>
      </c>
      <c r="E47" s="115">
        <v>1245</v>
      </c>
      <c r="F47" s="114">
        <v>1212</v>
      </c>
      <c r="G47" s="114">
        <v>1215</v>
      </c>
      <c r="H47" s="114">
        <v>1221</v>
      </c>
      <c r="I47" s="140">
        <v>1194</v>
      </c>
      <c r="J47" s="115">
        <v>51</v>
      </c>
      <c r="K47" s="116">
        <v>4.2713567839195976</v>
      </c>
    </row>
    <row r="48" spans="1:11" ht="14.1" customHeight="1" x14ac:dyDescent="0.2">
      <c r="A48" s="306">
        <v>62</v>
      </c>
      <c r="B48" s="307" t="s">
        <v>270</v>
      </c>
      <c r="C48" s="308"/>
      <c r="D48" s="113">
        <v>5.8870949683140381</v>
      </c>
      <c r="E48" s="115">
        <v>2629</v>
      </c>
      <c r="F48" s="114">
        <v>2627</v>
      </c>
      <c r="G48" s="114">
        <v>2646</v>
      </c>
      <c r="H48" s="114">
        <v>2581</v>
      </c>
      <c r="I48" s="140">
        <v>2591</v>
      </c>
      <c r="J48" s="115">
        <v>38</v>
      </c>
      <c r="K48" s="116">
        <v>1.466615206483983</v>
      </c>
    </row>
    <row r="49" spans="1:11" ht="14.1" customHeight="1" x14ac:dyDescent="0.2">
      <c r="A49" s="306">
        <v>63</v>
      </c>
      <c r="B49" s="307" t="s">
        <v>271</v>
      </c>
      <c r="C49" s="308"/>
      <c r="D49" s="113">
        <v>1.5339140560270506</v>
      </c>
      <c r="E49" s="115">
        <v>685</v>
      </c>
      <c r="F49" s="114">
        <v>684</v>
      </c>
      <c r="G49" s="114">
        <v>711</v>
      </c>
      <c r="H49" s="114">
        <v>715</v>
      </c>
      <c r="I49" s="140">
        <v>703</v>
      </c>
      <c r="J49" s="115">
        <v>-18</v>
      </c>
      <c r="K49" s="116">
        <v>-2.5604551920341394</v>
      </c>
    </row>
    <row r="50" spans="1:11" ht="14.1" customHeight="1" x14ac:dyDescent="0.2">
      <c r="A50" s="306" t="s">
        <v>272</v>
      </c>
      <c r="B50" s="307" t="s">
        <v>273</v>
      </c>
      <c r="C50" s="308"/>
      <c r="D50" s="113">
        <v>0.25303983697964483</v>
      </c>
      <c r="E50" s="115">
        <v>113</v>
      </c>
      <c r="F50" s="114">
        <v>109</v>
      </c>
      <c r="G50" s="114">
        <v>115</v>
      </c>
      <c r="H50" s="114">
        <v>107</v>
      </c>
      <c r="I50" s="140">
        <v>103</v>
      </c>
      <c r="J50" s="115">
        <v>10</v>
      </c>
      <c r="K50" s="116">
        <v>9.7087378640776691</v>
      </c>
    </row>
    <row r="51" spans="1:11" ht="14.1" customHeight="1" x14ac:dyDescent="0.2">
      <c r="A51" s="306" t="s">
        <v>274</v>
      </c>
      <c r="B51" s="307" t="s">
        <v>275</v>
      </c>
      <c r="C51" s="308"/>
      <c r="D51" s="113">
        <v>1.1465167834829926</v>
      </c>
      <c r="E51" s="115">
        <v>512</v>
      </c>
      <c r="F51" s="114">
        <v>515</v>
      </c>
      <c r="G51" s="114">
        <v>535</v>
      </c>
      <c r="H51" s="114">
        <v>549</v>
      </c>
      <c r="I51" s="140">
        <v>539</v>
      </c>
      <c r="J51" s="115">
        <v>-27</v>
      </c>
      <c r="K51" s="116">
        <v>-5.0092764378478662</v>
      </c>
    </row>
    <row r="52" spans="1:11" ht="14.1" customHeight="1" x14ac:dyDescent="0.2">
      <c r="A52" s="306">
        <v>71</v>
      </c>
      <c r="B52" s="307" t="s">
        <v>276</v>
      </c>
      <c r="C52" s="308"/>
      <c r="D52" s="113">
        <v>11.565935911503235</v>
      </c>
      <c r="E52" s="115">
        <v>5165</v>
      </c>
      <c r="F52" s="114">
        <v>5170</v>
      </c>
      <c r="G52" s="114">
        <v>5176</v>
      </c>
      <c r="H52" s="114">
        <v>5063</v>
      </c>
      <c r="I52" s="140">
        <v>5093</v>
      </c>
      <c r="J52" s="115">
        <v>72</v>
      </c>
      <c r="K52" s="116">
        <v>1.4137050854113489</v>
      </c>
    </row>
    <row r="53" spans="1:11" ht="14.1" customHeight="1" x14ac:dyDescent="0.2">
      <c r="A53" s="306" t="s">
        <v>277</v>
      </c>
      <c r="B53" s="307" t="s">
        <v>278</v>
      </c>
      <c r="C53" s="308"/>
      <c r="D53" s="113">
        <v>4.1762769554605104</v>
      </c>
      <c r="E53" s="115">
        <v>1865</v>
      </c>
      <c r="F53" s="114">
        <v>1868</v>
      </c>
      <c r="G53" s="114">
        <v>1872</v>
      </c>
      <c r="H53" s="114">
        <v>1774</v>
      </c>
      <c r="I53" s="140">
        <v>1795</v>
      </c>
      <c r="J53" s="115">
        <v>70</v>
      </c>
      <c r="K53" s="116">
        <v>3.8997214484679668</v>
      </c>
    </row>
    <row r="54" spans="1:11" ht="14.1" customHeight="1" x14ac:dyDescent="0.2">
      <c r="A54" s="306" t="s">
        <v>279</v>
      </c>
      <c r="B54" s="307" t="s">
        <v>280</v>
      </c>
      <c r="C54" s="308"/>
      <c r="D54" s="113">
        <v>6.509617753095819</v>
      </c>
      <c r="E54" s="115">
        <v>2907</v>
      </c>
      <c r="F54" s="114">
        <v>2918</v>
      </c>
      <c r="G54" s="114">
        <v>2914</v>
      </c>
      <c r="H54" s="114">
        <v>2906</v>
      </c>
      <c r="I54" s="140">
        <v>2923</v>
      </c>
      <c r="J54" s="115">
        <v>-16</v>
      </c>
      <c r="K54" s="116">
        <v>-0.54738282586383857</v>
      </c>
    </row>
    <row r="55" spans="1:11" ht="14.1" customHeight="1" x14ac:dyDescent="0.2">
      <c r="A55" s="306">
        <v>72</v>
      </c>
      <c r="B55" s="307" t="s">
        <v>281</v>
      </c>
      <c r="C55" s="308"/>
      <c r="D55" s="113">
        <v>3.0163244284210764</v>
      </c>
      <c r="E55" s="115">
        <v>1347</v>
      </c>
      <c r="F55" s="114">
        <v>1348</v>
      </c>
      <c r="G55" s="114">
        <v>1363</v>
      </c>
      <c r="H55" s="114">
        <v>1330</v>
      </c>
      <c r="I55" s="140">
        <v>1326</v>
      </c>
      <c r="J55" s="115">
        <v>21</v>
      </c>
      <c r="K55" s="116">
        <v>1.5837104072398189</v>
      </c>
    </row>
    <row r="56" spans="1:11" ht="14.1" customHeight="1" x14ac:dyDescent="0.2">
      <c r="A56" s="306" t="s">
        <v>282</v>
      </c>
      <c r="B56" s="307" t="s">
        <v>283</v>
      </c>
      <c r="C56" s="308"/>
      <c r="D56" s="113">
        <v>1.6055713549947377</v>
      </c>
      <c r="E56" s="115">
        <v>717</v>
      </c>
      <c r="F56" s="114">
        <v>731</v>
      </c>
      <c r="G56" s="114">
        <v>744</v>
      </c>
      <c r="H56" s="114">
        <v>729</v>
      </c>
      <c r="I56" s="140">
        <v>729</v>
      </c>
      <c r="J56" s="115">
        <v>-12</v>
      </c>
      <c r="K56" s="116">
        <v>-1.6460905349794239</v>
      </c>
    </row>
    <row r="57" spans="1:11" ht="14.1" customHeight="1" x14ac:dyDescent="0.2">
      <c r="A57" s="306" t="s">
        <v>284</v>
      </c>
      <c r="B57" s="307" t="s">
        <v>285</v>
      </c>
      <c r="C57" s="308"/>
      <c r="D57" s="113">
        <v>0.94498063013637279</v>
      </c>
      <c r="E57" s="115">
        <v>422</v>
      </c>
      <c r="F57" s="114">
        <v>411</v>
      </c>
      <c r="G57" s="114">
        <v>410</v>
      </c>
      <c r="H57" s="114">
        <v>410</v>
      </c>
      <c r="I57" s="140">
        <v>405</v>
      </c>
      <c r="J57" s="115">
        <v>17</v>
      </c>
      <c r="K57" s="116">
        <v>4.1975308641975309</v>
      </c>
    </row>
    <row r="58" spans="1:11" ht="14.1" customHeight="1" x14ac:dyDescent="0.2">
      <c r="A58" s="306">
        <v>73</v>
      </c>
      <c r="B58" s="307" t="s">
        <v>286</v>
      </c>
      <c r="C58" s="308"/>
      <c r="D58" s="113">
        <v>2.259444208074882</v>
      </c>
      <c r="E58" s="115">
        <v>1009</v>
      </c>
      <c r="F58" s="114">
        <v>990</v>
      </c>
      <c r="G58" s="114">
        <v>995</v>
      </c>
      <c r="H58" s="114">
        <v>975</v>
      </c>
      <c r="I58" s="140">
        <v>974</v>
      </c>
      <c r="J58" s="115">
        <v>35</v>
      </c>
      <c r="K58" s="116">
        <v>3.593429158110883</v>
      </c>
    </row>
    <row r="59" spans="1:11" ht="14.1" customHeight="1" x14ac:dyDescent="0.2">
      <c r="A59" s="306" t="s">
        <v>287</v>
      </c>
      <c r="B59" s="307" t="s">
        <v>288</v>
      </c>
      <c r="C59" s="308"/>
      <c r="D59" s="113">
        <v>1.7735181494502541</v>
      </c>
      <c r="E59" s="115">
        <v>792</v>
      </c>
      <c r="F59" s="114">
        <v>776</v>
      </c>
      <c r="G59" s="114">
        <v>779</v>
      </c>
      <c r="H59" s="114">
        <v>756</v>
      </c>
      <c r="I59" s="140">
        <v>751</v>
      </c>
      <c r="J59" s="115">
        <v>41</v>
      </c>
      <c r="K59" s="116">
        <v>5.4593874833555258</v>
      </c>
    </row>
    <row r="60" spans="1:11" ht="14.1" customHeight="1" x14ac:dyDescent="0.2">
      <c r="A60" s="306">
        <v>81</v>
      </c>
      <c r="B60" s="307" t="s">
        <v>289</v>
      </c>
      <c r="C60" s="308"/>
      <c r="D60" s="113">
        <v>5.6743623620037171</v>
      </c>
      <c r="E60" s="115">
        <v>2534</v>
      </c>
      <c r="F60" s="114">
        <v>2521</v>
      </c>
      <c r="G60" s="114">
        <v>2505</v>
      </c>
      <c r="H60" s="114">
        <v>2392</v>
      </c>
      <c r="I60" s="140">
        <v>2399</v>
      </c>
      <c r="J60" s="115">
        <v>135</v>
      </c>
      <c r="K60" s="116">
        <v>5.6273447269695707</v>
      </c>
    </row>
    <row r="61" spans="1:11" ht="14.1" customHeight="1" x14ac:dyDescent="0.2">
      <c r="A61" s="306" t="s">
        <v>290</v>
      </c>
      <c r="B61" s="307" t="s">
        <v>291</v>
      </c>
      <c r="C61" s="308"/>
      <c r="D61" s="113">
        <v>1.9369863627202901</v>
      </c>
      <c r="E61" s="115">
        <v>865</v>
      </c>
      <c r="F61" s="114">
        <v>867</v>
      </c>
      <c r="G61" s="114">
        <v>877</v>
      </c>
      <c r="H61" s="114">
        <v>832</v>
      </c>
      <c r="I61" s="140">
        <v>833</v>
      </c>
      <c r="J61" s="115">
        <v>32</v>
      </c>
      <c r="K61" s="116">
        <v>3.8415366146458583</v>
      </c>
    </row>
    <row r="62" spans="1:11" ht="14.1" customHeight="1" x14ac:dyDescent="0.2">
      <c r="A62" s="306" t="s">
        <v>292</v>
      </c>
      <c r="B62" s="307" t="s">
        <v>293</v>
      </c>
      <c r="C62" s="308"/>
      <c r="D62" s="113">
        <v>1.5428712183980116</v>
      </c>
      <c r="E62" s="115">
        <v>689</v>
      </c>
      <c r="F62" s="114">
        <v>668</v>
      </c>
      <c r="G62" s="114">
        <v>649</v>
      </c>
      <c r="H62" s="114">
        <v>621</v>
      </c>
      <c r="I62" s="140">
        <v>620</v>
      </c>
      <c r="J62" s="115">
        <v>69</v>
      </c>
      <c r="K62" s="116">
        <v>11.129032258064516</v>
      </c>
    </row>
    <row r="63" spans="1:11" ht="14.1" customHeight="1" x14ac:dyDescent="0.2">
      <c r="A63" s="306"/>
      <c r="B63" s="307" t="s">
        <v>294</v>
      </c>
      <c r="C63" s="308"/>
      <c r="D63" s="113">
        <v>1.2987885437893276</v>
      </c>
      <c r="E63" s="115">
        <v>580</v>
      </c>
      <c r="F63" s="114">
        <v>558</v>
      </c>
      <c r="G63" s="114">
        <v>536</v>
      </c>
      <c r="H63" s="114">
        <v>514</v>
      </c>
      <c r="I63" s="140">
        <v>510</v>
      </c>
      <c r="J63" s="115">
        <v>70</v>
      </c>
      <c r="K63" s="116">
        <v>13.725490196078431</v>
      </c>
    </row>
    <row r="64" spans="1:11" ht="14.1" customHeight="1" x14ac:dyDescent="0.2">
      <c r="A64" s="306" t="s">
        <v>295</v>
      </c>
      <c r="B64" s="307" t="s">
        <v>296</v>
      </c>
      <c r="C64" s="308"/>
      <c r="D64" s="113">
        <v>0.4635331526972255</v>
      </c>
      <c r="E64" s="115">
        <v>207</v>
      </c>
      <c r="F64" s="114">
        <v>206</v>
      </c>
      <c r="G64" s="114">
        <v>204</v>
      </c>
      <c r="H64" s="114">
        <v>199</v>
      </c>
      <c r="I64" s="140">
        <v>205</v>
      </c>
      <c r="J64" s="115">
        <v>2</v>
      </c>
      <c r="K64" s="116">
        <v>0.97560975609756095</v>
      </c>
    </row>
    <row r="65" spans="1:11" ht="14.1" customHeight="1" x14ac:dyDescent="0.2">
      <c r="A65" s="306" t="s">
        <v>297</v>
      </c>
      <c r="B65" s="307" t="s">
        <v>298</v>
      </c>
      <c r="C65" s="308"/>
      <c r="D65" s="113">
        <v>0.44114024676982333</v>
      </c>
      <c r="E65" s="115">
        <v>197</v>
      </c>
      <c r="F65" s="114">
        <v>200</v>
      </c>
      <c r="G65" s="114">
        <v>194</v>
      </c>
      <c r="H65" s="114">
        <v>190</v>
      </c>
      <c r="I65" s="140">
        <v>190</v>
      </c>
      <c r="J65" s="115">
        <v>7</v>
      </c>
      <c r="K65" s="116">
        <v>3.6842105263157894</v>
      </c>
    </row>
    <row r="66" spans="1:11" ht="14.1" customHeight="1" x14ac:dyDescent="0.2">
      <c r="A66" s="306">
        <v>82</v>
      </c>
      <c r="B66" s="307" t="s">
        <v>299</v>
      </c>
      <c r="C66" s="308"/>
      <c r="D66" s="113">
        <v>2.107172447768547</v>
      </c>
      <c r="E66" s="115">
        <v>941</v>
      </c>
      <c r="F66" s="114">
        <v>949</v>
      </c>
      <c r="G66" s="114">
        <v>973</v>
      </c>
      <c r="H66" s="114">
        <v>933</v>
      </c>
      <c r="I66" s="140">
        <v>921</v>
      </c>
      <c r="J66" s="115">
        <v>20</v>
      </c>
      <c r="K66" s="116">
        <v>2.1715526601520088</v>
      </c>
    </row>
    <row r="67" spans="1:11" ht="14.1" customHeight="1" x14ac:dyDescent="0.2">
      <c r="A67" s="306" t="s">
        <v>300</v>
      </c>
      <c r="B67" s="307" t="s">
        <v>301</v>
      </c>
      <c r="C67" s="308"/>
      <c r="D67" s="113">
        <v>1.2607206037127439</v>
      </c>
      <c r="E67" s="115">
        <v>563</v>
      </c>
      <c r="F67" s="114">
        <v>574</v>
      </c>
      <c r="G67" s="114">
        <v>580</v>
      </c>
      <c r="H67" s="114">
        <v>550</v>
      </c>
      <c r="I67" s="140">
        <v>539</v>
      </c>
      <c r="J67" s="115">
        <v>24</v>
      </c>
      <c r="K67" s="116">
        <v>4.4526901669758816</v>
      </c>
    </row>
    <row r="68" spans="1:11" ht="14.1" customHeight="1" x14ac:dyDescent="0.2">
      <c r="A68" s="306" t="s">
        <v>302</v>
      </c>
      <c r="B68" s="307" t="s">
        <v>303</v>
      </c>
      <c r="C68" s="308"/>
      <c r="D68" s="113">
        <v>0.48144747743914729</v>
      </c>
      <c r="E68" s="115">
        <v>215</v>
      </c>
      <c r="F68" s="114">
        <v>218</v>
      </c>
      <c r="G68" s="114">
        <v>234</v>
      </c>
      <c r="H68" s="114">
        <v>230</v>
      </c>
      <c r="I68" s="140">
        <v>233</v>
      </c>
      <c r="J68" s="115">
        <v>-18</v>
      </c>
      <c r="K68" s="116">
        <v>-7.7253218884120169</v>
      </c>
    </row>
    <row r="69" spans="1:11" ht="14.1" customHeight="1" x14ac:dyDescent="0.2">
      <c r="A69" s="306">
        <v>83</v>
      </c>
      <c r="B69" s="307" t="s">
        <v>304</v>
      </c>
      <c r="C69" s="308"/>
      <c r="D69" s="113">
        <v>5.0943860984840006</v>
      </c>
      <c r="E69" s="115">
        <v>2275</v>
      </c>
      <c r="F69" s="114">
        <v>2240</v>
      </c>
      <c r="G69" s="114">
        <v>2191</v>
      </c>
      <c r="H69" s="114">
        <v>2130</v>
      </c>
      <c r="I69" s="140">
        <v>2131</v>
      </c>
      <c r="J69" s="115">
        <v>144</v>
      </c>
      <c r="K69" s="116">
        <v>6.7573908962928204</v>
      </c>
    </row>
    <row r="70" spans="1:11" ht="14.1" customHeight="1" x14ac:dyDescent="0.2">
      <c r="A70" s="306" t="s">
        <v>305</v>
      </c>
      <c r="B70" s="307" t="s">
        <v>306</v>
      </c>
      <c r="C70" s="308"/>
      <c r="D70" s="113">
        <v>4.4651454419239984</v>
      </c>
      <c r="E70" s="115">
        <v>1994</v>
      </c>
      <c r="F70" s="114">
        <v>1962</v>
      </c>
      <c r="G70" s="114">
        <v>1917</v>
      </c>
      <c r="H70" s="114">
        <v>1856</v>
      </c>
      <c r="I70" s="140">
        <v>1851</v>
      </c>
      <c r="J70" s="115">
        <v>143</v>
      </c>
      <c r="K70" s="116">
        <v>7.7255537547271746</v>
      </c>
    </row>
    <row r="71" spans="1:11" ht="14.1" customHeight="1" x14ac:dyDescent="0.2">
      <c r="A71" s="306"/>
      <c r="B71" s="307" t="s">
        <v>307</v>
      </c>
      <c r="C71" s="308"/>
      <c r="D71" s="113">
        <v>2.8483776339655598</v>
      </c>
      <c r="E71" s="115">
        <v>1272</v>
      </c>
      <c r="F71" s="114">
        <v>1254</v>
      </c>
      <c r="G71" s="114">
        <v>1234</v>
      </c>
      <c r="H71" s="114">
        <v>1208</v>
      </c>
      <c r="I71" s="140">
        <v>1204</v>
      </c>
      <c r="J71" s="115">
        <v>68</v>
      </c>
      <c r="K71" s="116">
        <v>5.6478405315614619</v>
      </c>
    </row>
    <row r="72" spans="1:11" ht="14.1" customHeight="1" x14ac:dyDescent="0.2">
      <c r="A72" s="306">
        <v>84</v>
      </c>
      <c r="B72" s="307" t="s">
        <v>308</v>
      </c>
      <c r="C72" s="308"/>
      <c r="D72" s="113">
        <v>0.70089795552768885</v>
      </c>
      <c r="E72" s="115">
        <v>313</v>
      </c>
      <c r="F72" s="114">
        <v>300</v>
      </c>
      <c r="G72" s="114">
        <v>298</v>
      </c>
      <c r="H72" s="114">
        <v>302</v>
      </c>
      <c r="I72" s="140">
        <v>301</v>
      </c>
      <c r="J72" s="115">
        <v>12</v>
      </c>
      <c r="K72" s="116">
        <v>3.9867109634551494</v>
      </c>
    </row>
    <row r="73" spans="1:11" ht="14.1" customHeight="1" x14ac:dyDescent="0.2">
      <c r="A73" s="306" t="s">
        <v>309</v>
      </c>
      <c r="B73" s="307" t="s">
        <v>310</v>
      </c>
      <c r="C73" s="308"/>
      <c r="D73" s="113">
        <v>0.21721118749580132</v>
      </c>
      <c r="E73" s="115">
        <v>97</v>
      </c>
      <c r="F73" s="114">
        <v>93</v>
      </c>
      <c r="G73" s="114">
        <v>91</v>
      </c>
      <c r="H73" s="114">
        <v>99</v>
      </c>
      <c r="I73" s="140">
        <v>98</v>
      </c>
      <c r="J73" s="115">
        <v>-1</v>
      </c>
      <c r="K73" s="116">
        <v>-1.0204081632653061</v>
      </c>
    </row>
    <row r="74" spans="1:11" ht="14.1" customHeight="1" x14ac:dyDescent="0.2">
      <c r="A74" s="306" t="s">
        <v>311</v>
      </c>
      <c r="B74" s="307" t="s">
        <v>312</v>
      </c>
      <c r="C74" s="308"/>
      <c r="D74" s="113">
        <v>0.23960409342320352</v>
      </c>
      <c r="E74" s="115">
        <v>107</v>
      </c>
      <c r="F74" s="114">
        <v>99</v>
      </c>
      <c r="G74" s="114">
        <v>99</v>
      </c>
      <c r="H74" s="114">
        <v>95</v>
      </c>
      <c r="I74" s="140">
        <v>91</v>
      </c>
      <c r="J74" s="115">
        <v>16</v>
      </c>
      <c r="K74" s="116">
        <v>17.582417582417584</v>
      </c>
    </row>
    <row r="75" spans="1:11" ht="14.1" customHeight="1" x14ac:dyDescent="0.2">
      <c r="A75" s="306" t="s">
        <v>313</v>
      </c>
      <c r="B75" s="307" t="s">
        <v>314</v>
      </c>
      <c r="C75" s="308"/>
      <c r="D75" s="113">
        <v>2.2392905927402198E-2</v>
      </c>
      <c r="E75" s="115">
        <v>10</v>
      </c>
      <c r="F75" s="114">
        <v>9</v>
      </c>
      <c r="G75" s="114">
        <v>10</v>
      </c>
      <c r="H75" s="114">
        <v>12</v>
      </c>
      <c r="I75" s="140">
        <v>13</v>
      </c>
      <c r="J75" s="115">
        <v>-3</v>
      </c>
      <c r="K75" s="116">
        <v>-23.076923076923077</v>
      </c>
    </row>
    <row r="76" spans="1:11" ht="14.1" customHeight="1" x14ac:dyDescent="0.2">
      <c r="A76" s="306">
        <v>91</v>
      </c>
      <c r="B76" s="307" t="s">
        <v>315</v>
      </c>
      <c r="C76" s="308"/>
      <c r="D76" s="113">
        <v>0.16346821327003605</v>
      </c>
      <c r="E76" s="115">
        <v>73</v>
      </c>
      <c r="F76" s="114">
        <v>68</v>
      </c>
      <c r="G76" s="114">
        <v>72</v>
      </c>
      <c r="H76" s="114">
        <v>72</v>
      </c>
      <c r="I76" s="140">
        <v>68</v>
      </c>
      <c r="J76" s="115">
        <v>5</v>
      </c>
      <c r="K76" s="116">
        <v>7.3529411764705879</v>
      </c>
    </row>
    <row r="77" spans="1:11" ht="14.1" customHeight="1" x14ac:dyDescent="0.2">
      <c r="A77" s="306">
        <v>92</v>
      </c>
      <c r="B77" s="307" t="s">
        <v>316</v>
      </c>
      <c r="C77" s="308"/>
      <c r="D77" s="113">
        <v>0.62476207537452133</v>
      </c>
      <c r="E77" s="115">
        <v>279</v>
      </c>
      <c r="F77" s="114">
        <v>287</v>
      </c>
      <c r="G77" s="114">
        <v>288</v>
      </c>
      <c r="H77" s="114">
        <v>271</v>
      </c>
      <c r="I77" s="140">
        <v>284</v>
      </c>
      <c r="J77" s="115">
        <v>-5</v>
      </c>
      <c r="K77" s="116">
        <v>-1.7605633802816902</v>
      </c>
    </row>
    <row r="78" spans="1:11" ht="14.1" customHeight="1" x14ac:dyDescent="0.2">
      <c r="A78" s="306">
        <v>93</v>
      </c>
      <c r="B78" s="307" t="s">
        <v>317</v>
      </c>
      <c r="C78" s="308"/>
      <c r="D78" s="113">
        <v>9.628949548782946E-2</v>
      </c>
      <c r="E78" s="115">
        <v>43</v>
      </c>
      <c r="F78" s="114">
        <v>44</v>
      </c>
      <c r="G78" s="114">
        <v>46</v>
      </c>
      <c r="H78" s="114">
        <v>42</v>
      </c>
      <c r="I78" s="140">
        <v>40</v>
      </c>
      <c r="J78" s="115">
        <v>3</v>
      </c>
      <c r="K78" s="116">
        <v>7.5</v>
      </c>
    </row>
    <row r="79" spans="1:11" ht="14.1" customHeight="1" x14ac:dyDescent="0.2">
      <c r="A79" s="306">
        <v>94</v>
      </c>
      <c r="B79" s="307" t="s">
        <v>318</v>
      </c>
      <c r="C79" s="308"/>
      <c r="D79" s="113" t="s">
        <v>513</v>
      </c>
      <c r="E79" s="115" t="s">
        <v>513</v>
      </c>
      <c r="F79" s="114" t="s">
        <v>513</v>
      </c>
      <c r="G79" s="114" t="s">
        <v>513</v>
      </c>
      <c r="H79" s="114" t="s">
        <v>513</v>
      </c>
      <c r="I79" s="140" t="s">
        <v>513</v>
      </c>
      <c r="J79" s="115" t="s">
        <v>513</v>
      </c>
      <c r="K79" s="116" t="s">
        <v>513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6.9418008374946813E-2</v>
      </c>
      <c r="E81" s="143">
        <v>31</v>
      </c>
      <c r="F81" s="144">
        <v>31</v>
      </c>
      <c r="G81" s="144">
        <v>33</v>
      </c>
      <c r="H81" s="144">
        <v>28</v>
      </c>
      <c r="I81" s="145">
        <v>28</v>
      </c>
      <c r="J81" s="143">
        <v>3</v>
      </c>
      <c r="K81" s="146">
        <v>10.714285714285714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10658</v>
      </c>
      <c r="E12" s="114">
        <v>10825</v>
      </c>
      <c r="F12" s="114">
        <v>10877</v>
      </c>
      <c r="G12" s="114">
        <v>10944</v>
      </c>
      <c r="H12" s="140">
        <v>10881</v>
      </c>
      <c r="I12" s="115">
        <v>-223</v>
      </c>
      <c r="J12" s="116">
        <v>-2.0494439849278558</v>
      </c>
      <c r="K12"/>
      <c r="L12"/>
      <c r="M12"/>
      <c r="N12"/>
      <c r="O12"/>
      <c r="P12"/>
    </row>
    <row r="13" spans="1:16" s="110" customFormat="1" ht="14.45" customHeight="1" x14ac:dyDescent="0.2">
      <c r="A13" s="120" t="s">
        <v>105</v>
      </c>
      <c r="B13" s="119" t="s">
        <v>106</v>
      </c>
      <c r="C13" s="113">
        <v>39.510227059485835</v>
      </c>
      <c r="D13" s="115">
        <v>4211</v>
      </c>
      <c r="E13" s="114">
        <v>4182</v>
      </c>
      <c r="F13" s="114">
        <v>4202</v>
      </c>
      <c r="G13" s="114">
        <v>4196</v>
      </c>
      <c r="H13" s="140">
        <v>4140</v>
      </c>
      <c r="I13" s="115">
        <v>71</v>
      </c>
      <c r="J13" s="116">
        <v>1.7149758454106281</v>
      </c>
      <c r="K13"/>
      <c r="L13"/>
      <c r="M13"/>
      <c r="N13"/>
      <c r="O13"/>
      <c r="P13"/>
    </row>
    <row r="14" spans="1:16" s="110" customFormat="1" ht="14.45" customHeight="1" x14ac:dyDescent="0.2">
      <c r="A14" s="120"/>
      <c r="B14" s="119" t="s">
        <v>107</v>
      </c>
      <c r="C14" s="113">
        <v>60.489772940514165</v>
      </c>
      <c r="D14" s="115">
        <v>6447</v>
      </c>
      <c r="E14" s="114">
        <v>6643</v>
      </c>
      <c r="F14" s="114">
        <v>6675</v>
      </c>
      <c r="G14" s="114">
        <v>6748</v>
      </c>
      <c r="H14" s="140">
        <v>6741</v>
      </c>
      <c r="I14" s="115">
        <v>-294</v>
      </c>
      <c r="J14" s="116">
        <v>-4.361370716510903</v>
      </c>
      <c r="K14"/>
      <c r="L14"/>
      <c r="M14"/>
      <c r="N14"/>
      <c r="O14"/>
      <c r="P14"/>
    </row>
    <row r="15" spans="1:16" s="110" customFormat="1" ht="14.45" customHeight="1" x14ac:dyDescent="0.2">
      <c r="A15" s="118" t="s">
        <v>105</v>
      </c>
      <c r="B15" s="121" t="s">
        <v>108</v>
      </c>
      <c r="C15" s="113">
        <v>13.313942578344905</v>
      </c>
      <c r="D15" s="115">
        <v>1419</v>
      </c>
      <c r="E15" s="114">
        <v>1461</v>
      </c>
      <c r="F15" s="114">
        <v>1525</v>
      </c>
      <c r="G15" s="114">
        <v>1628</v>
      </c>
      <c r="H15" s="140">
        <v>1670</v>
      </c>
      <c r="I15" s="115">
        <v>-251</v>
      </c>
      <c r="J15" s="116">
        <v>-15.029940119760479</v>
      </c>
      <c r="K15"/>
      <c r="L15"/>
      <c r="M15"/>
      <c r="N15"/>
      <c r="O15"/>
      <c r="P15"/>
    </row>
    <row r="16" spans="1:16" s="110" customFormat="1" ht="14.45" customHeight="1" x14ac:dyDescent="0.2">
      <c r="A16" s="118"/>
      <c r="B16" s="121" t="s">
        <v>109</v>
      </c>
      <c r="C16" s="113">
        <v>52.204916494651904</v>
      </c>
      <c r="D16" s="115">
        <v>5564</v>
      </c>
      <c r="E16" s="114">
        <v>5613</v>
      </c>
      <c r="F16" s="114">
        <v>5598</v>
      </c>
      <c r="G16" s="114">
        <v>5572</v>
      </c>
      <c r="H16" s="140">
        <v>5560</v>
      </c>
      <c r="I16" s="115">
        <v>4</v>
      </c>
      <c r="J16" s="116">
        <v>7.1942446043165464E-2</v>
      </c>
      <c r="K16"/>
      <c r="L16"/>
      <c r="M16"/>
      <c r="N16"/>
      <c r="O16"/>
      <c r="P16"/>
    </row>
    <row r="17" spans="1:16" s="110" customFormat="1" ht="14.45" customHeight="1" x14ac:dyDescent="0.2">
      <c r="A17" s="118"/>
      <c r="B17" s="121" t="s">
        <v>110</v>
      </c>
      <c r="C17" s="113">
        <v>18.521298555076001</v>
      </c>
      <c r="D17" s="115">
        <v>1974</v>
      </c>
      <c r="E17" s="114">
        <v>2009</v>
      </c>
      <c r="F17" s="114">
        <v>2020</v>
      </c>
      <c r="G17" s="114">
        <v>2033</v>
      </c>
      <c r="H17" s="140">
        <v>1991</v>
      </c>
      <c r="I17" s="115">
        <v>-17</v>
      </c>
      <c r="J17" s="116">
        <v>-0.8538422903063787</v>
      </c>
      <c r="K17"/>
      <c r="L17"/>
      <c r="M17"/>
      <c r="N17"/>
      <c r="O17"/>
      <c r="P17"/>
    </row>
    <row r="18" spans="1:16" s="110" customFormat="1" ht="14.45" customHeight="1" x14ac:dyDescent="0.2">
      <c r="A18" s="120"/>
      <c r="B18" s="121" t="s">
        <v>111</v>
      </c>
      <c r="C18" s="113">
        <v>15.959842371927191</v>
      </c>
      <c r="D18" s="115">
        <v>1701</v>
      </c>
      <c r="E18" s="114">
        <v>1742</v>
      </c>
      <c r="F18" s="114">
        <v>1734</v>
      </c>
      <c r="G18" s="114">
        <v>1711</v>
      </c>
      <c r="H18" s="140">
        <v>1660</v>
      </c>
      <c r="I18" s="115">
        <v>41</v>
      </c>
      <c r="J18" s="116">
        <v>2.4698795180722892</v>
      </c>
      <c r="K18"/>
      <c r="L18"/>
      <c r="M18"/>
      <c r="N18"/>
      <c r="O18"/>
      <c r="P18"/>
    </row>
    <row r="19" spans="1:16" s="110" customFormat="1" ht="14.45" customHeight="1" x14ac:dyDescent="0.2">
      <c r="A19" s="120"/>
      <c r="B19" s="121" t="s">
        <v>112</v>
      </c>
      <c r="C19" s="113">
        <v>1.3323325201726404</v>
      </c>
      <c r="D19" s="115">
        <v>142</v>
      </c>
      <c r="E19" s="114">
        <v>144</v>
      </c>
      <c r="F19" s="114">
        <v>158</v>
      </c>
      <c r="G19" s="114">
        <v>148</v>
      </c>
      <c r="H19" s="140">
        <v>153</v>
      </c>
      <c r="I19" s="115">
        <v>-11</v>
      </c>
      <c r="J19" s="116">
        <v>-7.1895424836601309</v>
      </c>
      <c r="K19"/>
      <c r="L19"/>
      <c r="M19"/>
      <c r="N19"/>
      <c r="O19"/>
      <c r="P19"/>
    </row>
    <row r="20" spans="1:16" s="110" customFormat="1" ht="14.45" customHeight="1" x14ac:dyDescent="0.2">
      <c r="A20" s="120" t="s">
        <v>113</v>
      </c>
      <c r="B20" s="119" t="s">
        <v>116</v>
      </c>
      <c r="C20" s="113">
        <v>86.507787577406646</v>
      </c>
      <c r="D20" s="115">
        <v>9220</v>
      </c>
      <c r="E20" s="114">
        <v>9421</v>
      </c>
      <c r="F20" s="114">
        <v>9478</v>
      </c>
      <c r="G20" s="114">
        <v>9561</v>
      </c>
      <c r="H20" s="140">
        <v>9575</v>
      </c>
      <c r="I20" s="115">
        <v>-355</v>
      </c>
      <c r="J20" s="116">
        <v>-3.7075718015665795</v>
      </c>
      <c r="K20"/>
      <c r="L20"/>
      <c r="M20"/>
      <c r="N20"/>
      <c r="O20"/>
      <c r="P20"/>
    </row>
    <row r="21" spans="1:16" s="110" customFormat="1" ht="14.45" customHeight="1" x14ac:dyDescent="0.2">
      <c r="A21" s="123"/>
      <c r="B21" s="124" t="s">
        <v>117</v>
      </c>
      <c r="C21" s="125">
        <v>13.342090448489397</v>
      </c>
      <c r="D21" s="143">
        <v>1422</v>
      </c>
      <c r="E21" s="144">
        <v>1392</v>
      </c>
      <c r="F21" s="144">
        <v>1387</v>
      </c>
      <c r="G21" s="144">
        <v>1374</v>
      </c>
      <c r="H21" s="145">
        <v>1293</v>
      </c>
      <c r="I21" s="143">
        <v>129</v>
      </c>
      <c r="J21" s="146">
        <v>9.976798143851509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12370</v>
      </c>
      <c r="E56" s="114">
        <v>12729</v>
      </c>
      <c r="F56" s="114">
        <v>12691</v>
      </c>
      <c r="G56" s="114">
        <v>12781</v>
      </c>
      <c r="H56" s="140">
        <v>12638</v>
      </c>
      <c r="I56" s="115">
        <v>-268</v>
      </c>
      <c r="J56" s="116">
        <v>-2.1205887007437885</v>
      </c>
      <c r="K56"/>
      <c r="L56"/>
      <c r="M56"/>
      <c r="N56"/>
      <c r="O56"/>
      <c r="P56"/>
    </row>
    <row r="57" spans="1:16" s="110" customFormat="1" ht="14.45" customHeight="1" x14ac:dyDescent="0.2">
      <c r="A57" s="120" t="s">
        <v>105</v>
      </c>
      <c r="B57" s="119" t="s">
        <v>106</v>
      </c>
      <c r="C57" s="113">
        <v>39.126919967663703</v>
      </c>
      <c r="D57" s="115">
        <v>4840</v>
      </c>
      <c r="E57" s="114">
        <v>4931</v>
      </c>
      <c r="F57" s="114">
        <v>4895</v>
      </c>
      <c r="G57" s="114">
        <v>4906</v>
      </c>
      <c r="H57" s="140">
        <v>4816</v>
      </c>
      <c r="I57" s="115">
        <v>24</v>
      </c>
      <c r="J57" s="116">
        <v>0.49833887043189368</v>
      </c>
    </row>
    <row r="58" spans="1:16" s="110" customFormat="1" ht="14.45" customHeight="1" x14ac:dyDescent="0.2">
      <c r="A58" s="120"/>
      <c r="B58" s="119" t="s">
        <v>107</v>
      </c>
      <c r="C58" s="113">
        <v>60.873080032336297</v>
      </c>
      <c r="D58" s="115">
        <v>7530</v>
      </c>
      <c r="E58" s="114">
        <v>7798</v>
      </c>
      <c r="F58" s="114">
        <v>7796</v>
      </c>
      <c r="G58" s="114">
        <v>7875</v>
      </c>
      <c r="H58" s="140">
        <v>7822</v>
      </c>
      <c r="I58" s="115">
        <v>-292</v>
      </c>
      <c r="J58" s="116">
        <v>-3.7330605983124521</v>
      </c>
    </row>
    <row r="59" spans="1:16" s="110" customFormat="1" ht="14.45" customHeight="1" x14ac:dyDescent="0.2">
      <c r="A59" s="118" t="s">
        <v>105</v>
      </c>
      <c r="B59" s="121" t="s">
        <v>108</v>
      </c>
      <c r="C59" s="113">
        <v>13.953112368633791</v>
      </c>
      <c r="D59" s="115">
        <v>1726</v>
      </c>
      <c r="E59" s="114">
        <v>1801</v>
      </c>
      <c r="F59" s="114">
        <v>1799</v>
      </c>
      <c r="G59" s="114">
        <v>1872</v>
      </c>
      <c r="H59" s="140">
        <v>1841</v>
      </c>
      <c r="I59" s="115">
        <v>-115</v>
      </c>
      <c r="J59" s="116">
        <v>-6.2466051059206951</v>
      </c>
    </row>
    <row r="60" spans="1:16" s="110" customFormat="1" ht="14.45" customHeight="1" x14ac:dyDescent="0.2">
      <c r="A60" s="118"/>
      <c r="B60" s="121" t="s">
        <v>109</v>
      </c>
      <c r="C60" s="113">
        <v>52.231204527081651</v>
      </c>
      <c r="D60" s="115">
        <v>6461</v>
      </c>
      <c r="E60" s="114">
        <v>6689</v>
      </c>
      <c r="F60" s="114">
        <v>6649</v>
      </c>
      <c r="G60" s="114">
        <v>6664</v>
      </c>
      <c r="H60" s="140">
        <v>6653</v>
      </c>
      <c r="I60" s="115">
        <v>-192</v>
      </c>
      <c r="J60" s="116">
        <v>-2.8859161280625281</v>
      </c>
    </row>
    <row r="61" spans="1:16" s="110" customFormat="1" ht="14.45" customHeight="1" x14ac:dyDescent="0.2">
      <c r="A61" s="118"/>
      <c r="B61" s="121" t="s">
        <v>110</v>
      </c>
      <c r="C61" s="113">
        <v>18.633791430881164</v>
      </c>
      <c r="D61" s="115">
        <v>2305</v>
      </c>
      <c r="E61" s="114">
        <v>2306</v>
      </c>
      <c r="F61" s="114">
        <v>2324</v>
      </c>
      <c r="G61" s="114">
        <v>2349</v>
      </c>
      <c r="H61" s="140">
        <v>2315</v>
      </c>
      <c r="I61" s="115">
        <v>-10</v>
      </c>
      <c r="J61" s="116">
        <v>-0.43196544276457882</v>
      </c>
    </row>
    <row r="62" spans="1:16" s="110" customFormat="1" ht="14.45" customHeight="1" x14ac:dyDescent="0.2">
      <c r="A62" s="120"/>
      <c r="B62" s="121" t="s">
        <v>111</v>
      </c>
      <c r="C62" s="113">
        <v>15.181891673403396</v>
      </c>
      <c r="D62" s="115">
        <v>1878</v>
      </c>
      <c r="E62" s="114">
        <v>1933</v>
      </c>
      <c r="F62" s="114">
        <v>1919</v>
      </c>
      <c r="G62" s="114">
        <v>1896</v>
      </c>
      <c r="H62" s="140">
        <v>1829</v>
      </c>
      <c r="I62" s="115">
        <v>49</v>
      </c>
      <c r="J62" s="116">
        <v>2.6790595954073262</v>
      </c>
    </row>
    <row r="63" spans="1:16" s="110" customFormat="1" ht="14.45" customHeight="1" x14ac:dyDescent="0.2">
      <c r="A63" s="120"/>
      <c r="B63" s="121" t="s">
        <v>112</v>
      </c>
      <c r="C63" s="113">
        <v>1.3257881972514147</v>
      </c>
      <c r="D63" s="115">
        <v>164</v>
      </c>
      <c r="E63" s="114">
        <v>174</v>
      </c>
      <c r="F63" s="114">
        <v>187</v>
      </c>
      <c r="G63" s="114">
        <v>166</v>
      </c>
      <c r="H63" s="140">
        <v>172</v>
      </c>
      <c r="I63" s="115">
        <v>-8</v>
      </c>
      <c r="J63" s="116">
        <v>-4.6511627906976747</v>
      </c>
    </row>
    <row r="64" spans="1:16" s="110" customFormat="1" ht="14.45" customHeight="1" x14ac:dyDescent="0.2">
      <c r="A64" s="120" t="s">
        <v>113</v>
      </c>
      <c r="B64" s="119" t="s">
        <v>116</v>
      </c>
      <c r="C64" s="113">
        <v>86.96038803556992</v>
      </c>
      <c r="D64" s="115">
        <v>10757</v>
      </c>
      <c r="E64" s="114">
        <v>11124</v>
      </c>
      <c r="F64" s="114">
        <v>11094</v>
      </c>
      <c r="G64" s="114">
        <v>11200</v>
      </c>
      <c r="H64" s="140">
        <v>11113</v>
      </c>
      <c r="I64" s="115">
        <v>-356</v>
      </c>
      <c r="J64" s="116">
        <v>-3.2034554125798613</v>
      </c>
    </row>
    <row r="65" spans="1:10" s="110" customFormat="1" ht="14.45" customHeight="1" x14ac:dyDescent="0.2">
      <c r="A65" s="123"/>
      <c r="B65" s="124" t="s">
        <v>117</v>
      </c>
      <c r="C65" s="125">
        <v>12.934518997574777</v>
      </c>
      <c r="D65" s="143">
        <v>1600</v>
      </c>
      <c r="E65" s="144">
        <v>1593</v>
      </c>
      <c r="F65" s="144">
        <v>1585</v>
      </c>
      <c r="G65" s="144">
        <v>1571</v>
      </c>
      <c r="H65" s="145">
        <v>1511</v>
      </c>
      <c r="I65" s="143">
        <v>89</v>
      </c>
      <c r="J65" s="146">
        <v>5.8901389808074125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10658</v>
      </c>
      <c r="G11" s="114">
        <v>10825</v>
      </c>
      <c r="H11" s="114">
        <v>10877</v>
      </c>
      <c r="I11" s="114">
        <v>10944</v>
      </c>
      <c r="J11" s="140">
        <v>10881</v>
      </c>
      <c r="K11" s="114">
        <v>-223</v>
      </c>
      <c r="L11" s="116">
        <v>-2.0494439849278558</v>
      </c>
    </row>
    <row r="12" spans="1:17" s="110" customFormat="1" ht="24" customHeight="1" x14ac:dyDescent="0.2">
      <c r="A12" s="604" t="s">
        <v>185</v>
      </c>
      <c r="B12" s="605"/>
      <c r="C12" s="605"/>
      <c r="D12" s="606"/>
      <c r="E12" s="113">
        <v>39.510227059485835</v>
      </c>
      <c r="F12" s="115">
        <v>4211</v>
      </c>
      <c r="G12" s="114">
        <v>4182</v>
      </c>
      <c r="H12" s="114">
        <v>4202</v>
      </c>
      <c r="I12" s="114">
        <v>4196</v>
      </c>
      <c r="J12" s="140">
        <v>4140</v>
      </c>
      <c r="K12" s="114">
        <v>71</v>
      </c>
      <c r="L12" s="116">
        <v>1.7149758454106281</v>
      </c>
    </row>
    <row r="13" spans="1:17" s="110" customFormat="1" ht="15" customHeight="1" x14ac:dyDescent="0.2">
      <c r="A13" s="120"/>
      <c r="B13" s="612" t="s">
        <v>107</v>
      </c>
      <c r="C13" s="612"/>
      <c r="E13" s="113">
        <v>60.489772940514165</v>
      </c>
      <c r="F13" s="115">
        <v>6447</v>
      </c>
      <c r="G13" s="114">
        <v>6643</v>
      </c>
      <c r="H13" s="114">
        <v>6675</v>
      </c>
      <c r="I13" s="114">
        <v>6748</v>
      </c>
      <c r="J13" s="140">
        <v>6741</v>
      </c>
      <c r="K13" s="114">
        <v>-294</v>
      </c>
      <c r="L13" s="116">
        <v>-4.361370716510903</v>
      </c>
    </row>
    <row r="14" spans="1:17" s="110" customFormat="1" ht="22.5" customHeight="1" x14ac:dyDescent="0.2">
      <c r="A14" s="604" t="s">
        <v>186</v>
      </c>
      <c r="B14" s="605"/>
      <c r="C14" s="605"/>
      <c r="D14" s="606"/>
      <c r="E14" s="113">
        <v>13.313942578344905</v>
      </c>
      <c r="F14" s="115">
        <v>1419</v>
      </c>
      <c r="G14" s="114">
        <v>1461</v>
      </c>
      <c r="H14" s="114">
        <v>1525</v>
      </c>
      <c r="I14" s="114">
        <v>1628</v>
      </c>
      <c r="J14" s="140">
        <v>1670</v>
      </c>
      <c r="K14" s="114">
        <v>-251</v>
      </c>
      <c r="L14" s="116">
        <v>-15.029940119760479</v>
      </c>
    </row>
    <row r="15" spans="1:17" s="110" customFormat="1" ht="15" customHeight="1" x14ac:dyDescent="0.2">
      <c r="A15" s="120"/>
      <c r="B15" s="119"/>
      <c r="C15" s="258" t="s">
        <v>106</v>
      </c>
      <c r="E15" s="113">
        <v>49.612403100775197</v>
      </c>
      <c r="F15" s="115">
        <v>704</v>
      </c>
      <c r="G15" s="114">
        <v>688</v>
      </c>
      <c r="H15" s="114">
        <v>706</v>
      </c>
      <c r="I15" s="114">
        <v>756</v>
      </c>
      <c r="J15" s="140">
        <v>770</v>
      </c>
      <c r="K15" s="114">
        <v>-66</v>
      </c>
      <c r="L15" s="116">
        <v>-8.5714285714285712</v>
      </c>
    </row>
    <row r="16" spans="1:17" s="110" customFormat="1" ht="15" customHeight="1" x14ac:dyDescent="0.2">
      <c r="A16" s="120"/>
      <c r="B16" s="119"/>
      <c r="C16" s="258" t="s">
        <v>107</v>
      </c>
      <c r="E16" s="113">
        <v>50.387596899224803</v>
      </c>
      <c r="F16" s="115">
        <v>715</v>
      </c>
      <c r="G16" s="114">
        <v>773</v>
      </c>
      <c r="H16" s="114">
        <v>819</v>
      </c>
      <c r="I16" s="114">
        <v>872</v>
      </c>
      <c r="J16" s="140">
        <v>900</v>
      </c>
      <c r="K16" s="114">
        <v>-185</v>
      </c>
      <c r="L16" s="116">
        <v>-20.555555555555557</v>
      </c>
    </row>
    <row r="17" spans="1:12" s="110" customFormat="1" ht="15" customHeight="1" x14ac:dyDescent="0.2">
      <c r="A17" s="120"/>
      <c r="B17" s="121" t="s">
        <v>109</v>
      </c>
      <c r="C17" s="258"/>
      <c r="E17" s="113">
        <v>52.204916494651904</v>
      </c>
      <c r="F17" s="115">
        <v>5564</v>
      </c>
      <c r="G17" s="114">
        <v>5613</v>
      </c>
      <c r="H17" s="114">
        <v>5598</v>
      </c>
      <c r="I17" s="114">
        <v>5572</v>
      </c>
      <c r="J17" s="140">
        <v>5560</v>
      </c>
      <c r="K17" s="114">
        <v>4</v>
      </c>
      <c r="L17" s="116">
        <v>7.1942446043165464E-2</v>
      </c>
    </row>
    <row r="18" spans="1:12" s="110" customFormat="1" ht="15" customHeight="1" x14ac:dyDescent="0.2">
      <c r="A18" s="120"/>
      <c r="B18" s="119"/>
      <c r="C18" s="258" t="s">
        <v>106</v>
      </c>
      <c r="E18" s="113">
        <v>36.286843997124372</v>
      </c>
      <c r="F18" s="115">
        <v>2019</v>
      </c>
      <c r="G18" s="114">
        <v>1974</v>
      </c>
      <c r="H18" s="114">
        <v>1955</v>
      </c>
      <c r="I18" s="114">
        <v>1909</v>
      </c>
      <c r="J18" s="140">
        <v>1893</v>
      </c>
      <c r="K18" s="114">
        <v>126</v>
      </c>
      <c r="L18" s="116">
        <v>6.6561014263074485</v>
      </c>
    </row>
    <row r="19" spans="1:12" s="110" customFormat="1" ht="15" customHeight="1" x14ac:dyDescent="0.2">
      <c r="A19" s="120"/>
      <c r="B19" s="119"/>
      <c r="C19" s="258" t="s">
        <v>107</v>
      </c>
      <c r="E19" s="113">
        <v>63.713156002875628</v>
      </c>
      <c r="F19" s="115">
        <v>3545</v>
      </c>
      <c r="G19" s="114">
        <v>3639</v>
      </c>
      <c r="H19" s="114">
        <v>3643</v>
      </c>
      <c r="I19" s="114">
        <v>3663</v>
      </c>
      <c r="J19" s="140">
        <v>3667</v>
      </c>
      <c r="K19" s="114">
        <v>-122</v>
      </c>
      <c r="L19" s="116">
        <v>-3.3269702754295065</v>
      </c>
    </row>
    <row r="20" spans="1:12" s="110" customFormat="1" ht="15" customHeight="1" x14ac:dyDescent="0.2">
      <c r="A20" s="120"/>
      <c r="B20" s="121" t="s">
        <v>110</v>
      </c>
      <c r="C20" s="258"/>
      <c r="E20" s="113">
        <v>18.521298555076001</v>
      </c>
      <c r="F20" s="115">
        <v>1974</v>
      </c>
      <c r="G20" s="114">
        <v>2009</v>
      </c>
      <c r="H20" s="114">
        <v>2020</v>
      </c>
      <c r="I20" s="114">
        <v>2033</v>
      </c>
      <c r="J20" s="140">
        <v>1991</v>
      </c>
      <c r="K20" s="114">
        <v>-17</v>
      </c>
      <c r="L20" s="116">
        <v>-0.8538422903063787</v>
      </c>
    </row>
    <row r="21" spans="1:12" s="110" customFormat="1" ht="15" customHeight="1" x14ac:dyDescent="0.2">
      <c r="A21" s="120"/>
      <c r="B21" s="119"/>
      <c r="C21" s="258" t="s">
        <v>106</v>
      </c>
      <c r="E21" s="113">
        <v>28.520770010131713</v>
      </c>
      <c r="F21" s="115">
        <v>563</v>
      </c>
      <c r="G21" s="114">
        <v>571</v>
      </c>
      <c r="H21" s="114">
        <v>591</v>
      </c>
      <c r="I21" s="114">
        <v>588</v>
      </c>
      <c r="J21" s="140">
        <v>559</v>
      </c>
      <c r="K21" s="114">
        <v>4</v>
      </c>
      <c r="L21" s="116">
        <v>0.7155635062611807</v>
      </c>
    </row>
    <row r="22" spans="1:12" s="110" customFormat="1" ht="15" customHeight="1" x14ac:dyDescent="0.2">
      <c r="A22" s="120"/>
      <c r="B22" s="119"/>
      <c r="C22" s="258" t="s">
        <v>107</v>
      </c>
      <c r="E22" s="113">
        <v>71.479229989868287</v>
      </c>
      <c r="F22" s="115">
        <v>1411</v>
      </c>
      <c r="G22" s="114">
        <v>1438</v>
      </c>
      <c r="H22" s="114">
        <v>1429</v>
      </c>
      <c r="I22" s="114">
        <v>1445</v>
      </c>
      <c r="J22" s="140">
        <v>1432</v>
      </c>
      <c r="K22" s="114">
        <v>-21</v>
      </c>
      <c r="L22" s="116">
        <v>-1.4664804469273742</v>
      </c>
    </row>
    <row r="23" spans="1:12" s="110" customFormat="1" ht="15" customHeight="1" x14ac:dyDescent="0.2">
      <c r="A23" s="120"/>
      <c r="B23" s="121" t="s">
        <v>111</v>
      </c>
      <c r="C23" s="258"/>
      <c r="E23" s="113">
        <v>15.959842371927191</v>
      </c>
      <c r="F23" s="115">
        <v>1701</v>
      </c>
      <c r="G23" s="114">
        <v>1742</v>
      </c>
      <c r="H23" s="114">
        <v>1734</v>
      </c>
      <c r="I23" s="114">
        <v>1711</v>
      </c>
      <c r="J23" s="140">
        <v>1660</v>
      </c>
      <c r="K23" s="114">
        <v>41</v>
      </c>
      <c r="L23" s="116">
        <v>2.4698795180722892</v>
      </c>
    </row>
    <row r="24" spans="1:12" s="110" customFormat="1" ht="15" customHeight="1" x14ac:dyDescent="0.2">
      <c r="A24" s="120"/>
      <c r="B24" s="119"/>
      <c r="C24" s="258" t="s">
        <v>106</v>
      </c>
      <c r="E24" s="113">
        <v>54.379776601998827</v>
      </c>
      <c r="F24" s="115">
        <v>925</v>
      </c>
      <c r="G24" s="114">
        <v>949</v>
      </c>
      <c r="H24" s="114">
        <v>950</v>
      </c>
      <c r="I24" s="114">
        <v>943</v>
      </c>
      <c r="J24" s="140">
        <v>918</v>
      </c>
      <c r="K24" s="114">
        <v>7</v>
      </c>
      <c r="L24" s="116">
        <v>0.76252723311546844</v>
      </c>
    </row>
    <row r="25" spans="1:12" s="110" customFormat="1" ht="15" customHeight="1" x14ac:dyDescent="0.2">
      <c r="A25" s="120"/>
      <c r="B25" s="119"/>
      <c r="C25" s="258" t="s">
        <v>107</v>
      </c>
      <c r="E25" s="113">
        <v>45.620223398001173</v>
      </c>
      <c r="F25" s="115">
        <v>776</v>
      </c>
      <c r="G25" s="114">
        <v>793</v>
      </c>
      <c r="H25" s="114">
        <v>784</v>
      </c>
      <c r="I25" s="114">
        <v>768</v>
      </c>
      <c r="J25" s="140">
        <v>742</v>
      </c>
      <c r="K25" s="114">
        <v>34</v>
      </c>
      <c r="L25" s="116">
        <v>4.5822102425876015</v>
      </c>
    </row>
    <row r="26" spans="1:12" s="110" customFormat="1" ht="15" customHeight="1" x14ac:dyDescent="0.2">
      <c r="A26" s="120"/>
      <c r="C26" s="121" t="s">
        <v>187</v>
      </c>
      <c r="D26" s="110" t="s">
        <v>188</v>
      </c>
      <c r="E26" s="113">
        <v>1.3323325201726404</v>
      </c>
      <c r="F26" s="115">
        <v>142</v>
      </c>
      <c r="G26" s="114">
        <v>144</v>
      </c>
      <c r="H26" s="114">
        <v>158</v>
      </c>
      <c r="I26" s="114">
        <v>148</v>
      </c>
      <c r="J26" s="140">
        <v>153</v>
      </c>
      <c r="K26" s="114">
        <v>-11</v>
      </c>
      <c r="L26" s="116">
        <v>-7.1895424836601309</v>
      </c>
    </row>
    <row r="27" spans="1:12" s="110" customFormat="1" ht="15" customHeight="1" x14ac:dyDescent="0.2">
      <c r="A27" s="120"/>
      <c r="B27" s="119"/>
      <c r="D27" s="259" t="s">
        <v>106</v>
      </c>
      <c r="E27" s="113">
        <v>42.25352112676056</v>
      </c>
      <c r="F27" s="115">
        <v>60</v>
      </c>
      <c r="G27" s="114">
        <v>64</v>
      </c>
      <c r="H27" s="114">
        <v>76</v>
      </c>
      <c r="I27" s="114">
        <v>74</v>
      </c>
      <c r="J27" s="140">
        <v>76</v>
      </c>
      <c r="K27" s="114">
        <v>-16</v>
      </c>
      <c r="L27" s="116">
        <v>-21.05263157894737</v>
      </c>
    </row>
    <row r="28" spans="1:12" s="110" customFormat="1" ht="15" customHeight="1" x14ac:dyDescent="0.2">
      <c r="A28" s="120"/>
      <c r="B28" s="119"/>
      <c r="D28" s="259" t="s">
        <v>107</v>
      </c>
      <c r="E28" s="113">
        <v>57.74647887323944</v>
      </c>
      <c r="F28" s="115">
        <v>82</v>
      </c>
      <c r="G28" s="114">
        <v>80</v>
      </c>
      <c r="H28" s="114">
        <v>82</v>
      </c>
      <c r="I28" s="114">
        <v>74</v>
      </c>
      <c r="J28" s="140">
        <v>77</v>
      </c>
      <c r="K28" s="114">
        <v>5</v>
      </c>
      <c r="L28" s="116">
        <v>6.4935064935064934</v>
      </c>
    </row>
    <row r="29" spans="1:12" s="110" customFormat="1" ht="24" customHeight="1" x14ac:dyDescent="0.2">
      <c r="A29" s="604" t="s">
        <v>189</v>
      </c>
      <c r="B29" s="605"/>
      <c r="C29" s="605"/>
      <c r="D29" s="606"/>
      <c r="E29" s="113">
        <v>86.507787577406646</v>
      </c>
      <c r="F29" s="115">
        <v>9220</v>
      </c>
      <c r="G29" s="114">
        <v>9421</v>
      </c>
      <c r="H29" s="114">
        <v>9478</v>
      </c>
      <c r="I29" s="114">
        <v>9561</v>
      </c>
      <c r="J29" s="140">
        <v>9575</v>
      </c>
      <c r="K29" s="114">
        <v>-355</v>
      </c>
      <c r="L29" s="116">
        <v>-3.7075718015665795</v>
      </c>
    </row>
    <row r="30" spans="1:12" s="110" customFormat="1" ht="15" customHeight="1" x14ac:dyDescent="0.2">
      <c r="A30" s="120"/>
      <c r="B30" s="119"/>
      <c r="C30" s="258" t="s">
        <v>106</v>
      </c>
      <c r="E30" s="113">
        <v>38.828633405639913</v>
      </c>
      <c r="F30" s="115">
        <v>3580</v>
      </c>
      <c r="G30" s="114">
        <v>3599</v>
      </c>
      <c r="H30" s="114">
        <v>3618</v>
      </c>
      <c r="I30" s="114">
        <v>3625</v>
      </c>
      <c r="J30" s="140">
        <v>3587</v>
      </c>
      <c r="K30" s="114">
        <v>-7</v>
      </c>
      <c r="L30" s="116">
        <v>-0.19514914970727629</v>
      </c>
    </row>
    <row r="31" spans="1:12" s="110" customFormat="1" ht="15" customHeight="1" x14ac:dyDescent="0.2">
      <c r="A31" s="120"/>
      <c r="B31" s="119"/>
      <c r="C31" s="258" t="s">
        <v>107</v>
      </c>
      <c r="E31" s="113">
        <v>61.171366594360087</v>
      </c>
      <c r="F31" s="115">
        <v>5640</v>
      </c>
      <c r="G31" s="114">
        <v>5822</v>
      </c>
      <c r="H31" s="114">
        <v>5860</v>
      </c>
      <c r="I31" s="114">
        <v>5936</v>
      </c>
      <c r="J31" s="140">
        <v>5988</v>
      </c>
      <c r="K31" s="114">
        <v>-348</v>
      </c>
      <c r="L31" s="116">
        <v>-5.811623246492986</v>
      </c>
    </row>
    <row r="32" spans="1:12" s="110" customFormat="1" ht="15" customHeight="1" x14ac:dyDescent="0.2">
      <c r="A32" s="120"/>
      <c r="B32" s="119" t="s">
        <v>117</v>
      </c>
      <c r="C32" s="258"/>
      <c r="E32" s="113">
        <v>13.342090448489397</v>
      </c>
      <c r="F32" s="114">
        <v>1422</v>
      </c>
      <c r="G32" s="114">
        <v>1392</v>
      </c>
      <c r="H32" s="114">
        <v>1387</v>
      </c>
      <c r="I32" s="114">
        <v>1374</v>
      </c>
      <c r="J32" s="140">
        <v>1293</v>
      </c>
      <c r="K32" s="114">
        <v>129</v>
      </c>
      <c r="L32" s="116">
        <v>9.976798143851509</v>
      </c>
    </row>
    <row r="33" spans="1:12" s="110" customFormat="1" ht="15" customHeight="1" x14ac:dyDescent="0.2">
      <c r="A33" s="120"/>
      <c r="B33" s="119"/>
      <c r="C33" s="258" t="s">
        <v>106</v>
      </c>
      <c r="E33" s="113">
        <v>44.092827004219409</v>
      </c>
      <c r="F33" s="114">
        <v>627</v>
      </c>
      <c r="G33" s="114">
        <v>581</v>
      </c>
      <c r="H33" s="114">
        <v>582</v>
      </c>
      <c r="I33" s="114">
        <v>569</v>
      </c>
      <c r="J33" s="140">
        <v>549</v>
      </c>
      <c r="K33" s="114">
        <v>78</v>
      </c>
      <c r="L33" s="116">
        <v>14.207650273224044</v>
      </c>
    </row>
    <row r="34" spans="1:12" s="110" customFormat="1" ht="15" customHeight="1" x14ac:dyDescent="0.2">
      <c r="A34" s="120"/>
      <c r="B34" s="119"/>
      <c r="C34" s="258" t="s">
        <v>107</v>
      </c>
      <c r="E34" s="113">
        <v>55.907172995780591</v>
      </c>
      <c r="F34" s="114">
        <v>795</v>
      </c>
      <c r="G34" s="114">
        <v>811</v>
      </c>
      <c r="H34" s="114">
        <v>805</v>
      </c>
      <c r="I34" s="114">
        <v>805</v>
      </c>
      <c r="J34" s="140">
        <v>744</v>
      </c>
      <c r="K34" s="114">
        <v>51</v>
      </c>
      <c r="L34" s="116">
        <v>6.854838709677419</v>
      </c>
    </row>
    <row r="35" spans="1:12" s="110" customFormat="1" ht="24" customHeight="1" x14ac:dyDescent="0.2">
      <c r="A35" s="604" t="s">
        <v>192</v>
      </c>
      <c r="B35" s="605"/>
      <c r="C35" s="605"/>
      <c r="D35" s="606"/>
      <c r="E35" s="113">
        <v>15.359354475511353</v>
      </c>
      <c r="F35" s="114">
        <v>1637</v>
      </c>
      <c r="G35" s="114">
        <v>1721</v>
      </c>
      <c r="H35" s="114">
        <v>1710</v>
      </c>
      <c r="I35" s="114">
        <v>1766</v>
      </c>
      <c r="J35" s="114">
        <v>1802</v>
      </c>
      <c r="K35" s="318">
        <v>-165</v>
      </c>
      <c r="L35" s="319">
        <v>-9.1564927857935619</v>
      </c>
    </row>
    <row r="36" spans="1:12" s="110" customFormat="1" ht="15" customHeight="1" x14ac:dyDescent="0.2">
      <c r="A36" s="120"/>
      <c r="B36" s="119"/>
      <c r="C36" s="258" t="s">
        <v>106</v>
      </c>
      <c r="E36" s="113">
        <v>41.233964569334148</v>
      </c>
      <c r="F36" s="114">
        <v>675</v>
      </c>
      <c r="G36" s="114">
        <v>695</v>
      </c>
      <c r="H36" s="114">
        <v>668</v>
      </c>
      <c r="I36" s="114">
        <v>693</v>
      </c>
      <c r="J36" s="114">
        <v>697</v>
      </c>
      <c r="K36" s="318">
        <v>-22</v>
      </c>
      <c r="L36" s="116">
        <v>-3.1563845050215207</v>
      </c>
    </row>
    <row r="37" spans="1:12" s="110" customFormat="1" ht="15" customHeight="1" x14ac:dyDescent="0.2">
      <c r="A37" s="120"/>
      <c r="B37" s="119"/>
      <c r="C37" s="258" t="s">
        <v>107</v>
      </c>
      <c r="E37" s="113">
        <v>58.766035430665852</v>
      </c>
      <c r="F37" s="114">
        <v>962</v>
      </c>
      <c r="G37" s="114">
        <v>1026</v>
      </c>
      <c r="H37" s="114">
        <v>1042</v>
      </c>
      <c r="I37" s="114">
        <v>1073</v>
      </c>
      <c r="J37" s="140">
        <v>1105</v>
      </c>
      <c r="K37" s="114">
        <v>-143</v>
      </c>
      <c r="L37" s="116">
        <v>-12.941176470588236</v>
      </c>
    </row>
    <row r="38" spans="1:12" s="110" customFormat="1" ht="15" customHeight="1" x14ac:dyDescent="0.2">
      <c r="A38" s="120"/>
      <c r="B38" s="119" t="s">
        <v>328</v>
      </c>
      <c r="C38" s="258"/>
      <c r="E38" s="113">
        <v>64.636892475136051</v>
      </c>
      <c r="F38" s="114">
        <v>6889</v>
      </c>
      <c r="G38" s="114">
        <v>6967</v>
      </c>
      <c r="H38" s="114">
        <v>7002</v>
      </c>
      <c r="I38" s="114">
        <v>6982</v>
      </c>
      <c r="J38" s="140">
        <v>6919</v>
      </c>
      <c r="K38" s="114">
        <v>-30</v>
      </c>
      <c r="L38" s="116">
        <v>-0.43358866888278652</v>
      </c>
    </row>
    <row r="39" spans="1:12" s="110" customFormat="1" ht="15" customHeight="1" x14ac:dyDescent="0.2">
      <c r="A39" s="120"/>
      <c r="B39" s="119"/>
      <c r="C39" s="258" t="s">
        <v>106</v>
      </c>
      <c r="E39" s="113">
        <v>39.52678182609958</v>
      </c>
      <c r="F39" s="115">
        <v>2723</v>
      </c>
      <c r="G39" s="114">
        <v>2728</v>
      </c>
      <c r="H39" s="114">
        <v>2743</v>
      </c>
      <c r="I39" s="114">
        <v>2730</v>
      </c>
      <c r="J39" s="140">
        <v>2690</v>
      </c>
      <c r="K39" s="114">
        <v>33</v>
      </c>
      <c r="L39" s="116">
        <v>1.2267657992565055</v>
      </c>
    </row>
    <row r="40" spans="1:12" s="110" customFormat="1" ht="15" customHeight="1" x14ac:dyDescent="0.2">
      <c r="A40" s="120"/>
      <c r="B40" s="119"/>
      <c r="C40" s="258" t="s">
        <v>107</v>
      </c>
      <c r="E40" s="113">
        <v>60.47321817390042</v>
      </c>
      <c r="F40" s="115">
        <v>4166</v>
      </c>
      <c r="G40" s="114">
        <v>4239</v>
      </c>
      <c r="H40" s="114">
        <v>4259</v>
      </c>
      <c r="I40" s="114">
        <v>4252</v>
      </c>
      <c r="J40" s="140">
        <v>4229</v>
      </c>
      <c r="K40" s="114">
        <v>-63</v>
      </c>
      <c r="L40" s="116">
        <v>-1.4897138803499645</v>
      </c>
    </row>
    <row r="41" spans="1:12" s="110" customFormat="1" ht="15" customHeight="1" x14ac:dyDescent="0.2">
      <c r="A41" s="120"/>
      <c r="B41" s="320" t="s">
        <v>515</v>
      </c>
      <c r="C41" s="258"/>
      <c r="E41" s="113">
        <v>6.4364796397072626</v>
      </c>
      <c r="F41" s="115">
        <v>686</v>
      </c>
      <c r="G41" s="114">
        <v>693</v>
      </c>
      <c r="H41" s="114">
        <v>682</v>
      </c>
      <c r="I41" s="114">
        <v>674</v>
      </c>
      <c r="J41" s="140">
        <v>643</v>
      </c>
      <c r="K41" s="114">
        <v>43</v>
      </c>
      <c r="L41" s="116">
        <v>6.6874027993779164</v>
      </c>
    </row>
    <row r="42" spans="1:12" s="110" customFormat="1" ht="15" customHeight="1" x14ac:dyDescent="0.2">
      <c r="A42" s="120"/>
      <c r="B42" s="119"/>
      <c r="C42" s="268" t="s">
        <v>106</v>
      </c>
      <c r="D42" s="182"/>
      <c r="E42" s="113">
        <v>43.294460641399418</v>
      </c>
      <c r="F42" s="115">
        <v>297</v>
      </c>
      <c r="G42" s="114">
        <v>289</v>
      </c>
      <c r="H42" s="114">
        <v>297</v>
      </c>
      <c r="I42" s="114">
        <v>294</v>
      </c>
      <c r="J42" s="140">
        <v>267</v>
      </c>
      <c r="K42" s="114">
        <v>30</v>
      </c>
      <c r="L42" s="116">
        <v>11.235955056179776</v>
      </c>
    </row>
    <row r="43" spans="1:12" s="110" customFormat="1" ht="15" customHeight="1" x14ac:dyDescent="0.2">
      <c r="A43" s="120"/>
      <c r="B43" s="119"/>
      <c r="C43" s="268" t="s">
        <v>107</v>
      </c>
      <c r="D43" s="182"/>
      <c r="E43" s="113">
        <v>56.705539358600582</v>
      </c>
      <c r="F43" s="115">
        <v>389</v>
      </c>
      <c r="G43" s="114">
        <v>404</v>
      </c>
      <c r="H43" s="114">
        <v>385</v>
      </c>
      <c r="I43" s="114">
        <v>380</v>
      </c>
      <c r="J43" s="140">
        <v>376</v>
      </c>
      <c r="K43" s="114">
        <v>13</v>
      </c>
      <c r="L43" s="116">
        <v>3.4574468085106385</v>
      </c>
    </row>
    <row r="44" spans="1:12" s="110" customFormat="1" ht="15" customHeight="1" x14ac:dyDescent="0.2">
      <c r="A44" s="120"/>
      <c r="B44" s="119" t="s">
        <v>205</v>
      </c>
      <c r="C44" s="268"/>
      <c r="D44" s="182"/>
      <c r="E44" s="113">
        <v>13.567273409645336</v>
      </c>
      <c r="F44" s="115">
        <v>1446</v>
      </c>
      <c r="G44" s="114">
        <v>1444</v>
      </c>
      <c r="H44" s="114">
        <v>1483</v>
      </c>
      <c r="I44" s="114">
        <v>1522</v>
      </c>
      <c r="J44" s="140">
        <v>1517</v>
      </c>
      <c r="K44" s="114">
        <v>-71</v>
      </c>
      <c r="L44" s="116">
        <v>-4.6802900461437043</v>
      </c>
    </row>
    <row r="45" spans="1:12" s="110" customFormat="1" ht="15" customHeight="1" x14ac:dyDescent="0.2">
      <c r="A45" s="120"/>
      <c r="B45" s="119"/>
      <c r="C45" s="268" t="s">
        <v>106</v>
      </c>
      <c r="D45" s="182"/>
      <c r="E45" s="113">
        <v>35.684647302904565</v>
      </c>
      <c r="F45" s="115">
        <v>516</v>
      </c>
      <c r="G45" s="114">
        <v>470</v>
      </c>
      <c r="H45" s="114">
        <v>494</v>
      </c>
      <c r="I45" s="114">
        <v>479</v>
      </c>
      <c r="J45" s="140">
        <v>486</v>
      </c>
      <c r="K45" s="114">
        <v>30</v>
      </c>
      <c r="L45" s="116">
        <v>6.1728395061728394</v>
      </c>
    </row>
    <row r="46" spans="1:12" s="110" customFormat="1" ht="15" customHeight="1" x14ac:dyDescent="0.2">
      <c r="A46" s="123"/>
      <c r="B46" s="124"/>
      <c r="C46" s="260" t="s">
        <v>107</v>
      </c>
      <c r="D46" s="261"/>
      <c r="E46" s="125">
        <v>64.315352697095435</v>
      </c>
      <c r="F46" s="143">
        <v>930</v>
      </c>
      <c r="G46" s="144">
        <v>974</v>
      </c>
      <c r="H46" s="144">
        <v>989</v>
      </c>
      <c r="I46" s="144">
        <v>1043</v>
      </c>
      <c r="J46" s="145">
        <v>1031</v>
      </c>
      <c r="K46" s="144">
        <v>-101</v>
      </c>
      <c r="L46" s="146">
        <v>-9.7963142580019404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10658</v>
      </c>
      <c r="E11" s="114">
        <v>10825</v>
      </c>
      <c r="F11" s="114">
        <v>10877</v>
      </c>
      <c r="G11" s="114">
        <v>10944</v>
      </c>
      <c r="H11" s="140">
        <v>10881</v>
      </c>
      <c r="I11" s="115">
        <v>-223</v>
      </c>
      <c r="J11" s="116">
        <v>-2.0494439849278558</v>
      </c>
    </row>
    <row r="12" spans="1:15" s="110" customFormat="1" ht="24.95" customHeight="1" x14ac:dyDescent="0.2">
      <c r="A12" s="193" t="s">
        <v>132</v>
      </c>
      <c r="B12" s="194" t="s">
        <v>133</v>
      </c>
      <c r="C12" s="113">
        <v>1.4730718708951023</v>
      </c>
      <c r="D12" s="115">
        <v>157</v>
      </c>
      <c r="E12" s="114">
        <v>143</v>
      </c>
      <c r="F12" s="114">
        <v>150</v>
      </c>
      <c r="G12" s="114">
        <v>185</v>
      </c>
      <c r="H12" s="140">
        <v>176</v>
      </c>
      <c r="I12" s="115">
        <v>-19</v>
      </c>
      <c r="J12" s="116">
        <v>-10.795454545454545</v>
      </c>
    </row>
    <row r="13" spans="1:15" s="110" customFormat="1" ht="24.95" customHeight="1" x14ac:dyDescent="0.2">
      <c r="A13" s="193" t="s">
        <v>134</v>
      </c>
      <c r="B13" s="199" t="s">
        <v>214</v>
      </c>
      <c r="C13" s="113">
        <v>0.92887971476824915</v>
      </c>
      <c r="D13" s="115">
        <v>99</v>
      </c>
      <c r="E13" s="114">
        <v>94</v>
      </c>
      <c r="F13" s="114">
        <v>93</v>
      </c>
      <c r="G13" s="114">
        <v>95</v>
      </c>
      <c r="H13" s="140">
        <v>91</v>
      </c>
      <c r="I13" s="115">
        <v>8</v>
      </c>
      <c r="J13" s="116">
        <v>8.791208791208792</v>
      </c>
    </row>
    <row r="14" spans="1:15" s="287" customFormat="1" ht="24.95" customHeight="1" x14ac:dyDescent="0.2">
      <c r="A14" s="193" t="s">
        <v>215</v>
      </c>
      <c r="B14" s="199" t="s">
        <v>137</v>
      </c>
      <c r="C14" s="113">
        <v>7.7969600300243949</v>
      </c>
      <c r="D14" s="115">
        <v>831</v>
      </c>
      <c r="E14" s="114">
        <v>867</v>
      </c>
      <c r="F14" s="114">
        <v>899</v>
      </c>
      <c r="G14" s="114">
        <v>915</v>
      </c>
      <c r="H14" s="140">
        <v>914</v>
      </c>
      <c r="I14" s="115">
        <v>-83</v>
      </c>
      <c r="J14" s="116">
        <v>-9.0809628008752732</v>
      </c>
      <c r="K14" s="110"/>
      <c r="L14" s="110"/>
      <c r="M14" s="110"/>
      <c r="N14" s="110"/>
      <c r="O14" s="110"/>
    </row>
    <row r="15" spans="1:15" s="110" customFormat="1" ht="24.95" customHeight="1" x14ac:dyDescent="0.2">
      <c r="A15" s="193" t="s">
        <v>216</v>
      </c>
      <c r="B15" s="199" t="s">
        <v>217</v>
      </c>
      <c r="C15" s="113">
        <v>3.4340401576280728</v>
      </c>
      <c r="D15" s="115">
        <v>366</v>
      </c>
      <c r="E15" s="114">
        <v>394</v>
      </c>
      <c r="F15" s="114">
        <v>400</v>
      </c>
      <c r="G15" s="114">
        <v>395</v>
      </c>
      <c r="H15" s="140">
        <v>393</v>
      </c>
      <c r="I15" s="115">
        <v>-27</v>
      </c>
      <c r="J15" s="116">
        <v>-6.8702290076335881</v>
      </c>
    </row>
    <row r="16" spans="1:15" s="287" customFormat="1" ht="24.95" customHeight="1" x14ac:dyDescent="0.2">
      <c r="A16" s="193" t="s">
        <v>218</v>
      </c>
      <c r="B16" s="199" t="s">
        <v>141</v>
      </c>
      <c r="C16" s="113">
        <v>3.5372490148245448</v>
      </c>
      <c r="D16" s="115">
        <v>377</v>
      </c>
      <c r="E16" s="114">
        <v>384</v>
      </c>
      <c r="F16" s="114">
        <v>407</v>
      </c>
      <c r="G16" s="114">
        <v>421</v>
      </c>
      <c r="H16" s="140">
        <v>420</v>
      </c>
      <c r="I16" s="115">
        <v>-43</v>
      </c>
      <c r="J16" s="116">
        <v>-10.238095238095237</v>
      </c>
      <c r="K16" s="110"/>
      <c r="L16" s="110"/>
      <c r="M16" s="110"/>
      <c r="N16" s="110"/>
      <c r="O16" s="110"/>
    </row>
    <row r="17" spans="1:15" s="110" customFormat="1" ht="24.95" customHeight="1" x14ac:dyDescent="0.2">
      <c r="A17" s="193" t="s">
        <v>142</v>
      </c>
      <c r="B17" s="199" t="s">
        <v>220</v>
      </c>
      <c r="C17" s="113">
        <v>0.82567085757177705</v>
      </c>
      <c r="D17" s="115">
        <v>88</v>
      </c>
      <c r="E17" s="114">
        <v>89</v>
      </c>
      <c r="F17" s="114">
        <v>92</v>
      </c>
      <c r="G17" s="114">
        <v>99</v>
      </c>
      <c r="H17" s="140">
        <v>101</v>
      </c>
      <c r="I17" s="115">
        <v>-13</v>
      </c>
      <c r="J17" s="116">
        <v>-12.871287128712872</v>
      </c>
    </row>
    <row r="18" spans="1:15" s="287" customFormat="1" ht="24.95" customHeight="1" x14ac:dyDescent="0.2">
      <c r="A18" s="201" t="s">
        <v>144</v>
      </c>
      <c r="B18" s="202" t="s">
        <v>145</v>
      </c>
      <c r="C18" s="113">
        <v>7.834490523550385</v>
      </c>
      <c r="D18" s="115">
        <v>835</v>
      </c>
      <c r="E18" s="114">
        <v>755</v>
      </c>
      <c r="F18" s="114">
        <v>778</v>
      </c>
      <c r="G18" s="114">
        <v>760</v>
      </c>
      <c r="H18" s="140">
        <v>732</v>
      </c>
      <c r="I18" s="115">
        <v>103</v>
      </c>
      <c r="J18" s="116">
        <v>14.071038251366121</v>
      </c>
      <c r="K18" s="110"/>
      <c r="L18" s="110"/>
      <c r="M18" s="110"/>
      <c r="N18" s="110"/>
      <c r="O18" s="110"/>
    </row>
    <row r="19" spans="1:15" s="110" customFormat="1" ht="24.95" customHeight="1" x14ac:dyDescent="0.2">
      <c r="A19" s="193" t="s">
        <v>146</v>
      </c>
      <c r="B19" s="199" t="s">
        <v>147</v>
      </c>
      <c r="C19" s="113">
        <v>19.337586789266279</v>
      </c>
      <c r="D19" s="115">
        <v>2061</v>
      </c>
      <c r="E19" s="114">
        <v>2205</v>
      </c>
      <c r="F19" s="114">
        <v>2185</v>
      </c>
      <c r="G19" s="114">
        <v>2251</v>
      </c>
      <c r="H19" s="140">
        <v>2410</v>
      </c>
      <c r="I19" s="115">
        <v>-349</v>
      </c>
      <c r="J19" s="116">
        <v>-14.481327800829876</v>
      </c>
    </row>
    <row r="20" spans="1:15" s="287" customFormat="1" ht="24.95" customHeight="1" x14ac:dyDescent="0.2">
      <c r="A20" s="193" t="s">
        <v>148</v>
      </c>
      <c r="B20" s="199" t="s">
        <v>149</v>
      </c>
      <c r="C20" s="113">
        <v>5.226121223494089</v>
      </c>
      <c r="D20" s="115">
        <v>557</v>
      </c>
      <c r="E20" s="114">
        <v>601</v>
      </c>
      <c r="F20" s="114">
        <v>594</v>
      </c>
      <c r="G20" s="114">
        <v>606</v>
      </c>
      <c r="H20" s="140">
        <v>560</v>
      </c>
      <c r="I20" s="115">
        <v>-3</v>
      </c>
      <c r="J20" s="116">
        <v>-0.5357142857142857</v>
      </c>
      <c r="K20" s="110"/>
      <c r="L20" s="110"/>
      <c r="M20" s="110"/>
      <c r="N20" s="110"/>
      <c r="O20" s="110"/>
    </row>
    <row r="21" spans="1:15" s="110" customFormat="1" ht="24.95" customHeight="1" x14ac:dyDescent="0.2">
      <c r="A21" s="201" t="s">
        <v>150</v>
      </c>
      <c r="B21" s="202" t="s">
        <v>151</v>
      </c>
      <c r="C21" s="113">
        <v>11.681366109964346</v>
      </c>
      <c r="D21" s="115">
        <v>1245</v>
      </c>
      <c r="E21" s="114">
        <v>1286</v>
      </c>
      <c r="F21" s="114">
        <v>1311</v>
      </c>
      <c r="G21" s="114">
        <v>1323</v>
      </c>
      <c r="H21" s="140">
        <v>1286</v>
      </c>
      <c r="I21" s="115">
        <v>-41</v>
      </c>
      <c r="J21" s="116">
        <v>-3.188180404354588</v>
      </c>
    </row>
    <row r="22" spans="1:15" s="110" customFormat="1" ht="24.95" customHeight="1" x14ac:dyDescent="0.2">
      <c r="A22" s="201" t="s">
        <v>152</v>
      </c>
      <c r="B22" s="199" t="s">
        <v>153</v>
      </c>
      <c r="C22" s="113">
        <v>2.1861512478889096</v>
      </c>
      <c r="D22" s="115">
        <v>233</v>
      </c>
      <c r="E22" s="114">
        <v>238</v>
      </c>
      <c r="F22" s="114">
        <v>236</v>
      </c>
      <c r="G22" s="114">
        <v>240</v>
      </c>
      <c r="H22" s="140">
        <v>243</v>
      </c>
      <c r="I22" s="115">
        <v>-10</v>
      </c>
      <c r="J22" s="116">
        <v>-4.1152263374485596</v>
      </c>
    </row>
    <row r="23" spans="1:15" s="110" customFormat="1" ht="24.95" customHeight="1" x14ac:dyDescent="0.2">
      <c r="A23" s="193" t="s">
        <v>154</v>
      </c>
      <c r="B23" s="199" t="s">
        <v>155</v>
      </c>
      <c r="C23" s="113">
        <v>1.1540626759241883</v>
      </c>
      <c r="D23" s="115">
        <v>123</v>
      </c>
      <c r="E23" s="114">
        <v>130</v>
      </c>
      <c r="F23" s="114">
        <v>136</v>
      </c>
      <c r="G23" s="114">
        <v>131</v>
      </c>
      <c r="H23" s="140">
        <v>129</v>
      </c>
      <c r="I23" s="115">
        <v>-6</v>
      </c>
      <c r="J23" s="116">
        <v>-4.6511627906976747</v>
      </c>
    </row>
    <row r="24" spans="1:15" s="110" customFormat="1" ht="24.95" customHeight="1" x14ac:dyDescent="0.2">
      <c r="A24" s="193" t="s">
        <v>156</v>
      </c>
      <c r="B24" s="199" t="s">
        <v>221</v>
      </c>
      <c r="C24" s="113">
        <v>7.9846124976543438</v>
      </c>
      <c r="D24" s="115">
        <v>851</v>
      </c>
      <c r="E24" s="114">
        <v>843</v>
      </c>
      <c r="F24" s="114">
        <v>834</v>
      </c>
      <c r="G24" s="114">
        <v>830</v>
      </c>
      <c r="H24" s="140">
        <v>814</v>
      </c>
      <c r="I24" s="115">
        <v>37</v>
      </c>
      <c r="J24" s="116">
        <v>4.5454545454545459</v>
      </c>
    </row>
    <row r="25" spans="1:15" s="110" customFormat="1" ht="24.95" customHeight="1" x14ac:dyDescent="0.2">
      <c r="A25" s="193" t="s">
        <v>222</v>
      </c>
      <c r="B25" s="204" t="s">
        <v>159</v>
      </c>
      <c r="C25" s="113">
        <v>7.1120285231750797</v>
      </c>
      <c r="D25" s="115">
        <v>758</v>
      </c>
      <c r="E25" s="114">
        <v>727</v>
      </c>
      <c r="F25" s="114">
        <v>703</v>
      </c>
      <c r="G25" s="114">
        <v>647</v>
      </c>
      <c r="H25" s="140">
        <v>624</v>
      </c>
      <c r="I25" s="115">
        <v>134</v>
      </c>
      <c r="J25" s="116">
        <v>21.474358974358974</v>
      </c>
    </row>
    <row r="26" spans="1:15" s="110" customFormat="1" ht="24.95" customHeight="1" x14ac:dyDescent="0.2">
      <c r="A26" s="201">
        <v>782.78300000000002</v>
      </c>
      <c r="B26" s="203" t="s">
        <v>160</v>
      </c>
      <c r="C26" s="113">
        <v>0.26271345468192908</v>
      </c>
      <c r="D26" s="115">
        <v>28</v>
      </c>
      <c r="E26" s="114">
        <v>25</v>
      </c>
      <c r="F26" s="114">
        <v>21</v>
      </c>
      <c r="G26" s="114">
        <v>17</v>
      </c>
      <c r="H26" s="140">
        <v>16</v>
      </c>
      <c r="I26" s="115">
        <v>12</v>
      </c>
      <c r="J26" s="116">
        <v>75</v>
      </c>
    </row>
    <row r="27" spans="1:15" s="110" customFormat="1" ht="24.95" customHeight="1" x14ac:dyDescent="0.2">
      <c r="A27" s="193" t="s">
        <v>161</v>
      </c>
      <c r="B27" s="199" t="s">
        <v>162</v>
      </c>
      <c r="C27" s="113">
        <v>3.9594670669919307</v>
      </c>
      <c r="D27" s="115">
        <v>422</v>
      </c>
      <c r="E27" s="114">
        <v>431</v>
      </c>
      <c r="F27" s="114">
        <v>429</v>
      </c>
      <c r="G27" s="114">
        <v>430</v>
      </c>
      <c r="H27" s="140">
        <v>427</v>
      </c>
      <c r="I27" s="115">
        <v>-5</v>
      </c>
      <c r="J27" s="116">
        <v>-1.1709601873536299</v>
      </c>
    </row>
    <row r="28" spans="1:15" s="110" customFormat="1" ht="24.95" customHeight="1" x14ac:dyDescent="0.2">
      <c r="A28" s="193" t="s">
        <v>163</v>
      </c>
      <c r="B28" s="199" t="s">
        <v>164</v>
      </c>
      <c r="C28" s="113">
        <v>1.9609682867329705</v>
      </c>
      <c r="D28" s="115">
        <v>209</v>
      </c>
      <c r="E28" s="114">
        <v>203</v>
      </c>
      <c r="F28" s="114">
        <v>201</v>
      </c>
      <c r="G28" s="114">
        <v>198</v>
      </c>
      <c r="H28" s="140">
        <v>203</v>
      </c>
      <c r="I28" s="115">
        <v>6</v>
      </c>
      <c r="J28" s="116">
        <v>2.9556650246305418</v>
      </c>
    </row>
    <row r="29" spans="1:15" s="110" customFormat="1" ht="24.95" customHeight="1" x14ac:dyDescent="0.2">
      <c r="A29" s="193">
        <v>86</v>
      </c>
      <c r="B29" s="199" t="s">
        <v>165</v>
      </c>
      <c r="C29" s="113">
        <v>5.3762431975980487</v>
      </c>
      <c r="D29" s="115">
        <v>573</v>
      </c>
      <c r="E29" s="114">
        <v>559</v>
      </c>
      <c r="F29" s="114">
        <v>540</v>
      </c>
      <c r="G29" s="114">
        <v>533</v>
      </c>
      <c r="H29" s="140">
        <v>528</v>
      </c>
      <c r="I29" s="115">
        <v>45</v>
      </c>
      <c r="J29" s="116">
        <v>8.5227272727272734</v>
      </c>
    </row>
    <row r="30" spans="1:15" s="110" customFormat="1" ht="24.95" customHeight="1" x14ac:dyDescent="0.2">
      <c r="A30" s="193">
        <v>87.88</v>
      </c>
      <c r="B30" s="204" t="s">
        <v>166</v>
      </c>
      <c r="C30" s="113">
        <v>3.1056483392756613</v>
      </c>
      <c r="D30" s="115">
        <v>331</v>
      </c>
      <c r="E30" s="114">
        <v>334</v>
      </c>
      <c r="F30" s="114">
        <v>351</v>
      </c>
      <c r="G30" s="114">
        <v>352</v>
      </c>
      <c r="H30" s="140">
        <v>336</v>
      </c>
      <c r="I30" s="115">
        <v>-5</v>
      </c>
      <c r="J30" s="116">
        <v>-1.4880952380952381</v>
      </c>
    </row>
    <row r="31" spans="1:15" s="110" customFormat="1" ht="24.95" customHeight="1" x14ac:dyDescent="0.2">
      <c r="A31" s="193" t="s">
        <v>167</v>
      </c>
      <c r="B31" s="199" t="s">
        <v>168</v>
      </c>
      <c r="C31" s="113">
        <v>12.619628448114092</v>
      </c>
      <c r="D31" s="115">
        <v>1345</v>
      </c>
      <c r="E31" s="114">
        <v>1384</v>
      </c>
      <c r="F31" s="114">
        <v>1416</v>
      </c>
      <c r="G31" s="114">
        <v>1431</v>
      </c>
      <c r="H31" s="140">
        <v>1392</v>
      </c>
      <c r="I31" s="115">
        <v>-47</v>
      </c>
      <c r="J31" s="116">
        <v>-3.3764367816091956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1.4730718708951023</v>
      </c>
      <c r="D34" s="115">
        <v>157</v>
      </c>
      <c r="E34" s="114">
        <v>143</v>
      </c>
      <c r="F34" s="114">
        <v>150</v>
      </c>
      <c r="G34" s="114">
        <v>185</v>
      </c>
      <c r="H34" s="140">
        <v>176</v>
      </c>
      <c r="I34" s="115">
        <v>-19</v>
      </c>
      <c r="J34" s="116">
        <v>-10.795454545454545</v>
      </c>
    </row>
    <row r="35" spans="1:10" s="110" customFormat="1" ht="24.95" customHeight="1" x14ac:dyDescent="0.2">
      <c r="A35" s="292" t="s">
        <v>171</v>
      </c>
      <c r="B35" s="293" t="s">
        <v>172</v>
      </c>
      <c r="C35" s="113">
        <v>16.56033026834303</v>
      </c>
      <c r="D35" s="115">
        <v>1765</v>
      </c>
      <c r="E35" s="114">
        <v>1716</v>
      </c>
      <c r="F35" s="114">
        <v>1770</v>
      </c>
      <c r="G35" s="114">
        <v>1770</v>
      </c>
      <c r="H35" s="140">
        <v>1737</v>
      </c>
      <c r="I35" s="115">
        <v>28</v>
      </c>
      <c r="J35" s="116">
        <v>1.6119746689694876</v>
      </c>
    </row>
    <row r="36" spans="1:10" s="110" customFormat="1" ht="24.95" customHeight="1" x14ac:dyDescent="0.2">
      <c r="A36" s="294" t="s">
        <v>173</v>
      </c>
      <c r="B36" s="295" t="s">
        <v>174</v>
      </c>
      <c r="C36" s="125">
        <v>81.966597860761865</v>
      </c>
      <c r="D36" s="143">
        <v>8736</v>
      </c>
      <c r="E36" s="144">
        <v>8966</v>
      </c>
      <c r="F36" s="144">
        <v>8957</v>
      </c>
      <c r="G36" s="144">
        <v>8989</v>
      </c>
      <c r="H36" s="145">
        <v>8968</v>
      </c>
      <c r="I36" s="143">
        <v>-232</v>
      </c>
      <c r="J36" s="146">
        <v>-2.5869759143621764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10658</v>
      </c>
      <c r="F11" s="264">
        <v>10825</v>
      </c>
      <c r="G11" s="264">
        <v>10877</v>
      </c>
      <c r="H11" s="264">
        <v>10944</v>
      </c>
      <c r="I11" s="265">
        <v>10881</v>
      </c>
      <c r="J11" s="263">
        <v>-223</v>
      </c>
      <c r="K11" s="266">
        <v>-2.0494439849278558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40.992681553762431</v>
      </c>
      <c r="E13" s="115">
        <v>4369</v>
      </c>
      <c r="F13" s="114">
        <v>4332</v>
      </c>
      <c r="G13" s="114">
        <v>4417</v>
      </c>
      <c r="H13" s="114">
        <v>4349</v>
      </c>
      <c r="I13" s="140">
        <v>4271</v>
      </c>
      <c r="J13" s="115">
        <v>98</v>
      </c>
      <c r="K13" s="116">
        <v>2.2945446031374384</v>
      </c>
    </row>
    <row r="14" spans="1:15" ht="15.95" customHeight="1" x14ac:dyDescent="0.2">
      <c r="A14" s="306" t="s">
        <v>230</v>
      </c>
      <c r="B14" s="307"/>
      <c r="C14" s="308"/>
      <c r="D14" s="113">
        <v>47.203978232313752</v>
      </c>
      <c r="E14" s="115">
        <v>5031</v>
      </c>
      <c r="F14" s="114">
        <v>5213</v>
      </c>
      <c r="G14" s="114">
        <v>5214</v>
      </c>
      <c r="H14" s="114">
        <v>5313</v>
      </c>
      <c r="I14" s="140">
        <v>5381</v>
      </c>
      <c r="J14" s="115">
        <v>-350</v>
      </c>
      <c r="K14" s="116">
        <v>-6.5043672179892216</v>
      </c>
    </row>
    <row r="15" spans="1:15" ht="15.95" customHeight="1" x14ac:dyDescent="0.2">
      <c r="A15" s="306" t="s">
        <v>231</v>
      </c>
      <c r="B15" s="307"/>
      <c r="C15" s="308"/>
      <c r="D15" s="113">
        <v>4.9821730155751549</v>
      </c>
      <c r="E15" s="115">
        <v>531</v>
      </c>
      <c r="F15" s="114">
        <v>547</v>
      </c>
      <c r="G15" s="114">
        <v>539</v>
      </c>
      <c r="H15" s="114">
        <v>540</v>
      </c>
      <c r="I15" s="140">
        <v>516</v>
      </c>
      <c r="J15" s="115">
        <v>15</v>
      </c>
      <c r="K15" s="116">
        <v>2.9069767441860463</v>
      </c>
    </row>
    <row r="16" spans="1:15" ht="15.95" customHeight="1" x14ac:dyDescent="0.2">
      <c r="A16" s="306" t="s">
        <v>232</v>
      </c>
      <c r="B16" s="307"/>
      <c r="C16" s="308"/>
      <c r="D16" s="113">
        <v>2.8617001313567272</v>
      </c>
      <c r="E16" s="115">
        <v>305</v>
      </c>
      <c r="F16" s="114">
        <v>307</v>
      </c>
      <c r="G16" s="114">
        <v>302</v>
      </c>
      <c r="H16" s="114">
        <v>293</v>
      </c>
      <c r="I16" s="140">
        <v>284</v>
      </c>
      <c r="J16" s="115">
        <v>21</v>
      </c>
      <c r="K16" s="116">
        <v>7.394366197183099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1.3041846500281478</v>
      </c>
      <c r="E18" s="115">
        <v>139</v>
      </c>
      <c r="F18" s="114">
        <v>132</v>
      </c>
      <c r="G18" s="114">
        <v>129</v>
      </c>
      <c r="H18" s="114">
        <v>133</v>
      </c>
      <c r="I18" s="140">
        <v>130</v>
      </c>
      <c r="J18" s="115">
        <v>9</v>
      </c>
      <c r="K18" s="116">
        <v>6.9230769230769234</v>
      </c>
    </row>
    <row r="19" spans="1:11" ht="14.1" customHeight="1" x14ac:dyDescent="0.2">
      <c r="A19" s="306" t="s">
        <v>235</v>
      </c>
      <c r="B19" s="307" t="s">
        <v>236</v>
      </c>
      <c r="C19" s="308"/>
      <c r="D19" s="113">
        <v>0.90073184462375677</v>
      </c>
      <c r="E19" s="115">
        <v>96</v>
      </c>
      <c r="F19" s="114">
        <v>90</v>
      </c>
      <c r="G19" s="114">
        <v>91</v>
      </c>
      <c r="H19" s="114">
        <v>93</v>
      </c>
      <c r="I19" s="140">
        <v>89</v>
      </c>
      <c r="J19" s="115">
        <v>7</v>
      </c>
      <c r="K19" s="116">
        <v>7.8651685393258424</v>
      </c>
    </row>
    <row r="20" spans="1:11" ht="14.1" customHeight="1" x14ac:dyDescent="0.2">
      <c r="A20" s="306">
        <v>12</v>
      </c>
      <c r="B20" s="307" t="s">
        <v>237</v>
      </c>
      <c r="C20" s="308"/>
      <c r="D20" s="113">
        <v>1.4636892475136047</v>
      </c>
      <c r="E20" s="115">
        <v>156</v>
      </c>
      <c r="F20" s="114">
        <v>155</v>
      </c>
      <c r="G20" s="114">
        <v>171</v>
      </c>
      <c r="H20" s="114">
        <v>180</v>
      </c>
      <c r="I20" s="140">
        <v>175</v>
      </c>
      <c r="J20" s="115">
        <v>-19</v>
      </c>
      <c r="K20" s="116">
        <v>-10.857142857142858</v>
      </c>
    </row>
    <row r="21" spans="1:11" ht="14.1" customHeight="1" x14ac:dyDescent="0.2">
      <c r="A21" s="306">
        <v>21</v>
      </c>
      <c r="B21" s="307" t="s">
        <v>238</v>
      </c>
      <c r="C21" s="308"/>
      <c r="D21" s="113">
        <v>0.13135672734096454</v>
      </c>
      <c r="E21" s="115">
        <v>14</v>
      </c>
      <c r="F21" s="114">
        <v>14</v>
      </c>
      <c r="G21" s="114">
        <v>12</v>
      </c>
      <c r="H21" s="114">
        <v>13</v>
      </c>
      <c r="I21" s="140">
        <v>12</v>
      </c>
      <c r="J21" s="115">
        <v>2</v>
      </c>
      <c r="K21" s="116">
        <v>16.666666666666668</v>
      </c>
    </row>
    <row r="22" spans="1:11" ht="14.1" customHeight="1" x14ac:dyDescent="0.2">
      <c r="A22" s="306">
        <v>22</v>
      </c>
      <c r="B22" s="307" t="s">
        <v>239</v>
      </c>
      <c r="C22" s="308"/>
      <c r="D22" s="113">
        <v>0.54419215612685312</v>
      </c>
      <c r="E22" s="115">
        <v>58</v>
      </c>
      <c r="F22" s="114">
        <v>57</v>
      </c>
      <c r="G22" s="114">
        <v>59</v>
      </c>
      <c r="H22" s="114">
        <v>61</v>
      </c>
      <c r="I22" s="140">
        <v>65</v>
      </c>
      <c r="J22" s="115">
        <v>-7</v>
      </c>
      <c r="K22" s="116">
        <v>-10.76923076923077</v>
      </c>
    </row>
    <row r="23" spans="1:11" ht="14.1" customHeight="1" x14ac:dyDescent="0.2">
      <c r="A23" s="306">
        <v>23</v>
      </c>
      <c r="B23" s="307" t="s">
        <v>240</v>
      </c>
      <c r="C23" s="308"/>
      <c r="D23" s="113">
        <v>0.35653968849690376</v>
      </c>
      <c r="E23" s="115">
        <v>38</v>
      </c>
      <c r="F23" s="114">
        <v>37</v>
      </c>
      <c r="G23" s="114">
        <v>34</v>
      </c>
      <c r="H23" s="114">
        <v>31</v>
      </c>
      <c r="I23" s="140">
        <v>33</v>
      </c>
      <c r="J23" s="115">
        <v>5</v>
      </c>
      <c r="K23" s="116">
        <v>15.151515151515152</v>
      </c>
    </row>
    <row r="24" spans="1:11" ht="14.1" customHeight="1" x14ac:dyDescent="0.2">
      <c r="A24" s="306">
        <v>24</v>
      </c>
      <c r="B24" s="307" t="s">
        <v>241</v>
      </c>
      <c r="C24" s="308"/>
      <c r="D24" s="113">
        <v>0.96641020829423907</v>
      </c>
      <c r="E24" s="115">
        <v>103</v>
      </c>
      <c r="F24" s="114">
        <v>118</v>
      </c>
      <c r="G24" s="114">
        <v>127</v>
      </c>
      <c r="H24" s="114">
        <v>119</v>
      </c>
      <c r="I24" s="140">
        <v>129</v>
      </c>
      <c r="J24" s="115">
        <v>-26</v>
      </c>
      <c r="K24" s="116">
        <v>-20.155038759689923</v>
      </c>
    </row>
    <row r="25" spans="1:11" ht="14.1" customHeight="1" x14ac:dyDescent="0.2">
      <c r="A25" s="306">
        <v>25</v>
      </c>
      <c r="B25" s="307" t="s">
        <v>242</v>
      </c>
      <c r="C25" s="308"/>
      <c r="D25" s="113">
        <v>2.0454118971664479</v>
      </c>
      <c r="E25" s="115">
        <v>218</v>
      </c>
      <c r="F25" s="114">
        <v>224</v>
      </c>
      <c r="G25" s="114">
        <v>223</v>
      </c>
      <c r="H25" s="114">
        <v>216</v>
      </c>
      <c r="I25" s="140">
        <v>220</v>
      </c>
      <c r="J25" s="115">
        <v>-2</v>
      </c>
      <c r="K25" s="116">
        <v>-0.90909090909090906</v>
      </c>
    </row>
    <row r="26" spans="1:11" ht="14.1" customHeight="1" x14ac:dyDescent="0.2">
      <c r="A26" s="306">
        <v>26</v>
      </c>
      <c r="B26" s="307" t="s">
        <v>243</v>
      </c>
      <c r="C26" s="308"/>
      <c r="D26" s="113">
        <v>1.4636892475136047</v>
      </c>
      <c r="E26" s="115">
        <v>156</v>
      </c>
      <c r="F26" s="114">
        <v>152</v>
      </c>
      <c r="G26" s="114">
        <v>166</v>
      </c>
      <c r="H26" s="114">
        <v>171</v>
      </c>
      <c r="I26" s="140">
        <v>163</v>
      </c>
      <c r="J26" s="115">
        <v>-7</v>
      </c>
      <c r="K26" s="116">
        <v>-4.294478527607362</v>
      </c>
    </row>
    <row r="27" spans="1:11" ht="14.1" customHeight="1" x14ac:dyDescent="0.2">
      <c r="A27" s="306">
        <v>27</v>
      </c>
      <c r="B27" s="307" t="s">
        <v>244</v>
      </c>
      <c r="C27" s="308"/>
      <c r="D27" s="113">
        <v>0.422218052167386</v>
      </c>
      <c r="E27" s="115">
        <v>45</v>
      </c>
      <c r="F27" s="114">
        <v>45</v>
      </c>
      <c r="G27" s="114">
        <v>47</v>
      </c>
      <c r="H27" s="114">
        <v>46</v>
      </c>
      <c r="I27" s="140">
        <v>47</v>
      </c>
      <c r="J27" s="115">
        <v>-2</v>
      </c>
      <c r="K27" s="116">
        <v>-4.2553191489361701</v>
      </c>
    </row>
    <row r="28" spans="1:11" ht="14.1" customHeight="1" x14ac:dyDescent="0.2">
      <c r="A28" s="306">
        <v>28</v>
      </c>
      <c r="B28" s="307" t="s">
        <v>245</v>
      </c>
      <c r="C28" s="308"/>
      <c r="D28" s="113">
        <v>0.91011446800525431</v>
      </c>
      <c r="E28" s="115">
        <v>97</v>
      </c>
      <c r="F28" s="114">
        <v>97</v>
      </c>
      <c r="G28" s="114">
        <v>97</v>
      </c>
      <c r="H28" s="114">
        <v>88</v>
      </c>
      <c r="I28" s="140">
        <v>89</v>
      </c>
      <c r="J28" s="115">
        <v>8</v>
      </c>
      <c r="K28" s="116">
        <v>8.9887640449438209</v>
      </c>
    </row>
    <row r="29" spans="1:11" ht="14.1" customHeight="1" x14ac:dyDescent="0.2">
      <c r="A29" s="306">
        <v>29</v>
      </c>
      <c r="B29" s="307" t="s">
        <v>246</v>
      </c>
      <c r="C29" s="308"/>
      <c r="D29" s="113">
        <v>3.358979170576093</v>
      </c>
      <c r="E29" s="115">
        <v>358</v>
      </c>
      <c r="F29" s="114">
        <v>396</v>
      </c>
      <c r="G29" s="114">
        <v>388</v>
      </c>
      <c r="H29" s="114">
        <v>383</v>
      </c>
      <c r="I29" s="140">
        <v>378</v>
      </c>
      <c r="J29" s="115">
        <v>-20</v>
      </c>
      <c r="K29" s="116">
        <v>-5.2910052910052912</v>
      </c>
    </row>
    <row r="30" spans="1:11" ht="14.1" customHeight="1" x14ac:dyDescent="0.2">
      <c r="A30" s="306" t="s">
        <v>247</v>
      </c>
      <c r="B30" s="307" t="s">
        <v>248</v>
      </c>
      <c r="C30" s="308"/>
      <c r="D30" s="113">
        <v>0.60048789641583789</v>
      </c>
      <c r="E30" s="115">
        <v>64</v>
      </c>
      <c r="F30" s="114">
        <v>76</v>
      </c>
      <c r="G30" s="114">
        <v>80</v>
      </c>
      <c r="H30" s="114">
        <v>75</v>
      </c>
      <c r="I30" s="140">
        <v>79</v>
      </c>
      <c r="J30" s="115">
        <v>-15</v>
      </c>
      <c r="K30" s="116">
        <v>-18.9873417721519</v>
      </c>
    </row>
    <row r="31" spans="1:11" ht="14.1" customHeight="1" x14ac:dyDescent="0.2">
      <c r="A31" s="306" t="s">
        <v>249</v>
      </c>
      <c r="B31" s="307" t="s">
        <v>250</v>
      </c>
      <c r="C31" s="308"/>
      <c r="D31" s="113">
        <v>2.7584912741602552</v>
      </c>
      <c r="E31" s="115">
        <v>294</v>
      </c>
      <c r="F31" s="114">
        <v>320</v>
      </c>
      <c r="G31" s="114">
        <v>308</v>
      </c>
      <c r="H31" s="114">
        <v>308</v>
      </c>
      <c r="I31" s="140">
        <v>299</v>
      </c>
      <c r="J31" s="115">
        <v>-5</v>
      </c>
      <c r="K31" s="116">
        <v>-1.6722408026755853</v>
      </c>
    </row>
    <row r="32" spans="1:11" ht="14.1" customHeight="1" x14ac:dyDescent="0.2">
      <c r="A32" s="306">
        <v>31</v>
      </c>
      <c r="B32" s="307" t="s">
        <v>251</v>
      </c>
      <c r="C32" s="308"/>
      <c r="D32" s="113">
        <v>0.1688872208669544</v>
      </c>
      <c r="E32" s="115">
        <v>18</v>
      </c>
      <c r="F32" s="114">
        <v>19</v>
      </c>
      <c r="G32" s="114">
        <v>19</v>
      </c>
      <c r="H32" s="114">
        <v>18</v>
      </c>
      <c r="I32" s="140">
        <v>16</v>
      </c>
      <c r="J32" s="115">
        <v>2</v>
      </c>
      <c r="K32" s="116">
        <v>12.5</v>
      </c>
    </row>
    <row r="33" spans="1:11" ht="14.1" customHeight="1" x14ac:dyDescent="0.2">
      <c r="A33" s="306">
        <v>32</v>
      </c>
      <c r="B33" s="307" t="s">
        <v>252</v>
      </c>
      <c r="C33" s="308"/>
      <c r="D33" s="113">
        <v>1.9609682867329705</v>
      </c>
      <c r="E33" s="115">
        <v>209</v>
      </c>
      <c r="F33" s="114">
        <v>135</v>
      </c>
      <c r="G33" s="114">
        <v>140</v>
      </c>
      <c r="H33" s="114">
        <v>142</v>
      </c>
      <c r="I33" s="140">
        <v>133</v>
      </c>
      <c r="J33" s="115">
        <v>76</v>
      </c>
      <c r="K33" s="116">
        <v>57.142857142857146</v>
      </c>
    </row>
    <row r="34" spans="1:11" ht="14.1" customHeight="1" x14ac:dyDescent="0.2">
      <c r="A34" s="306">
        <v>33</v>
      </c>
      <c r="B34" s="307" t="s">
        <v>253</v>
      </c>
      <c r="C34" s="308"/>
      <c r="D34" s="113">
        <v>0.62863576656033027</v>
      </c>
      <c r="E34" s="115">
        <v>67</v>
      </c>
      <c r="F34" s="114">
        <v>61</v>
      </c>
      <c r="G34" s="114">
        <v>69</v>
      </c>
      <c r="H34" s="114">
        <v>60</v>
      </c>
      <c r="I34" s="140">
        <v>52</v>
      </c>
      <c r="J34" s="115">
        <v>15</v>
      </c>
      <c r="K34" s="116">
        <v>28.846153846153847</v>
      </c>
    </row>
    <row r="35" spans="1:11" ht="14.1" customHeight="1" x14ac:dyDescent="0.2">
      <c r="A35" s="306">
        <v>34</v>
      </c>
      <c r="B35" s="307" t="s">
        <v>254</v>
      </c>
      <c r="C35" s="308"/>
      <c r="D35" s="113">
        <v>5.6108087821354848</v>
      </c>
      <c r="E35" s="115">
        <v>598</v>
      </c>
      <c r="F35" s="114">
        <v>604</v>
      </c>
      <c r="G35" s="114">
        <v>591</v>
      </c>
      <c r="H35" s="114">
        <v>596</v>
      </c>
      <c r="I35" s="140">
        <v>613</v>
      </c>
      <c r="J35" s="115">
        <v>-15</v>
      </c>
      <c r="K35" s="116">
        <v>-2.4469820554649266</v>
      </c>
    </row>
    <row r="36" spans="1:11" ht="14.1" customHeight="1" x14ac:dyDescent="0.2">
      <c r="A36" s="306">
        <v>41</v>
      </c>
      <c r="B36" s="307" t="s">
        <v>255</v>
      </c>
      <c r="C36" s="308"/>
      <c r="D36" s="113">
        <v>0.13135672734096454</v>
      </c>
      <c r="E36" s="115">
        <v>14</v>
      </c>
      <c r="F36" s="114">
        <v>16</v>
      </c>
      <c r="G36" s="114">
        <v>16</v>
      </c>
      <c r="H36" s="114">
        <v>14</v>
      </c>
      <c r="I36" s="140">
        <v>13</v>
      </c>
      <c r="J36" s="115">
        <v>1</v>
      </c>
      <c r="K36" s="116">
        <v>7.6923076923076925</v>
      </c>
    </row>
    <row r="37" spans="1:11" ht="14.1" customHeight="1" x14ac:dyDescent="0.2">
      <c r="A37" s="306">
        <v>42</v>
      </c>
      <c r="B37" s="307" t="s">
        <v>256</v>
      </c>
      <c r="C37" s="308"/>
      <c r="D37" s="113" t="s">
        <v>513</v>
      </c>
      <c r="E37" s="115" t="s">
        <v>513</v>
      </c>
      <c r="F37" s="114">
        <v>3</v>
      </c>
      <c r="G37" s="114" t="s">
        <v>513</v>
      </c>
      <c r="H37" s="114" t="s">
        <v>513</v>
      </c>
      <c r="I37" s="140" t="s">
        <v>513</v>
      </c>
      <c r="J37" s="115" t="s">
        <v>513</v>
      </c>
      <c r="K37" s="116" t="s">
        <v>513</v>
      </c>
    </row>
    <row r="38" spans="1:11" ht="14.1" customHeight="1" x14ac:dyDescent="0.2">
      <c r="A38" s="306">
        <v>43</v>
      </c>
      <c r="B38" s="307" t="s">
        <v>257</v>
      </c>
      <c r="C38" s="308"/>
      <c r="D38" s="113">
        <v>0.48789641583786825</v>
      </c>
      <c r="E38" s="115">
        <v>52</v>
      </c>
      <c r="F38" s="114">
        <v>56</v>
      </c>
      <c r="G38" s="114">
        <v>54</v>
      </c>
      <c r="H38" s="114">
        <v>54</v>
      </c>
      <c r="I38" s="140">
        <v>52</v>
      </c>
      <c r="J38" s="115">
        <v>0</v>
      </c>
      <c r="K38" s="116">
        <v>0</v>
      </c>
    </row>
    <row r="39" spans="1:11" ht="14.1" customHeight="1" x14ac:dyDescent="0.2">
      <c r="A39" s="306">
        <v>51</v>
      </c>
      <c r="B39" s="307" t="s">
        <v>258</v>
      </c>
      <c r="C39" s="308"/>
      <c r="D39" s="113">
        <v>5.5638956652279976</v>
      </c>
      <c r="E39" s="115">
        <v>593</v>
      </c>
      <c r="F39" s="114">
        <v>577</v>
      </c>
      <c r="G39" s="114">
        <v>570</v>
      </c>
      <c r="H39" s="114">
        <v>579</v>
      </c>
      <c r="I39" s="140">
        <v>561</v>
      </c>
      <c r="J39" s="115">
        <v>32</v>
      </c>
      <c r="K39" s="116">
        <v>5.7040998217468806</v>
      </c>
    </row>
    <row r="40" spans="1:11" ht="14.1" customHeight="1" x14ac:dyDescent="0.2">
      <c r="A40" s="306" t="s">
        <v>259</v>
      </c>
      <c r="B40" s="307" t="s">
        <v>260</v>
      </c>
      <c r="C40" s="308"/>
      <c r="D40" s="113">
        <v>5.1322949896791146</v>
      </c>
      <c r="E40" s="115">
        <v>547</v>
      </c>
      <c r="F40" s="114">
        <v>538</v>
      </c>
      <c r="G40" s="114">
        <v>529</v>
      </c>
      <c r="H40" s="114">
        <v>536</v>
      </c>
      <c r="I40" s="140">
        <v>523</v>
      </c>
      <c r="J40" s="115">
        <v>24</v>
      </c>
      <c r="K40" s="116">
        <v>4.5889101338432123</v>
      </c>
    </row>
    <row r="41" spans="1:11" ht="14.1" customHeight="1" x14ac:dyDescent="0.2">
      <c r="A41" s="306"/>
      <c r="B41" s="307" t="s">
        <v>261</v>
      </c>
      <c r="C41" s="308"/>
      <c r="D41" s="113">
        <v>3.6498404954025148</v>
      </c>
      <c r="E41" s="115">
        <v>389</v>
      </c>
      <c r="F41" s="114">
        <v>387</v>
      </c>
      <c r="G41" s="114">
        <v>385</v>
      </c>
      <c r="H41" s="114">
        <v>393</v>
      </c>
      <c r="I41" s="140">
        <v>369</v>
      </c>
      <c r="J41" s="115">
        <v>20</v>
      </c>
      <c r="K41" s="116">
        <v>5.4200542005420056</v>
      </c>
    </row>
    <row r="42" spans="1:11" ht="14.1" customHeight="1" x14ac:dyDescent="0.2">
      <c r="A42" s="306">
        <v>52</v>
      </c>
      <c r="B42" s="307" t="s">
        <v>262</v>
      </c>
      <c r="C42" s="308"/>
      <c r="D42" s="113">
        <v>5.3856258209795458</v>
      </c>
      <c r="E42" s="115">
        <v>574</v>
      </c>
      <c r="F42" s="114">
        <v>595</v>
      </c>
      <c r="G42" s="114">
        <v>608</v>
      </c>
      <c r="H42" s="114">
        <v>612</v>
      </c>
      <c r="I42" s="140">
        <v>563</v>
      </c>
      <c r="J42" s="115">
        <v>11</v>
      </c>
      <c r="K42" s="116">
        <v>1.9538188277087034</v>
      </c>
    </row>
    <row r="43" spans="1:11" ht="14.1" customHeight="1" x14ac:dyDescent="0.2">
      <c r="A43" s="306" t="s">
        <v>263</v>
      </c>
      <c r="B43" s="307" t="s">
        <v>264</v>
      </c>
      <c r="C43" s="308"/>
      <c r="D43" s="113">
        <v>5.1416776130606117</v>
      </c>
      <c r="E43" s="115">
        <v>548</v>
      </c>
      <c r="F43" s="114">
        <v>569</v>
      </c>
      <c r="G43" s="114">
        <v>574</v>
      </c>
      <c r="H43" s="114">
        <v>575</v>
      </c>
      <c r="I43" s="140">
        <v>537</v>
      </c>
      <c r="J43" s="115">
        <v>11</v>
      </c>
      <c r="K43" s="116">
        <v>2.0484171322160147</v>
      </c>
    </row>
    <row r="44" spans="1:11" ht="14.1" customHeight="1" x14ac:dyDescent="0.2">
      <c r="A44" s="306">
        <v>53</v>
      </c>
      <c r="B44" s="307" t="s">
        <v>265</v>
      </c>
      <c r="C44" s="308"/>
      <c r="D44" s="113">
        <v>1.0227059485832239</v>
      </c>
      <c r="E44" s="115">
        <v>109</v>
      </c>
      <c r="F44" s="114">
        <v>112</v>
      </c>
      <c r="G44" s="114">
        <v>110</v>
      </c>
      <c r="H44" s="114">
        <v>111</v>
      </c>
      <c r="I44" s="140">
        <v>105</v>
      </c>
      <c r="J44" s="115">
        <v>4</v>
      </c>
      <c r="K44" s="116">
        <v>3.8095238095238093</v>
      </c>
    </row>
    <row r="45" spans="1:11" ht="14.1" customHeight="1" x14ac:dyDescent="0.2">
      <c r="A45" s="306" t="s">
        <v>266</v>
      </c>
      <c r="B45" s="307" t="s">
        <v>267</v>
      </c>
      <c r="C45" s="308"/>
      <c r="D45" s="113">
        <v>1.0227059485832239</v>
      </c>
      <c r="E45" s="115">
        <v>109</v>
      </c>
      <c r="F45" s="114">
        <v>111</v>
      </c>
      <c r="G45" s="114">
        <v>109</v>
      </c>
      <c r="H45" s="114">
        <v>110</v>
      </c>
      <c r="I45" s="140">
        <v>104</v>
      </c>
      <c r="J45" s="115">
        <v>5</v>
      </c>
      <c r="K45" s="116">
        <v>4.8076923076923075</v>
      </c>
    </row>
    <row r="46" spans="1:11" ht="14.1" customHeight="1" x14ac:dyDescent="0.2">
      <c r="A46" s="306">
        <v>54</v>
      </c>
      <c r="B46" s="307" t="s">
        <v>268</v>
      </c>
      <c r="C46" s="308"/>
      <c r="D46" s="113">
        <v>13.426534058922876</v>
      </c>
      <c r="E46" s="115">
        <v>1431</v>
      </c>
      <c r="F46" s="114">
        <v>1443</v>
      </c>
      <c r="G46" s="114">
        <v>1436</v>
      </c>
      <c r="H46" s="114">
        <v>1374</v>
      </c>
      <c r="I46" s="140">
        <v>1362</v>
      </c>
      <c r="J46" s="115">
        <v>69</v>
      </c>
      <c r="K46" s="116">
        <v>5.0660792951541849</v>
      </c>
    </row>
    <row r="47" spans="1:11" ht="14.1" customHeight="1" x14ac:dyDescent="0.2">
      <c r="A47" s="306">
        <v>61</v>
      </c>
      <c r="B47" s="307" t="s">
        <v>269</v>
      </c>
      <c r="C47" s="308"/>
      <c r="D47" s="113">
        <v>0.67554888346781761</v>
      </c>
      <c r="E47" s="115">
        <v>72</v>
      </c>
      <c r="F47" s="114">
        <v>67</v>
      </c>
      <c r="G47" s="114">
        <v>69</v>
      </c>
      <c r="H47" s="114">
        <v>70</v>
      </c>
      <c r="I47" s="140">
        <v>63</v>
      </c>
      <c r="J47" s="115">
        <v>9</v>
      </c>
      <c r="K47" s="116">
        <v>14.285714285714286</v>
      </c>
    </row>
    <row r="48" spans="1:11" ht="14.1" customHeight="1" x14ac:dyDescent="0.2">
      <c r="A48" s="306">
        <v>62</v>
      </c>
      <c r="B48" s="307" t="s">
        <v>270</v>
      </c>
      <c r="C48" s="308"/>
      <c r="D48" s="113">
        <v>10.724338525051605</v>
      </c>
      <c r="E48" s="115">
        <v>1143</v>
      </c>
      <c r="F48" s="114">
        <v>1193</v>
      </c>
      <c r="G48" s="114">
        <v>1205</v>
      </c>
      <c r="H48" s="114">
        <v>1212</v>
      </c>
      <c r="I48" s="140">
        <v>1205</v>
      </c>
      <c r="J48" s="115">
        <v>-62</v>
      </c>
      <c r="K48" s="116">
        <v>-5.1452282157676352</v>
      </c>
    </row>
    <row r="49" spans="1:11" ht="14.1" customHeight="1" x14ac:dyDescent="0.2">
      <c r="A49" s="306">
        <v>63</v>
      </c>
      <c r="B49" s="307" t="s">
        <v>271</v>
      </c>
      <c r="C49" s="308"/>
      <c r="D49" s="113">
        <v>10.611747044473635</v>
      </c>
      <c r="E49" s="115">
        <v>1131</v>
      </c>
      <c r="F49" s="114">
        <v>1236</v>
      </c>
      <c r="G49" s="114">
        <v>1278</v>
      </c>
      <c r="H49" s="114">
        <v>1388</v>
      </c>
      <c r="I49" s="140">
        <v>1495</v>
      </c>
      <c r="J49" s="115">
        <v>-364</v>
      </c>
      <c r="K49" s="116">
        <v>-24.347826086956523</v>
      </c>
    </row>
    <row r="50" spans="1:11" ht="14.1" customHeight="1" x14ac:dyDescent="0.2">
      <c r="A50" s="306" t="s">
        <v>272</v>
      </c>
      <c r="B50" s="307" t="s">
        <v>273</v>
      </c>
      <c r="C50" s="308"/>
      <c r="D50" s="113">
        <v>0.36592231187840119</v>
      </c>
      <c r="E50" s="115">
        <v>39</v>
      </c>
      <c r="F50" s="114">
        <v>50</v>
      </c>
      <c r="G50" s="114">
        <v>50</v>
      </c>
      <c r="H50" s="114">
        <v>55</v>
      </c>
      <c r="I50" s="140">
        <v>55</v>
      </c>
      <c r="J50" s="115">
        <v>-16</v>
      </c>
      <c r="K50" s="116">
        <v>-29.09090909090909</v>
      </c>
    </row>
    <row r="51" spans="1:11" ht="14.1" customHeight="1" x14ac:dyDescent="0.2">
      <c r="A51" s="306" t="s">
        <v>274</v>
      </c>
      <c r="B51" s="307" t="s">
        <v>275</v>
      </c>
      <c r="C51" s="308"/>
      <c r="D51" s="113">
        <v>9.8799024207168316</v>
      </c>
      <c r="E51" s="115">
        <v>1053</v>
      </c>
      <c r="F51" s="114">
        <v>1139</v>
      </c>
      <c r="G51" s="114">
        <v>1182</v>
      </c>
      <c r="H51" s="114">
        <v>1284</v>
      </c>
      <c r="I51" s="140">
        <v>1388</v>
      </c>
      <c r="J51" s="115">
        <v>-335</v>
      </c>
      <c r="K51" s="116">
        <v>-24.135446685878964</v>
      </c>
    </row>
    <row r="52" spans="1:11" ht="14.1" customHeight="1" x14ac:dyDescent="0.2">
      <c r="A52" s="306">
        <v>71</v>
      </c>
      <c r="B52" s="307" t="s">
        <v>276</v>
      </c>
      <c r="C52" s="308"/>
      <c r="D52" s="113">
        <v>14.468005254269094</v>
      </c>
      <c r="E52" s="115">
        <v>1542</v>
      </c>
      <c r="F52" s="114">
        <v>1541</v>
      </c>
      <c r="G52" s="114">
        <v>1540</v>
      </c>
      <c r="H52" s="114">
        <v>1538</v>
      </c>
      <c r="I52" s="140">
        <v>1525</v>
      </c>
      <c r="J52" s="115">
        <v>17</v>
      </c>
      <c r="K52" s="116">
        <v>1.1147540983606556</v>
      </c>
    </row>
    <row r="53" spans="1:11" ht="14.1" customHeight="1" x14ac:dyDescent="0.2">
      <c r="A53" s="306" t="s">
        <v>277</v>
      </c>
      <c r="B53" s="307" t="s">
        <v>278</v>
      </c>
      <c r="C53" s="308"/>
      <c r="D53" s="113">
        <v>0.81628823419027963</v>
      </c>
      <c r="E53" s="115">
        <v>87</v>
      </c>
      <c r="F53" s="114">
        <v>83</v>
      </c>
      <c r="G53" s="114">
        <v>84</v>
      </c>
      <c r="H53" s="114">
        <v>89</v>
      </c>
      <c r="I53" s="140">
        <v>89</v>
      </c>
      <c r="J53" s="115">
        <v>-2</v>
      </c>
      <c r="K53" s="116">
        <v>-2.2471910112359552</v>
      </c>
    </row>
    <row r="54" spans="1:11" ht="14.1" customHeight="1" x14ac:dyDescent="0.2">
      <c r="A54" s="306" t="s">
        <v>279</v>
      </c>
      <c r="B54" s="307" t="s">
        <v>280</v>
      </c>
      <c r="C54" s="308"/>
      <c r="D54" s="113">
        <v>13.060611747044474</v>
      </c>
      <c r="E54" s="115">
        <v>1392</v>
      </c>
      <c r="F54" s="114">
        <v>1394</v>
      </c>
      <c r="G54" s="114">
        <v>1394</v>
      </c>
      <c r="H54" s="114">
        <v>1385</v>
      </c>
      <c r="I54" s="140">
        <v>1370</v>
      </c>
      <c r="J54" s="115">
        <v>22</v>
      </c>
      <c r="K54" s="116">
        <v>1.6058394160583942</v>
      </c>
    </row>
    <row r="55" spans="1:11" ht="14.1" customHeight="1" x14ac:dyDescent="0.2">
      <c r="A55" s="306">
        <v>72</v>
      </c>
      <c r="B55" s="307" t="s">
        <v>281</v>
      </c>
      <c r="C55" s="308"/>
      <c r="D55" s="113">
        <v>1.3698630136986301</v>
      </c>
      <c r="E55" s="115">
        <v>146</v>
      </c>
      <c r="F55" s="114">
        <v>147</v>
      </c>
      <c r="G55" s="114">
        <v>143</v>
      </c>
      <c r="H55" s="114">
        <v>142</v>
      </c>
      <c r="I55" s="140">
        <v>137</v>
      </c>
      <c r="J55" s="115">
        <v>9</v>
      </c>
      <c r="K55" s="116">
        <v>6.5693430656934311</v>
      </c>
    </row>
    <row r="56" spans="1:11" ht="14.1" customHeight="1" x14ac:dyDescent="0.2">
      <c r="A56" s="306" t="s">
        <v>282</v>
      </c>
      <c r="B56" s="307" t="s">
        <v>283</v>
      </c>
      <c r="C56" s="308"/>
      <c r="D56" s="113">
        <v>0.21580033777444174</v>
      </c>
      <c r="E56" s="115">
        <v>23</v>
      </c>
      <c r="F56" s="114">
        <v>25</v>
      </c>
      <c r="G56" s="114">
        <v>25</v>
      </c>
      <c r="H56" s="114">
        <v>25</v>
      </c>
      <c r="I56" s="140">
        <v>26</v>
      </c>
      <c r="J56" s="115">
        <v>-3</v>
      </c>
      <c r="K56" s="116">
        <v>-11.538461538461538</v>
      </c>
    </row>
    <row r="57" spans="1:11" ht="14.1" customHeight="1" x14ac:dyDescent="0.2">
      <c r="A57" s="306" t="s">
        <v>284</v>
      </c>
      <c r="B57" s="307" t="s">
        <v>285</v>
      </c>
      <c r="C57" s="308"/>
      <c r="D57" s="113">
        <v>0.90073184462375677</v>
      </c>
      <c r="E57" s="115">
        <v>96</v>
      </c>
      <c r="F57" s="114">
        <v>95</v>
      </c>
      <c r="G57" s="114">
        <v>94</v>
      </c>
      <c r="H57" s="114">
        <v>91</v>
      </c>
      <c r="I57" s="140">
        <v>87</v>
      </c>
      <c r="J57" s="115">
        <v>9</v>
      </c>
      <c r="K57" s="116">
        <v>10.344827586206897</v>
      </c>
    </row>
    <row r="58" spans="1:11" ht="14.1" customHeight="1" x14ac:dyDescent="0.2">
      <c r="A58" s="306">
        <v>73</v>
      </c>
      <c r="B58" s="307" t="s">
        <v>286</v>
      </c>
      <c r="C58" s="308"/>
      <c r="D58" s="113">
        <v>0.89134922124225935</v>
      </c>
      <c r="E58" s="115">
        <v>95</v>
      </c>
      <c r="F58" s="114">
        <v>104</v>
      </c>
      <c r="G58" s="114">
        <v>98</v>
      </c>
      <c r="H58" s="114">
        <v>94</v>
      </c>
      <c r="I58" s="140">
        <v>94</v>
      </c>
      <c r="J58" s="115">
        <v>1</v>
      </c>
      <c r="K58" s="116">
        <v>1.0638297872340425</v>
      </c>
    </row>
    <row r="59" spans="1:11" ht="14.1" customHeight="1" x14ac:dyDescent="0.2">
      <c r="A59" s="306" t="s">
        <v>287</v>
      </c>
      <c r="B59" s="307" t="s">
        <v>288</v>
      </c>
      <c r="C59" s="308"/>
      <c r="D59" s="113">
        <v>0.64740101332332523</v>
      </c>
      <c r="E59" s="115">
        <v>69</v>
      </c>
      <c r="F59" s="114">
        <v>75</v>
      </c>
      <c r="G59" s="114">
        <v>73</v>
      </c>
      <c r="H59" s="114">
        <v>69</v>
      </c>
      <c r="I59" s="140">
        <v>69</v>
      </c>
      <c r="J59" s="115">
        <v>0</v>
      </c>
      <c r="K59" s="116">
        <v>0</v>
      </c>
    </row>
    <row r="60" spans="1:11" ht="14.1" customHeight="1" x14ac:dyDescent="0.2">
      <c r="A60" s="306">
        <v>81</v>
      </c>
      <c r="B60" s="307" t="s">
        <v>289</v>
      </c>
      <c r="C60" s="308"/>
      <c r="D60" s="113">
        <v>3.1619440795646461</v>
      </c>
      <c r="E60" s="115">
        <v>337</v>
      </c>
      <c r="F60" s="114">
        <v>312</v>
      </c>
      <c r="G60" s="114">
        <v>313</v>
      </c>
      <c r="H60" s="114">
        <v>299</v>
      </c>
      <c r="I60" s="140">
        <v>296</v>
      </c>
      <c r="J60" s="115">
        <v>41</v>
      </c>
      <c r="K60" s="116">
        <v>13.851351351351351</v>
      </c>
    </row>
    <row r="61" spans="1:11" ht="14.1" customHeight="1" x14ac:dyDescent="0.2">
      <c r="A61" s="306" t="s">
        <v>290</v>
      </c>
      <c r="B61" s="307" t="s">
        <v>291</v>
      </c>
      <c r="C61" s="308"/>
      <c r="D61" s="113">
        <v>1.7170200788140364</v>
      </c>
      <c r="E61" s="115">
        <v>183</v>
      </c>
      <c r="F61" s="114">
        <v>172</v>
      </c>
      <c r="G61" s="114">
        <v>164</v>
      </c>
      <c r="H61" s="114">
        <v>163</v>
      </c>
      <c r="I61" s="140">
        <v>167</v>
      </c>
      <c r="J61" s="115">
        <v>16</v>
      </c>
      <c r="K61" s="116">
        <v>9.5808383233532926</v>
      </c>
    </row>
    <row r="62" spans="1:11" ht="14.1" customHeight="1" x14ac:dyDescent="0.2">
      <c r="A62" s="306" t="s">
        <v>292</v>
      </c>
      <c r="B62" s="307" t="s">
        <v>293</v>
      </c>
      <c r="C62" s="308"/>
      <c r="D62" s="113">
        <v>0.64740101332332523</v>
      </c>
      <c r="E62" s="115">
        <v>69</v>
      </c>
      <c r="F62" s="114">
        <v>59</v>
      </c>
      <c r="G62" s="114">
        <v>61</v>
      </c>
      <c r="H62" s="114">
        <v>50</v>
      </c>
      <c r="I62" s="140">
        <v>51</v>
      </c>
      <c r="J62" s="115">
        <v>18</v>
      </c>
      <c r="K62" s="116">
        <v>35.294117647058826</v>
      </c>
    </row>
    <row r="63" spans="1:11" ht="14.1" customHeight="1" x14ac:dyDescent="0.2">
      <c r="A63" s="306"/>
      <c r="B63" s="307" t="s">
        <v>294</v>
      </c>
      <c r="C63" s="308"/>
      <c r="D63" s="113">
        <v>0.52542690936385816</v>
      </c>
      <c r="E63" s="115">
        <v>56</v>
      </c>
      <c r="F63" s="114">
        <v>45</v>
      </c>
      <c r="G63" s="114">
        <v>48</v>
      </c>
      <c r="H63" s="114">
        <v>40</v>
      </c>
      <c r="I63" s="140">
        <v>43</v>
      </c>
      <c r="J63" s="115">
        <v>13</v>
      </c>
      <c r="K63" s="116">
        <v>30.232558139534884</v>
      </c>
    </row>
    <row r="64" spans="1:11" ht="14.1" customHeight="1" x14ac:dyDescent="0.2">
      <c r="A64" s="306" t="s">
        <v>295</v>
      </c>
      <c r="B64" s="307" t="s">
        <v>296</v>
      </c>
      <c r="C64" s="308"/>
      <c r="D64" s="113">
        <v>4.6913116907487333E-2</v>
      </c>
      <c r="E64" s="115">
        <v>5</v>
      </c>
      <c r="F64" s="114">
        <v>4</v>
      </c>
      <c r="G64" s="114">
        <v>5</v>
      </c>
      <c r="H64" s="114">
        <v>5</v>
      </c>
      <c r="I64" s="140">
        <v>7</v>
      </c>
      <c r="J64" s="115">
        <v>-2</v>
      </c>
      <c r="K64" s="116">
        <v>-28.571428571428573</v>
      </c>
    </row>
    <row r="65" spans="1:11" ht="14.1" customHeight="1" x14ac:dyDescent="0.2">
      <c r="A65" s="306" t="s">
        <v>297</v>
      </c>
      <c r="B65" s="307" t="s">
        <v>298</v>
      </c>
      <c r="C65" s="308"/>
      <c r="D65" s="113">
        <v>0.37530493525989866</v>
      </c>
      <c r="E65" s="115">
        <v>40</v>
      </c>
      <c r="F65" s="114">
        <v>40</v>
      </c>
      <c r="G65" s="114">
        <v>43</v>
      </c>
      <c r="H65" s="114">
        <v>44</v>
      </c>
      <c r="I65" s="140">
        <v>45</v>
      </c>
      <c r="J65" s="115">
        <v>-5</v>
      </c>
      <c r="K65" s="116">
        <v>-11.111111111111111</v>
      </c>
    </row>
    <row r="66" spans="1:11" ht="14.1" customHeight="1" x14ac:dyDescent="0.2">
      <c r="A66" s="306">
        <v>82</v>
      </c>
      <c r="B66" s="307" t="s">
        <v>299</v>
      </c>
      <c r="C66" s="308"/>
      <c r="D66" s="113">
        <v>1.566898104710077</v>
      </c>
      <c r="E66" s="115">
        <v>167</v>
      </c>
      <c r="F66" s="114">
        <v>176</v>
      </c>
      <c r="G66" s="114">
        <v>185</v>
      </c>
      <c r="H66" s="114">
        <v>184</v>
      </c>
      <c r="I66" s="140">
        <v>173</v>
      </c>
      <c r="J66" s="115">
        <v>-6</v>
      </c>
      <c r="K66" s="116">
        <v>-3.4682080924855492</v>
      </c>
    </row>
    <row r="67" spans="1:11" ht="14.1" customHeight="1" x14ac:dyDescent="0.2">
      <c r="A67" s="306" t="s">
        <v>300</v>
      </c>
      <c r="B67" s="307" t="s">
        <v>301</v>
      </c>
      <c r="C67" s="308"/>
      <c r="D67" s="113">
        <v>0.60048789641583789</v>
      </c>
      <c r="E67" s="115">
        <v>64</v>
      </c>
      <c r="F67" s="114">
        <v>63</v>
      </c>
      <c r="G67" s="114">
        <v>66</v>
      </c>
      <c r="H67" s="114">
        <v>70</v>
      </c>
      <c r="I67" s="140">
        <v>66</v>
      </c>
      <c r="J67" s="115">
        <v>-2</v>
      </c>
      <c r="K67" s="116">
        <v>-3.0303030303030303</v>
      </c>
    </row>
    <row r="68" spans="1:11" ht="14.1" customHeight="1" x14ac:dyDescent="0.2">
      <c r="A68" s="306" t="s">
        <v>302</v>
      </c>
      <c r="B68" s="307" t="s">
        <v>303</v>
      </c>
      <c r="C68" s="308"/>
      <c r="D68" s="113">
        <v>0.72246200037530495</v>
      </c>
      <c r="E68" s="115">
        <v>77</v>
      </c>
      <c r="F68" s="114">
        <v>82</v>
      </c>
      <c r="G68" s="114">
        <v>90</v>
      </c>
      <c r="H68" s="114">
        <v>85</v>
      </c>
      <c r="I68" s="140">
        <v>79</v>
      </c>
      <c r="J68" s="115">
        <v>-2</v>
      </c>
      <c r="K68" s="116">
        <v>-2.5316455696202533</v>
      </c>
    </row>
    <row r="69" spans="1:11" ht="14.1" customHeight="1" x14ac:dyDescent="0.2">
      <c r="A69" s="306">
        <v>83</v>
      </c>
      <c r="B69" s="307" t="s">
        <v>304</v>
      </c>
      <c r="C69" s="308"/>
      <c r="D69" s="113">
        <v>2.7397260273972601</v>
      </c>
      <c r="E69" s="115">
        <v>292</v>
      </c>
      <c r="F69" s="114">
        <v>299</v>
      </c>
      <c r="G69" s="114">
        <v>304</v>
      </c>
      <c r="H69" s="114">
        <v>305</v>
      </c>
      <c r="I69" s="140">
        <v>301</v>
      </c>
      <c r="J69" s="115">
        <v>-9</v>
      </c>
      <c r="K69" s="116">
        <v>-2.9900332225913622</v>
      </c>
    </row>
    <row r="70" spans="1:11" ht="14.1" customHeight="1" x14ac:dyDescent="0.2">
      <c r="A70" s="306" t="s">
        <v>305</v>
      </c>
      <c r="B70" s="307" t="s">
        <v>306</v>
      </c>
      <c r="C70" s="308"/>
      <c r="D70" s="113">
        <v>1.3792456370801276</v>
      </c>
      <c r="E70" s="115">
        <v>147</v>
      </c>
      <c r="F70" s="114">
        <v>148</v>
      </c>
      <c r="G70" s="114">
        <v>151</v>
      </c>
      <c r="H70" s="114">
        <v>148</v>
      </c>
      <c r="I70" s="140">
        <v>143</v>
      </c>
      <c r="J70" s="115">
        <v>4</v>
      </c>
      <c r="K70" s="116">
        <v>2.7972027972027971</v>
      </c>
    </row>
    <row r="71" spans="1:11" ht="14.1" customHeight="1" x14ac:dyDescent="0.2">
      <c r="A71" s="306"/>
      <c r="B71" s="307" t="s">
        <v>307</v>
      </c>
      <c r="C71" s="308"/>
      <c r="D71" s="113">
        <v>0.77875774066428971</v>
      </c>
      <c r="E71" s="115">
        <v>83</v>
      </c>
      <c r="F71" s="114">
        <v>83</v>
      </c>
      <c r="G71" s="114">
        <v>85</v>
      </c>
      <c r="H71" s="114">
        <v>82</v>
      </c>
      <c r="I71" s="140">
        <v>81</v>
      </c>
      <c r="J71" s="115">
        <v>2</v>
      </c>
      <c r="K71" s="116">
        <v>2.4691358024691357</v>
      </c>
    </row>
    <row r="72" spans="1:11" ht="14.1" customHeight="1" x14ac:dyDescent="0.2">
      <c r="A72" s="306">
        <v>84</v>
      </c>
      <c r="B72" s="307" t="s">
        <v>308</v>
      </c>
      <c r="C72" s="308"/>
      <c r="D72" s="113">
        <v>1.3135672734096453</v>
      </c>
      <c r="E72" s="115">
        <v>140</v>
      </c>
      <c r="F72" s="114">
        <v>146</v>
      </c>
      <c r="G72" s="114">
        <v>143</v>
      </c>
      <c r="H72" s="114">
        <v>133</v>
      </c>
      <c r="I72" s="140">
        <v>125</v>
      </c>
      <c r="J72" s="115">
        <v>15</v>
      </c>
      <c r="K72" s="116">
        <v>12</v>
      </c>
    </row>
    <row r="73" spans="1:11" ht="14.1" customHeight="1" x14ac:dyDescent="0.2">
      <c r="A73" s="306" t="s">
        <v>309</v>
      </c>
      <c r="B73" s="307" t="s">
        <v>310</v>
      </c>
      <c r="C73" s="308"/>
      <c r="D73" s="113">
        <v>4.6913116907487333E-2</v>
      </c>
      <c r="E73" s="115">
        <v>5</v>
      </c>
      <c r="F73" s="114">
        <v>5</v>
      </c>
      <c r="G73" s="114">
        <v>6</v>
      </c>
      <c r="H73" s="114">
        <v>7</v>
      </c>
      <c r="I73" s="140">
        <v>7</v>
      </c>
      <c r="J73" s="115">
        <v>-2</v>
      </c>
      <c r="K73" s="116">
        <v>-28.571428571428573</v>
      </c>
    </row>
    <row r="74" spans="1:11" ht="14.1" customHeight="1" x14ac:dyDescent="0.2">
      <c r="A74" s="306" t="s">
        <v>311</v>
      </c>
      <c r="B74" s="307" t="s">
        <v>312</v>
      </c>
      <c r="C74" s="308"/>
      <c r="D74" s="113">
        <v>0.15950459748545692</v>
      </c>
      <c r="E74" s="115">
        <v>17</v>
      </c>
      <c r="F74" s="114">
        <v>17</v>
      </c>
      <c r="G74" s="114">
        <v>17</v>
      </c>
      <c r="H74" s="114">
        <v>16</v>
      </c>
      <c r="I74" s="140">
        <v>12</v>
      </c>
      <c r="J74" s="115">
        <v>5</v>
      </c>
      <c r="K74" s="116">
        <v>41.666666666666664</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0.35653968849690376</v>
      </c>
      <c r="E76" s="115">
        <v>38</v>
      </c>
      <c r="F76" s="114">
        <v>38</v>
      </c>
      <c r="G76" s="114">
        <v>38</v>
      </c>
      <c r="H76" s="114">
        <v>41</v>
      </c>
      <c r="I76" s="140">
        <v>42</v>
      </c>
      <c r="J76" s="115">
        <v>-4</v>
      </c>
      <c r="K76" s="116">
        <v>-9.5238095238095237</v>
      </c>
    </row>
    <row r="77" spans="1:11" ht="14.1" customHeight="1" x14ac:dyDescent="0.2">
      <c r="A77" s="306">
        <v>92</v>
      </c>
      <c r="B77" s="307" t="s">
        <v>316</v>
      </c>
      <c r="C77" s="308"/>
      <c r="D77" s="113">
        <v>0.23456558453743667</v>
      </c>
      <c r="E77" s="115">
        <v>25</v>
      </c>
      <c r="F77" s="114">
        <v>28</v>
      </c>
      <c r="G77" s="114">
        <v>29</v>
      </c>
      <c r="H77" s="114">
        <v>26</v>
      </c>
      <c r="I77" s="140">
        <v>24</v>
      </c>
      <c r="J77" s="115">
        <v>1</v>
      </c>
      <c r="K77" s="116">
        <v>4.166666666666667</v>
      </c>
    </row>
    <row r="78" spans="1:11" ht="14.1" customHeight="1" x14ac:dyDescent="0.2">
      <c r="A78" s="306">
        <v>93</v>
      </c>
      <c r="B78" s="307" t="s">
        <v>317</v>
      </c>
      <c r="C78" s="308"/>
      <c r="D78" s="113">
        <v>0.12197410395946706</v>
      </c>
      <c r="E78" s="115">
        <v>13</v>
      </c>
      <c r="F78" s="114">
        <v>13</v>
      </c>
      <c r="G78" s="114">
        <v>13</v>
      </c>
      <c r="H78" s="114">
        <v>13</v>
      </c>
      <c r="I78" s="140">
        <v>14</v>
      </c>
      <c r="J78" s="115">
        <v>-1</v>
      </c>
      <c r="K78" s="116">
        <v>-7.1428571428571432</v>
      </c>
    </row>
    <row r="79" spans="1:11" ht="14.1" customHeight="1" x14ac:dyDescent="0.2">
      <c r="A79" s="306">
        <v>94</v>
      </c>
      <c r="B79" s="307" t="s">
        <v>318</v>
      </c>
      <c r="C79" s="308"/>
      <c r="D79" s="113">
        <v>0.39407018202289362</v>
      </c>
      <c r="E79" s="115">
        <v>42</v>
      </c>
      <c r="F79" s="114">
        <v>45</v>
      </c>
      <c r="G79" s="114">
        <v>44</v>
      </c>
      <c r="H79" s="114">
        <v>46</v>
      </c>
      <c r="I79" s="140">
        <v>43</v>
      </c>
      <c r="J79" s="115">
        <v>-1</v>
      </c>
      <c r="K79" s="116">
        <v>-2.3255813953488373</v>
      </c>
    </row>
    <row r="80" spans="1:11" ht="14.1" customHeight="1" x14ac:dyDescent="0.2">
      <c r="A80" s="306" t="s">
        <v>319</v>
      </c>
      <c r="B80" s="307" t="s">
        <v>320</v>
      </c>
      <c r="C80" s="308"/>
      <c r="D80" s="113" t="s">
        <v>513</v>
      </c>
      <c r="E80" s="115" t="s">
        <v>513</v>
      </c>
      <c r="F80" s="114">
        <v>6</v>
      </c>
      <c r="G80" s="114" t="s">
        <v>513</v>
      </c>
      <c r="H80" s="114" t="s">
        <v>513</v>
      </c>
      <c r="I80" s="140" t="s">
        <v>513</v>
      </c>
      <c r="J80" s="115" t="s">
        <v>513</v>
      </c>
      <c r="K80" s="116" t="s">
        <v>513</v>
      </c>
    </row>
    <row r="81" spans="1:11" ht="14.1" customHeight="1" x14ac:dyDescent="0.2">
      <c r="A81" s="310" t="s">
        <v>321</v>
      </c>
      <c r="B81" s="311" t="s">
        <v>333</v>
      </c>
      <c r="C81" s="312"/>
      <c r="D81" s="125">
        <v>3.9594670669919307</v>
      </c>
      <c r="E81" s="143">
        <v>422</v>
      </c>
      <c r="F81" s="144">
        <v>426</v>
      </c>
      <c r="G81" s="144">
        <v>405</v>
      </c>
      <c r="H81" s="144">
        <v>449</v>
      </c>
      <c r="I81" s="145">
        <v>429</v>
      </c>
      <c r="J81" s="143">
        <v>-7</v>
      </c>
      <c r="K81" s="146">
        <v>-1.6317016317016317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3813</v>
      </c>
      <c r="G12" s="536">
        <v>2569</v>
      </c>
      <c r="H12" s="536">
        <v>4379</v>
      </c>
      <c r="I12" s="536">
        <v>3024</v>
      </c>
      <c r="J12" s="537">
        <v>4033</v>
      </c>
      <c r="K12" s="538">
        <v>-220</v>
      </c>
      <c r="L12" s="349">
        <v>-5.4549962806843544</v>
      </c>
    </row>
    <row r="13" spans="1:17" s="110" customFormat="1" ht="15" customHeight="1" x14ac:dyDescent="0.2">
      <c r="A13" s="350" t="s">
        <v>344</v>
      </c>
      <c r="B13" s="351" t="s">
        <v>345</v>
      </c>
      <c r="C13" s="347"/>
      <c r="D13" s="347"/>
      <c r="E13" s="348"/>
      <c r="F13" s="536">
        <v>2422</v>
      </c>
      <c r="G13" s="536">
        <v>1494</v>
      </c>
      <c r="H13" s="536">
        <v>2566</v>
      </c>
      <c r="I13" s="536">
        <v>1953</v>
      </c>
      <c r="J13" s="537">
        <v>2604</v>
      </c>
      <c r="K13" s="538">
        <v>-182</v>
      </c>
      <c r="L13" s="349">
        <v>-6.989247311827957</v>
      </c>
    </row>
    <row r="14" spans="1:17" s="110" customFormat="1" ht="22.5" customHeight="1" x14ac:dyDescent="0.2">
      <c r="A14" s="350"/>
      <c r="B14" s="351" t="s">
        <v>346</v>
      </c>
      <c r="C14" s="347"/>
      <c r="D14" s="347"/>
      <c r="E14" s="348"/>
      <c r="F14" s="536">
        <v>1391</v>
      </c>
      <c r="G14" s="536">
        <v>1075</v>
      </c>
      <c r="H14" s="536">
        <v>1813</v>
      </c>
      <c r="I14" s="536">
        <v>1071</v>
      </c>
      <c r="J14" s="537">
        <v>1429</v>
      </c>
      <c r="K14" s="538">
        <v>-38</v>
      </c>
      <c r="L14" s="349">
        <v>-2.6592022393282013</v>
      </c>
    </row>
    <row r="15" spans="1:17" s="110" customFormat="1" ht="15" customHeight="1" x14ac:dyDescent="0.2">
      <c r="A15" s="350" t="s">
        <v>347</v>
      </c>
      <c r="B15" s="351" t="s">
        <v>108</v>
      </c>
      <c r="C15" s="347"/>
      <c r="D15" s="347"/>
      <c r="E15" s="348"/>
      <c r="F15" s="536">
        <v>1008</v>
      </c>
      <c r="G15" s="536">
        <v>633</v>
      </c>
      <c r="H15" s="536">
        <v>1875</v>
      </c>
      <c r="I15" s="536">
        <v>666</v>
      </c>
      <c r="J15" s="537">
        <v>949</v>
      </c>
      <c r="K15" s="538">
        <v>59</v>
      </c>
      <c r="L15" s="349">
        <v>6.217070600632244</v>
      </c>
    </row>
    <row r="16" spans="1:17" s="110" customFormat="1" ht="15" customHeight="1" x14ac:dyDescent="0.2">
      <c r="A16" s="350"/>
      <c r="B16" s="351" t="s">
        <v>109</v>
      </c>
      <c r="C16" s="347"/>
      <c r="D16" s="347"/>
      <c r="E16" s="348"/>
      <c r="F16" s="536">
        <v>2449</v>
      </c>
      <c r="G16" s="536">
        <v>1772</v>
      </c>
      <c r="H16" s="536">
        <v>2244</v>
      </c>
      <c r="I16" s="536">
        <v>2113</v>
      </c>
      <c r="J16" s="537">
        <v>2714</v>
      </c>
      <c r="K16" s="538">
        <v>-265</v>
      </c>
      <c r="L16" s="349">
        <v>-9.7641857037582902</v>
      </c>
    </row>
    <row r="17" spans="1:12" s="110" customFormat="1" ht="15" customHeight="1" x14ac:dyDescent="0.2">
      <c r="A17" s="350"/>
      <c r="B17" s="351" t="s">
        <v>110</v>
      </c>
      <c r="C17" s="347"/>
      <c r="D17" s="347"/>
      <c r="E17" s="348"/>
      <c r="F17" s="536">
        <v>324</v>
      </c>
      <c r="G17" s="536">
        <v>152</v>
      </c>
      <c r="H17" s="536">
        <v>237</v>
      </c>
      <c r="I17" s="536">
        <v>213</v>
      </c>
      <c r="J17" s="537">
        <v>352</v>
      </c>
      <c r="K17" s="538">
        <v>-28</v>
      </c>
      <c r="L17" s="349">
        <v>-7.9545454545454541</v>
      </c>
    </row>
    <row r="18" spans="1:12" s="110" customFormat="1" ht="15" customHeight="1" x14ac:dyDescent="0.2">
      <c r="A18" s="350"/>
      <c r="B18" s="351" t="s">
        <v>111</v>
      </c>
      <c r="C18" s="347"/>
      <c r="D18" s="347"/>
      <c r="E18" s="348"/>
      <c r="F18" s="536">
        <v>32</v>
      </c>
      <c r="G18" s="536">
        <v>12</v>
      </c>
      <c r="H18" s="536">
        <v>23</v>
      </c>
      <c r="I18" s="536">
        <v>32</v>
      </c>
      <c r="J18" s="537">
        <v>18</v>
      </c>
      <c r="K18" s="538">
        <v>14</v>
      </c>
      <c r="L18" s="349">
        <v>77.777777777777771</v>
      </c>
    </row>
    <row r="19" spans="1:12" s="110" customFormat="1" ht="15" customHeight="1" x14ac:dyDescent="0.2">
      <c r="A19" s="118" t="s">
        <v>113</v>
      </c>
      <c r="B19" s="119" t="s">
        <v>181</v>
      </c>
      <c r="C19" s="347"/>
      <c r="D19" s="347"/>
      <c r="E19" s="348"/>
      <c r="F19" s="536">
        <v>2725</v>
      </c>
      <c r="G19" s="536">
        <v>1802</v>
      </c>
      <c r="H19" s="536">
        <v>3418</v>
      </c>
      <c r="I19" s="536">
        <v>2257</v>
      </c>
      <c r="J19" s="537">
        <v>3048</v>
      </c>
      <c r="K19" s="538">
        <v>-323</v>
      </c>
      <c r="L19" s="349">
        <v>-10.597112860892388</v>
      </c>
    </row>
    <row r="20" spans="1:12" s="110" customFormat="1" ht="15" customHeight="1" x14ac:dyDescent="0.2">
      <c r="A20" s="118"/>
      <c r="B20" s="119" t="s">
        <v>182</v>
      </c>
      <c r="C20" s="347"/>
      <c r="D20" s="347"/>
      <c r="E20" s="348"/>
      <c r="F20" s="536">
        <v>1088</v>
      </c>
      <c r="G20" s="536">
        <v>767</v>
      </c>
      <c r="H20" s="536">
        <v>961</v>
      </c>
      <c r="I20" s="536">
        <v>767</v>
      </c>
      <c r="J20" s="537">
        <v>985</v>
      </c>
      <c r="K20" s="538">
        <v>103</v>
      </c>
      <c r="L20" s="349">
        <v>10.456852791878173</v>
      </c>
    </row>
    <row r="21" spans="1:12" s="110" customFormat="1" ht="15" customHeight="1" x14ac:dyDescent="0.2">
      <c r="A21" s="118" t="s">
        <v>113</v>
      </c>
      <c r="B21" s="119" t="s">
        <v>116</v>
      </c>
      <c r="C21" s="347"/>
      <c r="D21" s="347"/>
      <c r="E21" s="348"/>
      <c r="F21" s="536">
        <v>2343</v>
      </c>
      <c r="G21" s="536">
        <v>1513</v>
      </c>
      <c r="H21" s="536">
        <v>2991</v>
      </c>
      <c r="I21" s="536">
        <v>1739</v>
      </c>
      <c r="J21" s="537">
        <v>2473</v>
      </c>
      <c r="K21" s="538">
        <v>-130</v>
      </c>
      <c r="L21" s="349">
        <v>-5.2567731500202184</v>
      </c>
    </row>
    <row r="22" spans="1:12" s="110" customFormat="1" ht="15" customHeight="1" x14ac:dyDescent="0.2">
      <c r="A22" s="118"/>
      <c r="B22" s="119" t="s">
        <v>117</v>
      </c>
      <c r="C22" s="347"/>
      <c r="D22" s="347"/>
      <c r="E22" s="348"/>
      <c r="F22" s="536">
        <v>1465</v>
      </c>
      <c r="G22" s="536">
        <v>1053</v>
      </c>
      <c r="H22" s="536">
        <v>1386</v>
      </c>
      <c r="I22" s="536">
        <v>1285</v>
      </c>
      <c r="J22" s="537">
        <v>1559</v>
      </c>
      <c r="K22" s="538">
        <v>-94</v>
      </c>
      <c r="L22" s="349">
        <v>-6.0295060936497755</v>
      </c>
    </row>
    <row r="23" spans="1:12" s="110" customFormat="1" ht="15" customHeight="1" x14ac:dyDescent="0.2">
      <c r="A23" s="352" t="s">
        <v>347</v>
      </c>
      <c r="B23" s="353" t="s">
        <v>193</v>
      </c>
      <c r="C23" s="354"/>
      <c r="D23" s="354"/>
      <c r="E23" s="355"/>
      <c r="F23" s="539">
        <v>74</v>
      </c>
      <c r="G23" s="539">
        <v>67</v>
      </c>
      <c r="H23" s="539">
        <v>838</v>
      </c>
      <c r="I23" s="539">
        <v>32</v>
      </c>
      <c r="J23" s="540">
        <v>98</v>
      </c>
      <c r="K23" s="541">
        <v>-24</v>
      </c>
      <c r="L23" s="356">
        <v>-24.489795918367346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27.3</v>
      </c>
      <c r="G25" s="542">
        <v>33.299999999999997</v>
      </c>
      <c r="H25" s="542">
        <v>36.1</v>
      </c>
      <c r="I25" s="542">
        <v>34.700000000000003</v>
      </c>
      <c r="J25" s="542">
        <v>26.9</v>
      </c>
      <c r="K25" s="543" t="s">
        <v>349</v>
      </c>
      <c r="L25" s="364">
        <v>0.40000000000000213</v>
      </c>
    </row>
    <row r="26" spans="1:12" s="110" customFormat="1" ht="15" customHeight="1" x14ac:dyDescent="0.2">
      <c r="A26" s="365" t="s">
        <v>105</v>
      </c>
      <c r="B26" s="366" t="s">
        <v>345</v>
      </c>
      <c r="C26" s="362"/>
      <c r="D26" s="362"/>
      <c r="E26" s="363"/>
      <c r="F26" s="542">
        <v>26.6</v>
      </c>
      <c r="G26" s="542">
        <v>33.200000000000003</v>
      </c>
      <c r="H26" s="542">
        <v>33.4</v>
      </c>
      <c r="I26" s="542">
        <v>35.200000000000003</v>
      </c>
      <c r="J26" s="544">
        <v>27.4</v>
      </c>
      <c r="K26" s="543" t="s">
        <v>349</v>
      </c>
      <c r="L26" s="364">
        <v>-0.79999999999999716</v>
      </c>
    </row>
    <row r="27" spans="1:12" s="110" customFormat="1" ht="15" customHeight="1" x14ac:dyDescent="0.2">
      <c r="A27" s="365"/>
      <c r="B27" s="366" t="s">
        <v>346</v>
      </c>
      <c r="C27" s="362"/>
      <c r="D27" s="362"/>
      <c r="E27" s="363"/>
      <c r="F27" s="542">
        <v>28.4</v>
      </c>
      <c r="G27" s="542">
        <v>33.5</v>
      </c>
      <c r="H27" s="542">
        <v>39.799999999999997</v>
      </c>
      <c r="I27" s="542">
        <v>33.9</v>
      </c>
      <c r="J27" s="542">
        <v>26.1</v>
      </c>
      <c r="K27" s="543" t="s">
        <v>349</v>
      </c>
      <c r="L27" s="364">
        <v>2.2999999999999972</v>
      </c>
    </row>
    <row r="28" spans="1:12" s="110" customFormat="1" ht="15" customHeight="1" x14ac:dyDescent="0.2">
      <c r="A28" s="365" t="s">
        <v>113</v>
      </c>
      <c r="B28" s="366" t="s">
        <v>108</v>
      </c>
      <c r="C28" s="362"/>
      <c r="D28" s="362"/>
      <c r="E28" s="363"/>
      <c r="F28" s="542">
        <v>39.6</v>
      </c>
      <c r="G28" s="542">
        <v>39.6</v>
      </c>
      <c r="H28" s="542">
        <v>45</v>
      </c>
      <c r="I28" s="542">
        <v>50</v>
      </c>
      <c r="J28" s="542">
        <v>38.1</v>
      </c>
      <c r="K28" s="543" t="s">
        <v>349</v>
      </c>
      <c r="L28" s="364">
        <v>1.5</v>
      </c>
    </row>
    <row r="29" spans="1:12" s="110" customFormat="1" ht="11.25" x14ac:dyDescent="0.2">
      <c r="A29" s="365"/>
      <c r="B29" s="366" t="s">
        <v>109</v>
      </c>
      <c r="C29" s="362"/>
      <c r="D29" s="362"/>
      <c r="E29" s="363"/>
      <c r="F29" s="542">
        <v>23.8</v>
      </c>
      <c r="G29" s="542">
        <v>31.5</v>
      </c>
      <c r="H29" s="542">
        <v>32.299999999999997</v>
      </c>
      <c r="I29" s="542">
        <v>31</v>
      </c>
      <c r="J29" s="544">
        <v>24.5</v>
      </c>
      <c r="K29" s="543" t="s">
        <v>349</v>
      </c>
      <c r="L29" s="364">
        <v>-0.69999999999999929</v>
      </c>
    </row>
    <row r="30" spans="1:12" s="110" customFormat="1" ht="15" customHeight="1" x14ac:dyDescent="0.2">
      <c r="A30" s="365"/>
      <c r="B30" s="366" t="s">
        <v>110</v>
      </c>
      <c r="C30" s="362"/>
      <c r="D30" s="362"/>
      <c r="E30" s="363"/>
      <c r="F30" s="542">
        <v>17.3</v>
      </c>
      <c r="G30" s="542">
        <v>31.8</v>
      </c>
      <c r="H30" s="542">
        <v>32.9</v>
      </c>
      <c r="I30" s="542">
        <v>27.2</v>
      </c>
      <c r="J30" s="542">
        <v>18.8</v>
      </c>
      <c r="K30" s="543" t="s">
        <v>349</v>
      </c>
      <c r="L30" s="364">
        <v>-1.5</v>
      </c>
    </row>
    <row r="31" spans="1:12" s="110" customFormat="1" ht="15" customHeight="1" x14ac:dyDescent="0.2">
      <c r="A31" s="365"/>
      <c r="B31" s="366" t="s">
        <v>111</v>
      </c>
      <c r="C31" s="362"/>
      <c r="D31" s="362"/>
      <c r="E31" s="363"/>
      <c r="F31" s="542">
        <v>31.2</v>
      </c>
      <c r="G31" s="542">
        <v>25</v>
      </c>
      <c r="H31" s="542">
        <v>34.799999999999997</v>
      </c>
      <c r="I31" s="542">
        <v>31.2</v>
      </c>
      <c r="J31" s="542">
        <v>27.8</v>
      </c>
      <c r="K31" s="543" t="s">
        <v>349</v>
      </c>
      <c r="L31" s="364">
        <v>3.3999999999999986</v>
      </c>
    </row>
    <row r="32" spans="1:12" s="110" customFormat="1" ht="15" customHeight="1" x14ac:dyDescent="0.2">
      <c r="A32" s="367" t="s">
        <v>113</v>
      </c>
      <c r="B32" s="368" t="s">
        <v>181</v>
      </c>
      <c r="C32" s="362"/>
      <c r="D32" s="362"/>
      <c r="E32" s="363"/>
      <c r="F32" s="542">
        <v>26.7</v>
      </c>
      <c r="G32" s="542">
        <v>31.3</v>
      </c>
      <c r="H32" s="542">
        <v>33.6</v>
      </c>
      <c r="I32" s="542">
        <v>35.299999999999997</v>
      </c>
      <c r="J32" s="544">
        <v>27</v>
      </c>
      <c r="K32" s="543" t="s">
        <v>349</v>
      </c>
      <c r="L32" s="364">
        <v>-0.30000000000000071</v>
      </c>
    </row>
    <row r="33" spans="1:12" s="110" customFormat="1" ht="15" customHeight="1" x14ac:dyDescent="0.2">
      <c r="A33" s="367"/>
      <c r="B33" s="368" t="s">
        <v>182</v>
      </c>
      <c r="C33" s="362"/>
      <c r="D33" s="362"/>
      <c r="E33" s="363"/>
      <c r="F33" s="542">
        <v>28.7</v>
      </c>
      <c r="G33" s="542">
        <v>38</v>
      </c>
      <c r="H33" s="542">
        <v>42.9</v>
      </c>
      <c r="I33" s="542">
        <v>33.1</v>
      </c>
      <c r="J33" s="542">
        <v>26.9</v>
      </c>
      <c r="K33" s="543" t="s">
        <v>349</v>
      </c>
      <c r="L33" s="364">
        <v>1.8000000000000007</v>
      </c>
    </row>
    <row r="34" spans="1:12" s="369" customFormat="1" ht="15" customHeight="1" x14ac:dyDescent="0.2">
      <c r="A34" s="367" t="s">
        <v>113</v>
      </c>
      <c r="B34" s="368" t="s">
        <v>116</v>
      </c>
      <c r="C34" s="362"/>
      <c r="D34" s="362"/>
      <c r="E34" s="363"/>
      <c r="F34" s="542">
        <v>22.4</v>
      </c>
      <c r="G34" s="542">
        <v>29</v>
      </c>
      <c r="H34" s="542">
        <v>32.700000000000003</v>
      </c>
      <c r="I34" s="542">
        <v>27.1</v>
      </c>
      <c r="J34" s="542">
        <v>19.7</v>
      </c>
      <c r="K34" s="543" t="s">
        <v>349</v>
      </c>
      <c r="L34" s="364">
        <v>2.6999999999999993</v>
      </c>
    </row>
    <row r="35" spans="1:12" s="369" customFormat="1" ht="11.25" x14ac:dyDescent="0.2">
      <c r="A35" s="370"/>
      <c r="B35" s="371" t="s">
        <v>117</v>
      </c>
      <c r="C35" s="372"/>
      <c r="D35" s="372"/>
      <c r="E35" s="373"/>
      <c r="F35" s="545">
        <v>34.700000000000003</v>
      </c>
      <c r="G35" s="545">
        <v>39.5</v>
      </c>
      <c r="H35" s="545">
        <v>41.6</v>
      </c>
      <c r="I35" s="545">
        <v>44.9</v>
      </c>
      <c r="J35" s="546">
        <v>38.1</v>
      </c>
      <c r="K35" s="547" t="s">
        <v>349</v>
      </c>
      <c r="L35" s="374">
        <v>-3.3999999999999986</v>
      </c>
    </row>
    <row r="36" spans="1:12" s="369" customFormat="1" ht="15.95" customHeight="1" x14ac:dyDescent="0.2">
      <c r="A36" s="375" t="s">
        <v>350</v>
      </c>
      <c r="B36" s="376"/>
      <c r="C36" s="377"/>
      <c r="D36" s="376"/>
      <c r="E36" s="378"/>
      <c r="F36" s="548">
        <v>3724</v>
      </c>
      <c r="G36" s="548">
        <v>2485</v>
      </c>
      <c r="H36" s="548">
        <v>3455</v>
      </c>
      <c r="I36" s="548">
        <v>2979</v>
      </c>
      <c r="J36" s="548">
        <v>3924</v>
      </c>
      <c r="K36" s="549">
        <v>-200</v>
      </c>
      <c r="L36" s="380">
        <v>-5.0968399592252807</v>
      </c>
    </row>
    <row r="37" spans="1:12" s="369" customFormat="1" ht="15.95" customHeight="1" x14ac:dyDescent="0.2">
      <c r="A37" s="381"/>
      <c r="B37" s="382" t="s">
        <v>113</v>
      </c>
      <c r="C37" s="382" t="s">
        <v>351</v>
      </c>
      <c r="D37" s="382"/>
      <c r="E37" s="383"/>
      <c r="F37" s="548">
        <v>1015</v>
      </c>
      <c r="G37" s="548">
        <v>828</v>
      </c>
      <c r="H37" s="548">
        <v>1246</v>
      </c>
      <c r="I37" s="548">
        <v>1035</v>
      </c>
      <c r="J37" s="548">
        <v>1057</v>
      </c>
      <c r="K37" s="549">
        <v>-42</v>
      </c>
      <c r="L37" s="380">
        <v>-3.9735099337748343</v>
      </c>
    </row>
    <row r="38" spans="1:12" s="369" customFormat="1" ht="15.95" customHeight="1" x14ac:dyDescent="0.2">
      <c r="A38" s="381"/>
      <c r="B38" s="384" t="s">
        <v>105</v>
      </c>
      <c r="C38" s="384" t="s">
        <v>106</v>
      </c>
      <c r="D38" s="385"/>
      <c r="E38" s="383"/>
      <c r="F38" s="548">
        <v>2370</v>
      </c>
      <c r="G38" s="548">
        <v>1455</v>
      </c>
      <c r="H38" s="548">
        <v>2024</v>
      </c>
      <c r="I38" s="548">
        <v>1930</v>
      </c>
      <c r="J38" s="550">
        <v>2540</v>
      </c>
      <c r="K38" s="549">
        <v>-170</v>
      </c>
      <c r="L38" s="380">
        <v>-6.6929133858267713</v>
      </c>
    </row>
    <row r="39" spans="1:12" s="369" customFormat="1" ht="15.95" customHeight="1" x14ac:dyDescent="0.2">
      <c r="A39" s="381"/>
      <c r="B39" s="385"/>
      <c r="C39" s="382" t="s">
        <v>352</v>
      </c>
      <c r="D39" s="385"/>
      <c r="E39" s="383"/>
      <c r="F39" s="548">
        <v>630</v>
      </c>
      <c r="G39" s="548">
        <v>483</v>
      </c>
      <c r="H39" s="548">
        <v>677</v>
      </c>
      <c r="I39" s="548">
        <v>679</v>
      </c>
      <c r="J39" s="548">
        <v>696</v>
      </c>
      <c r="K39" s="549">
        <v>-66</v>
      </c>
      <c r="L39" s="380">
        <v>-9.4827586206896548</v>
      </c>
    </row>
    <row r="40" spans="1:12" s="369" customFormat="1" ht="15.95" customHeight="1" x14ac:dyDescent="0.2">
      <c r="A40" s="381"/>
      <c r="B40" s="384"/>
      <c r="C40" s="384" t="s">
        <v>107</v>
      </c>
      <c r="D40" s="385"/>
      <c r="E40" s="383"/>
      <c r="F40" s="548">
        <v>1354</v>
      </c>
      <c r="G40" s="548">
        <v>1030</v>
      </c>
      <c r="H40" s="548">
        <v>1431</v>
      </c>
      <c r="I40" s="548">
        <v>1049</v>
      </c>
      <c r="J40" s="548">
        <v>1384</v>
      </c>
      <c r="K40" s="549">
        <v>-30</v>
      </c>
      <c r="L40" s="380">
        <v>-2.1676300578034682</v>
      </c>
    </row>
    <row r="41" spans="1:12" s="369" customFormat="1" ht="24" customHeight="1" x14ac:dyDescent="0.2">
      <c r="A41" s="381"/>
      <c r="B41" s="385"/>
      <c r="C41" s="382" t="s">
        <v>352</v>
      </c>
      <c r="D41" s="385"/>
      <c r="E41" s="383"/>
      <c r="F41" s="548">
        <v>385</v>
      </c>
      <c r="G41" s="548">
        <v>345</v>
      </c>
      <c r="H41" s="548">
        <v>569</v>
      </c>
      <c r="I41" s="548">
        <v>356</v>
      </c>
      <c r="J41" s="550">
        <v>361</v>
      </c>
      <c r="K41" s="549">
        <v>24</v>
      </c>
      <c r="L41" s="380">
        <v>6.6481994459833791</v>
      </c>
    </row>
    <row r="42" spans="1:12" s="110" customFormat="1" ht="15" customHeight="1" x14ac:dyDescent="0.2">
      <c r="A42" s="381"/>
      <c r="B42" s="384" t="s">
        <v>113</v>
      </c>
      <c r="C42" s="384" t="s">
        <v>353</v>
      </c>
      <c r="D42" s="385"/>
      <c r="E42" s="383"/>
      <c r="F42" s="548">
        <v>932</v>
      </c>
      <c r="G42" s="548">
        <v>565</v>
      </c>
      <c r="H42" s="548">
        <v>1004</v>
      </c>
      <c r="I42" s="548">
        <v>626</v>
      </c>
      <c r="J42" s="548">
        <v>855</v>
      </c>
      <c r="K42" s="549">
        <v>77</v>
      </c>
      <c r="L42" s="380">
        <v>9.0058479532163744</v>
      </c>
    </row>
    <row r="43" spans="1:12" s="110" customFormat="1" ht="15" customHeight="1" x14ac:dyDescent="0.2">
      <c r="A43" s="381"/>
      <c r="B43" s="385"/>
      <c r="C43" s="382" t="s">
        <v>352</v>
      </c>
      <c r="D43" s="385"/>
      <c r="E43" s="383"/>
      <c r="F43" s="548">
        <v>369</v>
      </c>
      <c r="G43" s="548">
        <v>224</v>
      </c>
      <c r="H43" s="548">
        <v>452</v>
      </c>
      <c r="I43" s="548">
        <v>313</v>
      </c>
      <c r="J43" s="548">
        <v>326</v>
      </c>
      <c r="K43" s="549">
        <v>43</v>
      </c>
      <c r="L43" s="380">
        <v>13.190184049079754</v>
      </c>
    </row>
    <row r="44" spans="1:12" s="110" customFormat="1" ht="15" customHeight="1" x14ac:dyDescent="0.2">
      <c r="A44" s="381"/>
      <c r="B44" s="384"/>
      <c r="C44" s="366" t="s">
        <v>109</v>
      </c>
      <c r="D44" s="385"/>
      <c r="E44" s="383"/>
      <c r="F44" s="548">
        <v>2436</v>
      </c>
      <c r="G44" s="548">
        <v>1757</v>
      </c>
      <c r="H44" s="548">
        <v>2191</v>
      </c>
      <c r="I44" s="548">
        <v>2108</v>
      </c>
      <c r="J44" s="550">
        <v>2699</v>
      </c>
      <c r="K44" s="549">
        <v>-263</v>
      </c>
      <c r="L44" s="380">
        <v>-9.7443497591700634</v>
      </c>
    </row>
    <row r="45" spans="1:12" s="110" customFormat="1" ht="15" customHeight="1" x14ac:dyDescent="0.2">
      <c r="A45" s="381"/>
      <c r="B45" s="385"/>
      <c r="C45" s="382" t="s">
        <v>352</v>
      </c>
      <c r="D45" s="385"/>
      <c r="E45" s="383"/>
      <c r="F45" s="548">
        <v>580</v>
      </c>
      <c r="G45" s="548">
        <v>553</v>
      </c>
      <c r="H45" s="548">
        <v>708</v>
      </c>
      <c r="I45" s="548">
        <v>654</v>
      </c>
      <c r="J45" s="548">
        <v>660</v>
      </c>
      <c r="K45" s="549">
        <v>-80</v>
      </c>
      <c r="L45" s="380">
        <v>-12.121212121212121</v>
      </c>
    </row>
    <row r="46" spans="1:12" s="110" customFormat="1" ht="15" customHeight="1" x14ac:dyDescent="0.2">
      <c r="A46" s="381"/>
      <c r="B46" s="384"/>
      <c r="C46" s="366" t="s">
        <v>110</v>
      </c>
      <c r="D46" s="385"/>
      <c r="E46" s="383"/>
      <c r="F46" s="548">
        <v>324</v>
      </c>
      <c r="G46" s="548">
        <v>151</v>
      </c>
      <c r="H46" s="548">
        <v>237</v>
      </c>
      <c r="I46" s="548">
        <v>213</v>
      </c>
      <c r="J46" s="548">
        <v>352</v>
      </c>
      <c r="K46" s="549">
        <v>-28</v>
      </c>
      <c r="L46" s="380">
        <v>-7.9545454545454541</v>
      </c>
    </row>
    <row r="47" spans="1:12" s="110" customFormat="1" ht="15" customHeight="1" x14ac:dyDescent="0.2">
      <c r="A47" s="381"/>
      <c r="B47" s="385"/>
      <c r="C47" s="382" t="s">
        <v>352</v>
      </c>
      <c r="D47" s="385"/>
      <c r="E47" s="383"/>
      <c r="F47" s="548">
        <v>56</v>
      </c>
      <c r="G47" s="548">
        <v>48</v>
      </c>
      <c r="H47" s="548">
        <v>78</v>
      </c>
      <c r="I47" s="548">
        <v>58</v>
      </c>
      <c r="J47" s="550">
        <v>66</v>
      </c>
      <c r="K47" s="549">
        <v>-10</v>
      </c>
      <c r="L47" s="380">
        <v>-15.151515151515152</v>
      </c>
    </row>
    <row r="48" spans="1:12" s="110" customFormat="1" ht="15" customHeight="1" x14ac:dyDescent="0.2">
      <c r="A48" s="381"/>
      <c r="B48" s="385"/>
      <c r="C48" s="366" t="s">
        <v>111</v>
      </c>
      <c r="D48" s="386"/>
      <c r="E48" s="387"/>
      <c r="F48" s="548">
        <v>32</v>
      </c>
      <c r="G48" s="548">
        <v>12</v>
      </c>
      <c r="H48" s="548">
        <v>23</v>
      </c>
      <c r="I48" s="548">
        <v>32</v>
      </c>
      <c r="J48" s="548">
        <v>18</v>
      </c>
      <c r="K48" s="549">
        <v>14</v>
      </c>
      <c r="L48" s="380">
        <v>77.777777777777771</v>
      </c>
    </row>
    <row r="49" spans="1:12" s="110" customFormat="1" ht="15" customHeight="1" x14ac:dyDescent="0.2">
      <c r="A49" s="381"/>
      <c r="B49" s="385"/>
      <c r="C49" s="382" t="s">
        <v>352</v>
      </c>
      <c r="D49" s="385"/>
      <c r="E49" s="383"/>
      <c r="F49" s="548">
        <v>10</v>
      </c>
      <c r="G49" s="548">
        <v>3</v>
      </c>
      <c r="H49" s="548">
        <v>8</v>
      </c>
      <c r="I49" s="548">
        <v>10</v>
      </c>
      <c r="J49" s="548">
        <v>5</v>
      </c>
      <c r="K49" s="549">
        <v>5</v>
      </c>
      <c r="L49" s="380">
        <v>100</v>
      </c>
    </row>
    <row r="50" spans="1:12" s="110" customFormat="1" ht="15" customHeight="1" x14ac:dyDescent="0.2">
      <c r="A50" s="381"/>
      <c r="B50" s="384" t="s">
        <v>113</v>
      </c>
      <c r="C50" s="382" t="s">
        <v>181</v>
      </c>
      <c r="D50" s="385"/>
      <c r="E50" s="383"/>
      <c r="F50" s="548">
        <v>2643</v>
      </c>
      <c r="G50" s="548">
        <v>1721</v>
      </c>
      <c r="H50" s="548">
        <v>2524</v>
      </c>
      <c r="I50" s="548">
        <v>2214</v>
      </c>
      <c r="J50" s="550">
        <v>2942</v>
      </c>
      <c r="K50" s="549">
        <v>-299</v>
      </c>
      <c r="L50" s="380">
        <v>-10.163154316791298</v>
      </c>
    </row>
    <row r="51" spans="1:12" s="110" customFormat="1" ht="15" customHeight="1" x14ac:dyDescent="0.2">
      <c r="A51" s="381"/>
      <c r="B51" s="385"/>
      <c r="C51" s="382" t="s">
        <v>352</v>
      </c>
      <c r="D51" s="385"/>
      <c r="E51" s="383"/>
      <c r="F51" s="548">
        <v>705</v>
      </c>
      <c r="G51" s="548">
        <v>538</v>
      </c>
      <c r="H51" s="548">
        <v>847</v>
      </c>
      <c r="I51" s="548">
        <v>782</v>
      </c>
      <c r="J51" s="548">
        <v>793</v>
      </c>
      <c r="K51" s="549">
        <v>-88</v>
      </c>
      <c r="L51" s="380">
        <v>-11.097099621689786</v>
      </c>
    </row>
    <row r="52" spans="1:12" s="110" customFormat="1" ht="15" customHeight="1" x14ac:dyDescent="0.2">
      <c r="A52" s="381"/>
      <c r="B52" s="384"/>
      <c r="C52" s="382" t="s">
        <v>182</v>
      </c>
      <c r="D52" s="385"/>
      <c r="E52" s="383"/>
      <c r="F52" s="548">
        <v>1081</v>
      </c>
      <c r="G52" s="548">
        <v>764</v>
      </c>
      <c r="H52" s="548">
        <v>931</v>
      </c>
      <c r="I52" s="548">
        <v>765</v>
      </c>
      <c r="J52" s="548">
        <v>982</v>
      </c>
      <c r="K52" s="549">
        <v>99</v>
      </c>
      <c r="L52" s="380">
        <v>10.081466395112017</v>
      </c>
    </row>
    <row r="53" spans="1:12" s="269" customFormat="1" ht="11.25" customHeight="1" x14ac:dyDescent="0.2">
      <c r="A53" s="381"/>
      <c r="B53" s="385"/>
      <c r="C53" s="382" t="s">
        <v>352</v>
      </c>
      <c r="D53" s="385"/>
      <c r="E53" s="383"/>
      <c r="F53" s="548">
        <v>310</v>
      </c>
      <c r="G53" s="548">
        <v>290</v>
      </c>
      <c r="H53" s="548">
        <v>399</v>
      </c>
      <c r="I53" s="548">
        <v>253</v>
      </c>
      <c r="J53" s="550">
        <v>264</v>
      </c>
      <c r="K53" s="549">
        <v>46</v>
      </c>
      <c r="L53" s="380">
        <v>17.424242424242426</v>
      </c>
    </row>
    <row r="54" spans="1:12" s="151" customFormat="1" ht="12.75" customHeight="1" x14ac:dyDescent="0.2">
      <c r="A54" s="381"/>
      <c r="B54" s="384" t="s">
        <v>113</v>
      </c>
      <c r="C54" s="384" t="s">
        <v>116</v>
      </c>
      <c r="D54" s="385"/>
      <c r="E54" s="383"/>
      <c r="F54" s="548">
        <v>2269</v>
      </c>
      <c r="G54" s="548">
        <v>1447</v>
      </c>
      <c r="H54" s="548">
        <v>2165</v>
      </c>
      <c r="I54" s="548">
        <v>1702</v>
      </c>
      <c r="J54" s="548">
        <v>2377</v>
      </c>
      <c r="K54" s="549">
        <v>-108</v>
      </c>
      <c r="L54" s="380">
        <v>-4.5435422801851075</v>
      </c>
    </row>
    <row r="55" spans="1:12" ht="11.25" x14ac:dyDescent="0.2">
      <c r="A55" s="381"/>
      <c r="B55" s="385"/>
      <c r="C55" s="382" t="s">
        <v>352</v>
      </c>
      <c r="D55" s="385"/>
      <c r="E55" s="383"/>
      <c r="F55" s="548">
        <v>509</v>
      </c>
      <c r="G55" s="548">
        <v>419</v>
      </c>
      <c r="H55" s="548">
        <v>709</v>
      </c>
      <c r="I55" s="548">
        <v>461</v>
      </c>
      <c r="J55" s="548">
        <v>468</v>
      </c>
      <c r="K55" s="549">
        <v>41</v>
      </c>
      <c r="L55" s="380">
        <v>8.7606837606837615</v>
      </c>
    </row>
    <row r="56" spans="1:12" ht="14.25" customHeight="1" x14ac:dyDescent="0.2">
      <c r="A56" s="381"/>
      <c r="B56" s="385"/>
      <c r="C56" s="384" t="s">
        <v>117</v>
      </c>
      <c r="D56" s="385"/>
      <c r="E56" s="383"/>
      <c r="F56" s="548">
        <v>1450</v>
      </c>
      <c r="G56" s="548">
        <v>1035</v>
      </c>
      <c r="H56" s="548">
        <v>1290</v>
      </c>
      <c r="I56" s="548">
        <v>1277</v>
      </c>
      <c r="J56" s="548">
        <v>1546</v>
      </c>
      <c r="K56" s="549">
        <v>-96</v>
      </c>
      <c r="L56" s="380">
        <v>-6.2095730918499354</v>
      </c>
    </row>
    <row r="57" spans="1:12" ht="18.75" customHeight="1" x14ac:dyDescent="0.2">
      <c r="A57" s="388"/>
      <c r="B57" s="389"/>
      <c r="C57" s="390" t="s">
        <v>352</v>
      </c>
      <c r="D57" s="389"/>
      <c r="E57" s="391"/>
      <c r="F57" s="551">
        <v>503</v>
      </c>
      <c r="G57" s="552">
        <v>409</v>
      </c>
      <c r="H57" s="552">
        <v>537</v>
      </c>
      <c r="I57" s="552">
        <v>574</v>
      </c>
      <c r="J57" s="552">
        <v>589</v>
      </c>
      <c r="K57" s="553">
        <f t="shared" ref="K57" si="0">IF(OR(F57=".",J57=".")=TRUE,".",IF(OR(F57="*",J57="*")=TRUE,"*",IF(AND(F57="-",J57="-")=TRUE,"-",IF(AND(ISNUMBER(J57),ISNUMBER(F57))=TRUE,IF(F57-J57=0,0,F57-J57),IF(ISNUMBER(F57)=TRUE,F57,-J57)))))</f>
        <v>-86</v>
      </c>
      <c r="L57" s="392">
        <f t="shared" ref="L57" si="1">IF(K57 =".",".",IF(K57 ="*","*",IF(K57="-","-",IF(K57=0,0,IF(OR(J57="-",J57=".",F57="-",F57=".")=TRUE,"X",IF(J57=0,"0,0",IF(ABS(K57*100/J57)&gt;250,".X",(K57*100/J57))))))))</f>
        <v>-14.601018675721562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3813</v>
      </c>
      <c r="E11" s="114">
        <v>2569</v>
      </c>
      <c r="F11" s="114">
        <v>4379</v>
      </c>
      <c r="G11" s="114">
        <v>3024</v>
      </c>
      <c r="H11" s="140">
        <v>4033</v>
      </c>
      <c r="I11" s="115">
        <v>-220</v>
      </c>
      <c r="J11" s="116">
        <v>-5.4549962806843544</v>
      </c>
    </row>
    <row r="12" spans="1:15" s="110" customFormat="1" ht="24.95" customHeight="1" x14ac:dyDescent="0.2">
      <c r="A12" s="193" t="s">
        <v>132</v>
      </c>
      <c r="B12" s="194" t="s">
        <v>133</v>
      </c>
      <c r="C12" s="113">
        <v>3.7765538945712036</v>
      </c>
      <c r="D12" s="115">
        <v>144</v>
      </c>
      <c r="E12" s="114">
        <v>59</v>
      </c>
      <c r="F12" s="114">
        <v>97</v>
      </c>
      <c r="G12" s="114">
        <v>153</v>
      </c>
      <c r="H12" s="140">
        <v>181</v>
      </c>
      <c r="I12" s="115">
        <v>-37</v>
      </c>
      <c r="J12" s="116">
        <v>-20.441988950276244</v>
      </c>
    </row>
    <row r="13" spans="1:15" s="110" customFormat="1" ht="24.95" customHeight="1" x14ac:dyDescent="0.2">
      <c r="A13" s="193" t="s">
        <v>134</v>
      </c>
      <c r="B13" s="199" t="s">
        <v>214</v>
      </c>
      <c r="C13" s="113">
        <v>1.7833726724364019</v>
      </c>
      <c r="D13" s="115">
        <v>68</v>
      </c>
      <c r="E13" s="114">
        <v>34</v>
      </c>
      <c r="F13" s="114">
        <v>106</v>
      </c>
      <c r="G13" s="114">
        <v>62</v>
      </c>
      <c r="H13" s="140">
        <v>74</v>
      </c>
      <c r="I13" s="115">
        <v>-6</v>
      </c>
      <c r="J13" s="116">
        <v>-8.1081081081081088</v>
      </c>
    </row>
    <row r="14" spans="1:15" s="287" customFormat="1" ht="24.95" customHeight="1" x14ac:dyDescent="0.2">
      <c r="A14" s="193" t="s">
        <v>215</v>
      </c>
      <c r="B14" s="199" t="s">
        <v>137</v>
      </c>
      <c r="C14" s="113">
        <v>15.342250196695515</v>
      </c>
      <c r="D14" s="115">
        <v>585</v>
      </c>
      <c r="E14" s="114">
        <v>347</v>
      </c>
      <c r="F14" s="114">
        <v>731</v>
      </c>
      <c r="G14" s="114">
        <v>426</v>
      </c>
      <c r="H14" s="140">
        <v>555</v>
      </c>
      <c r="I14" s="115">
        <v>30</v>
      </c>
      <c r="J14" s="116">
        <v>5.4054054054054053</v>
      </c>
      <c r="K14" s="110"/>
      <c r="L14" s="110"/>
      <c r="M14" s="110"/>
      <c r="N14" s="110"/>
      <c r="O14" s="110"/>
    </row>
    <row r="15" spans="1:15" s="110" customFormat="1" ht="24.95" customHeight="1" x14ac:dyDescent="0.2">
      <c r="A15" s="193" t="s">
        <v>216</v>
      </c>
      <c r="B15" s="199" t="s">
        <v>217</v>
      </c>
      <c r="C15" s="113">
        <v>5.0091791240493047</v>
      </c>
      <c r="D15" s="115">
        <v>191</v>
      </c>
      <c r="E15" s="114">
        <v>119</v>
      </c>
      <c r="F15" s="114">
        <v>192</v>
      </c>
      <c r="G15" s="114">
        <v>129</v>
      </c>
      <c r="H15" s="140">
        <v>130</v>
      </c>
      <c r="I15" s="115">
        <v>61</v>
      </c>
      <c r="J15" s="116">
        <v>46.92307692307692</v>
      </c>
    </row>
    <row r="16" spans="1:15" s="287" customFormat="1" ht="24.95" customHeight="1" x14ac:dyDescent="0.2">
      <c r="A16" s="193" t="s">
        <v>218</v>
      </c>
      <c r="B16" s="199" t="s">
        <v>141</v>
      </c>
      <c r="C16" s="113">
        <v>8.3661159192237076</v>
      </c>
      <c r="D16" s="115">
        <v>319</v>
      </c>
      <c r="E16" s="114">
        <v>183</v>
      </c>
      <c r="F16" s="114">
        <v>463</v>
      </c>
      <c r="G16" s="114">
        <v>256</v>
      </c>
      <c r="H16" s="140">
        <v>353</v>
      </c>
      <c r="I16" s="115">
        <v>-34</v>
      </c>
      <c r="J16" s="116">
        <v>-9.6317280453257794</v>
      </c>
      <c r="K16" s="110"/>
      <c r="L16" s="110"/>
      <c r="M16" s="110"/>
      <c r="N16" s="110"/>
      <c r="O16" s="110"/>
    </row>
    <row r="17" spans="1:15" s="110" customFormat="1" ht="24.95" customHeight="1" x14ac:dyDescent="0.2">
      <c r="A17" s="193" t="s">
        <v>142</v>
      </c>
      <c r="B17" s="199" t="s">
        <v>220</v>
      </c>
      <c r="C17" s="113">
        <v>1.966955153422502</v>
      </c>
      <c r="D17" s="115">
        <v>75</v>
      </c>
      <c r="E17" s="114">
        <v>45</v>
      </c>
      <c r="F17" s="114">
        <v>76</v>
      </c>
      <c r="G17" s="114">
        <v>41</v>
      </c>
      <c r="H17" s="140">
        <v>72</v>
      </c>
      <c r="I17" s="115">
        <v>3</v>
      </c>
      <c r="J17" s="116">
        <v>4.166666666666667</v>
      </c>
    </row>
    <row r="18" spans="1:15" s="287" customFormat="1" ht="24.95" customHeight="1" x14ac:dyDescent="0.2">
      <c r="A18" s="201" t="s">
        <v>144</v>
      </c>
      <c r="B18" s="202" t="s">
        <v>145</v>
      </c>
      <c r="C18" s="113">
        <v>12.929451875163913</v>
      </c>
      <c r="D18" s="115">
        <v>493</v>
      </c>
      <c r="E18" s="114">
        <v>175</v>
      </c>
      <c r="F18" s="114">
        <v>366</v>
      </c>
      <c r="G18" s="114">
        <v>353</v>
      </c>
      <c r="H18" s="140">
        <v>481</v>
      </c>
      <c r="I18" s="115">
        <v>12</v>
      </c>
      <c r="J18" s="116">
        <v>2.4948024948024949</v>
      </c>
      <c r="K18" s="110"/>
      <c r="L18" s="110"/>
      <c r="M18" s="110"/>
      <c r="N18" s="110"/>
      <c r="O18" s="110"/>
    </row>
    <row r="19" spans="1:15" s="110" customFormat="1" ht="24.95" customHeight="1" x14ac:dyDescent="0.2">
      <c r="A19" s="193" t="s">
        <v>146</v>
      </c>
      <c r="B19" s="199" t="s">
        <v>147</v>
      </c>
      <c r="C19" s="113">
        <v>13.270390768423812</v>
      </c>
      <c r="D19" s="115">
        <v>506</v>
      </c>
      <c r="E19" s="114">
        <v>356</v>
      </c>
      <c r="F19" s="114">
        <v>664</v>
      </c>
      <c r="G19" s="114">
        <v>459</v>
      </c>
      <c r="H19" s="140">
        <v>476</v>
      </c>
      <c r="I19" s="115">
        <v>30</v>
      </c>
      <c r="J19" s="116">
        <v>6.3025210084033612</v>
      </c>
    </row>
    <row r="20" spans="1:15" s="287" customFormat="1" ht="24.95" customHeight="1" x14ac:dyDescent="0.2">
      <c r="A20" s="193" t="s">
        <v>148</v>
      </c>
      <c r="B20" s="199" t="s">
        <v>149</v>
      </c>
      <c r="C20" s="113">
        <v>11.565696302124312</v>
      </c>
      <c r="D20" s="115">
        <v>441</v>
      </c>
      <c r="E20" s="114">
        <v>396</v>
      </c>
      <c r="F20" s="114">
        <v>503</v>
      </c>
      <c r="G20" s="114">
        <v>366</v>
      </c>
      <c r="H20" s="140">
        <v>614</v>
      </c>
      <c r="I20" s="115">
        <v>-173</v>
      </c>
      <c r="J20" s="116">
        <v>-28.175895765472312</v>
      </c>
      <c r="K20" s="110"/>
      <c r="L20" s="110"/>
      <c r="M20" s="110"/>
      <c r="N20" s="110"/>
      <c r="O20" s="110"/>
    </row>
    <row r="21" spans="1:15" s="110" customFormat="1" ht="24.95" customHeight="1" x14ac:dyDescent="0.2">
      <c r="A21" s="201" t="s">
        <v>150</v>
      </c>
      <c r="B21" s="202" t="s">
        <v>151</v>
      </c>
      <c r="C21" s="113">
        <v>4.9305009179124051</v>
      </c>
      <c r="D21" s="115">
        <v>188</v>
      </c>
      <c r="E21" s="114">
        <v>117</v>
      </c>
      <c r="F21" s="114">
        <v>178</v>
      </c>
      <c r="G21" s="114">
        <v>212</v>
      </c>
      <c r="H21" s="140">
        <v>190</v>
      </c>
      <c r="I21" s="115">
        <v>-2</v>
      </c>
      <c r="J21" s="116">
        <v>-1.0526315789473684</v>
      </c>
    </row>
    <row r="22" spans="1:15" s="110" customFormat="1" ht="24.95" customHeight="1" x14ac:dyDescent="0.2">
      <c r="A22" s="201" t="s">
        <v>152</v>
      </c>
      <c r="B22" s="199" t="s">
        <v>153</v>
      </c>
      <c r="C22" s="113">
        <v>1.3637555730396014</v>
      </c>
      <c r="D22" s="115">
        <v>52</v>
      </c>
      <c r="E22" s="114">
        <v>34</v>
      </c>
      <c r="F22" s="114">
        <v>45</v>
      </c>
      <c r="G22" s="114">
        <v>35</v>
      </c>
      <c r="H22" s="140">
        <v>40</v>
      </c>
      <c r="I22" s="115">
        <v>12</v>
      </c>
      <c r="J22" s="116">
        <v>30</v>
      </c>
    </row>
    <row r="23" spans="1:15" s="110" customFormat="1" ht="24.95" customHeight="1" x14ac:dyDescent="0.2">
      <c r="A23" s="193" t="s">
        <v>154</v>
      </c>
      <c r="B23" s="199" t="s">
        <v>155</v>
      </c>
      <c r="C23" s="113">
        <v>0.86546026750590088</v>
      </c>
      <c r="D23" s="115">
        <v>33</v>
      </c>
      <c r="E23" s="114">
        <v>16</v>
      </c>
      <c r="F23" s="114">
        <v>37</v>
      </c>
      <c r="G23" s="114">
        <v>18</v>
      </c>
      <c r="H23" s="140">
        <v>223</v>
      </c>
      <c r="I23" s="115">
        <v>-190</v>
      </c>
      <c r="J23" s="116">
        <v>-85.20179372197309</v>
      </c>
    </row>
    <row r="24" spans="1:15" s="110" customFormat="1" ht="24.95" customHeight="1" x14ac:dyDescent="0.2">
      <c r="A24" s="193" t="s">
        <v>156</v>
      </c>
      <c r="B24" s="199" t="s">
        <v>221</v>
      </c>
      <c r="C24" s="113">
        <v>3.6978756884343036</v>
      </c>
      <c r="D24" s="115">
        <v>141</v>
      </c>
      <c r="E24" s="114">
        <v>86</v>
      </c>
      <c r="F24" s="114">
        <v>168</v>
      </c>
      <c r="G24" s="114">
        <v>126</v>
      </c>
      <c r="H24" s="140">
        <v>126</v>
      </c>
      <c r="I24" s="115">
        <v>15</v>
      </c>
      <c r="J24" s="116">
        <v>11.904761904761905</v>
      </c>
    </row>
    <row r="25" spans="1:15" s="110" customFormat="1" ht="24.95" customHeight="1" x14ac:dyDescent="0.2">
      <c r="A25" s="193" t="s">
        <v>222</v>
      </c>
      <c r="B25" s="204" t="s">
        <v>159</v>
      </c>
      <c r="C25" s="113">
        <v>5.0878573301862051</v>
      </c>
      <c r="D25" s="115">
        <v>194</v>
      </c>
      <c r="E25" s="114">
        <v>98</v>
      </c>
      <c r="F25" s="114">
        <v>140</v>
      </c>
      <c r="G25" s="114">
        <v>122</v>
      </c>
      <c r="H25" s="140">
        <v>189</v>
      </c>
      <c r="I25" s="115">
        <v>5</v>
      </c>
      <c r="J25" s="116">
        <v>2.6455026455026456</v>
      </c>
    </row>
    <row r="26" spans="1:15" s="110" customFormat="1" ht="24.95" customHeight="1" x14ac:dyDescent="0.2">
      <c r="A26" s="201">
        <v>782.78300000000002</v>
      </c>
      <c r="B26" s="203" t="s">
        <v>160</v>
      </c>
      <c r="C26" s="113">
        <v>7.4219774455809073</v>
      </c>
      <c r="D26" s="115">
        <v>283</v>
      </c>
      <c r="E26" s="114">
        <v>207</v>
      </c>
      <c r="F26" s="114">
        <v>284</v>
      </c>
      <c r="G26" s="114">
        <v>213</v>
      </c>
      <c r="H26" s="140">
        <v>231</v>
      </c>
      <c r="I26" s="115">
        <v>52</v>
      </c>
      <c r="J26" s="116">
        <v>22.510822510822511</v>
      </c>
    </row>
    <row r="27" spans="1:15" s="110" customFormat="1" ht="24.95" customHeight="1" x14ac:dyDescent="0.2">
      <c r="A27" s="193" t="s">
        <v>161</v>
      </c>
      <c r="B27" s="199" t="s">
        <v>162</v>
      </c>
      <c r="C27" s="113">
        <v>3.068450039339103</v>
      </c>
      <c r="D27" s="115">
        <v>117</v>
      </c>
      <c r="E27" s="114">
        <v>81</v>
      </c>
      <c r="F27" s="114">
        <v>204</v>
      </c>
      <c r="G27" s="114">
        <v>75</v>
      </c>
      <c r="H27" s="140">
        <v>97</v>
      </c>
      <c r="I27" s="115">
        <v>20</v>
      </c>
      <c r="J27" s="116">
        <v>20.618556701030929</v>
      </c>
    </row>
    <row r="28" spans="1:15" s="110" customFormat="1" ht="24.95" customHeight="1" x14ac:dyDescent="0.2">
      <c r="A28" s="193" t="s">
        <v>163</v>
      </c>
      <c r="B28" s="199" t="s">
        <v>164</v>
      </c>
      <c r="C28" s="113">
        <v>1.8882769472856018</v>
      </c>
      <c r="D28" s="115">
        <v>72</v>
      </c>
      <c r="E28" s="114">
        <v>68</v>
      </c>
      <c r="F28" s="114">
        <v>171</v>
      </c>
      <c r="G28" s="114">
        <v>41</v>
      </c>
      <c r="H28" s="140">
        <v>82</v>
      </c>
      <c r="I28" s="115">
        <v>-10</v>
      </c>
      <c r="J28" s="116">
        <v>-12.195121951219512</v>
      </c>
    </row>
    <row r="29" spans="1:15" s="110" customFormat="1" ht="24.95" customHeight="1" x14ac:dyDescent="0.2">
      <c r="A29" s="193">
        <v>86</v>
      </c>
      <c r="B29" s="199" t="s">
        <v>165</v>
      </c>
      <c r="C29" s="113">
        <v>3.3569367951744034</v>
      </c>
      <c r="D29" s="115">
        <v>128</v>
      </c>
      <c r="E29" s="114">
        <v>140</v>
      </c>
      <c r="F29" s="114">
        <v>214</v>
      </c>
      <c r="G29" s="114">
        <v>88</v>
      </c>
      <c r="H29" s="140">
        <v>120</v>
      </c>
      <c r="I29" s="115">
        <v>8</v>
      </c>
      <c r="J29" s="116">
        <v>6.666666666666667</v>
      </c>
    </row>
    <row r="30" spans="1:15" s="110" customFormat="1" ht="24.95" customHeight="1" x14ac:dyDescent="0.2">
      <c r="A30" s="193">
        <v>87.88</v>
      </c>
      <c r="B30" s="204" t="s">
        <v>166</v>
      </c>
      <c r="C30" s="113">
        <v>2.9635457644899028</v>
      </c>
      <c r="D30" s="115">
        <v>113</v>
      </c>
      <c r="E30" s="114">
        <v>120</v>
      </c>
      <c r="F30" s="114">
        <v>243</v>
      </c>
      <c r="G30" s="114">
        <v>97</v>
      </c>
      <c r="H30" s="140">
        <v>144</v>
      </c>
      <c r="I30" s="115">
        <v>-31</v>
      </c>
      <c r="J30" s="116">
        <v>-21.527777777777779</v>
      </c>
    </row>
    <row r="31" spans="1:15" s="110" customFormat="1" ht="24.95" customHeight="1" x14ac:dyDescent="0.2">
      <c r="A31" s="193" t="s">
        <v>167</v>
      </c>
      <c r="B31" s="199" t="s">
        <v>168</v>
      </c>
      <c r="C31" s="113">
        <v>6.6876475216365066</v>
      </c>
      <c r="D31" s="115">
        <v>255</v>
      </c>
      <c r="E31" s="114">
        <v>235</v>
      </c>
      <c r="F31" s="114">
        <v>228</v>
      </c>
      <c r="G31" s="114">
        <v>178</v>
      </c>
      <c r="H31" s="140">
        <v>210</v>
      </c>
      <c r="I31" s="115">
        <v>45</v>
      </c>
      <c r="J31" s="116">
        <v>21.428571428571427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3.7765538945712036</v>
      </c>
      <c r="D34" s="115">
        <v>144</v>
      </c>
      <c r="E34" s="114">
        <v>59</v>
      </c>
      <c r="F34" s="114">
        <v>97</v>
      </c>
      <c r="G34" s="114">
        <v>153</v>
      </c>
      <c r="H34" s="140">
        <v>181</v>
      </c>
      <c r="I34" s="115">
        <v>-37</v>
      </c>
      <c r="J34" s="116">
        <v>-20.441988950276244</v>
      </c>
    </row>
    <row r="35" spans="1:10" s="110" customFormat="1" ht="24.95" customHeight="1" x14ac:dyDescent="0.2">
      <c r="A35" s="292" t="s">
        <v>171</v>
      </c>
      <c r="B35" s="293" t="s">
        <v>172</v>
      </c>
      <c r="C35" s="113">
        <v>30.05507474429583</v>
      </c>
      <c r="D35" s="115">
        <v>1146</v>
      </c>
      <c r="E35" s="114">
        <v>556</v>
      </c>
      <c r="F35" s="114">
        <v>1203</v>
      </c>
      <c r="G35" s="114">
        <v>841</v>
      </c>
      <c r="H35" s="140">
        <v>1110</v>
      </c>
      <c r="I35" s="115">
        <v>36</v>
      </c>
      <c r="J35" s="116">
        <v>3.2432432432432434</v>
      </c>
    </row>
    <row r="36" spans="1:10" s="110" customFormat="1" ht="24.95" customHeight="1" x14ac:dyDescent="0.2">
      <c r="A36" s="294" t="s">
        <v>173</v>
      </c>
      <c r="B36" s="295" t="s">
        <v>174</v>
      </c>
      <c r="C36" s="125">
        <v>66.168371361132969</v>
      </c>
      <c r="D36" s="143">
        <v>2523</v>
      </c>
      <c r="E36" s="144">
        <v>1954</v>
      </c>
      <c r="F36" s="144">
        <v>3079</v>
      </c>
      <c r="G36" s="144">
        <v>2030</v>
      </c>
      <c r="H36" s="145">
        <v>2742</v>
      </c>
      <c r="I36" s="143">
        <v>-219</v>
      </c>
      <c r="J36" s="146">
        <v>-7.9868708971553612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3813</v>
      </c>
      <c r="F11" s="264">
        <v>2569</v>
      </c>
      <c r="G11" s="264">
        <v>4379</v>
      </c>
      <c r="H11" s="264">
        <v>3024</v>
      </c>
      <c r="I11" s="265">
        <v>4033</v>
      </c>
      <c r="J11" s="263">
        <v>-220</v>
      </c>
      <c r="K11" s="266">
        <v>-5.4549962806843544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34.172567532126934</v>
      </c>
      <c r="E13" s="115">
        <v>1303</v>
      </c>
      <c r="F13" s="114">
        <v>823</v>
      </c>
      <c r="G13" s="114">
        <v>1136</v>
      </c>
      <c r="H13" s="114">
        <v>1081</v>
      </c>
      <c r="I13" s="140">
        <v>1198</v>
      </c>
      <c r="J13" s="115">
        <v>105</v>
      </c>
      <c r="K13" s="116">
        <v>8.7646076794657759</v>
      </c>
    </row>
    <row r="14" spans="1:15" ht="15.95" customHeight="1" x14ac:dyDescent="0.2">
      <c r="A14" s="306" t="s">
        <v>230</v>
      </c>
      <c r="B14" s="307"/>
      <c r="C14" s="308"/>
      <c r="D14" s="113">
        <v>51.271964332546553</v>
      </c>
      <c r="E14" s="115">
        <v>1955</v>
      </c>
      <c r="F14" s="114">
        <v>1324</v>
      </c>
      <c r="G14" s="114">
        <v>2614</v>
      </c>
      <c r="H14" s="114">
        <v>1514</v>
      </c>
      <c r="I14" s="140">
        <v>2280</v>
      </c>
      <c r="J14" s="115">
        <v>-325</v>
      </c>
      <c r="K14" s="116">
        <v>-14.254385964912281</v>
      </c>
    </row>
    <row r="15" spans="1:15" ht="15.95" customHeight="1" x14ac:dyDescent="0.2">
      <c r="A15" s="306" t="s">
        <v>231</v>
      </c>
      <c r="B15" s="307"/>
      <c r="C15" s="308"/>
      <c r="D15" s="113">
        <v>7.7366902701285074</v>
      </c>
      <c r="E15" s="115">
        <v>295</v>
      </c>
      <c r="F15" s="114">
        <v>207</v>
      </c>
      <c r="G15" s="114">
        <v>334</v>
      </c>
      <c r="H15" s="114">
        <v>201</v>
      </c>
      <c r="I15" s="140">
        <v>276</v>
      </c>
      <c r="J15" s="115">
        <v>19</v>
      </c>
      <c r="K15" s="116">
        <v>6.8840579710144931</v>
      </c>
    </row>
    <row r="16" spans="1:15" ht="15.95" customHeight="1" x14ac:dyDescent="0.2">
      <c r="A16" s="306" t="s">
        <v>232</v>
      </c>
      <c r="B16" s="307"/>
      <c r="C16" s="308"/>
      <c r="D16" s="113">
        <v>6.8187778651980064</v>
      </c>
      <c r="E16" s="115">
        <v>260</v>
      </c>
      <c r="F16" s="114">
        <v>214</v>
      </c>
      <c r="G16" s="114">
        <v>278</v>
      </c>
      <c r="H16" s="114">
        <v>228</v>
      </c>
      <c r="I16" s="140">
        <v>278</v>
      </c>
      <c r="J16" s="115">
        <v>-18</v>
      </c>
      <c r="K16" s="116">
        <v>-6.4748201438848918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3.8290060319958039</v>
      </c>
      <c r="E18" s="115">
        <v>146</v>
      </c>
      <c r="F18" s="114">
        <v>62</v>
      </c>
      <c r="G18" s="114">
        <v>91</v>
      </c>
      <c r="H18" s="114">
        <v>148</v>
      </c>
      <c r="I18" s="140">
        <v>156</v>
      </c>
      <c r="J18" s="115">
        <v>-10</v>
      </c>
      <c r="K18" s="116">
        <v>-6.4102564102564106</v>
      </c>
    </row>
    <row r="19" spans="1:11" ht="14.1" customHeight="1" x14ac:dyDescent="0.2">
      <c r="A19" s="306" t="s">
        <v>235</v>
      </c>
      <c r="B19" s="307" t="s">
        <v>236</v>
      </c>
      <c r="C19" s="308"/>
      <c r="D19" s="113">
        <v>3.4880671387359037</v>
      </c>
      <c r="E19" s="115">
        <v>133</v>
      </c>
      <c r="F19" s="114">
        <v>51</v>
      </c>
      <c r="G19" s="114">
        <v>83</v>
      </c>
      <c r="H19" s="114">
        <v>144</v>
      </c>
      <c r="I19" s="140">
        <v>142</v>
      </c>
      <c r="J19" s="115">
        <v>-9</v>
      </c>
      <c r="K19" s="116">
        <v>-6.3380281690140849</v>
      </c>
    </row>
    <row r="20" spans="1:11" ht="14.1" customHeight="1" x14ac:dyDescent="0.2">
      <c r="A20" s="306">
        <v>12</v>
      </c>
      <c r="B20" s="307" t="s">
        <v>237</v>
      </c>
      <c r="C20" s="308"/>
      <c r="D20" s="113">
        <v>2.9635457644899028</v>
      </c>
      <c r="E20" s="115">
        <v>113</v>
      </c>
      <c r="F20" s="114">
        <v>36</v>
      </c>
      <c r="G20" s="114">
        <v>66</v>
      </c>
      <c r="H20" s="114">
        <v>57</v>
      </c>
      <c r="I20" s="140">
        <v>96</v>
      </c>
      <c r="J20" s="115">
        <v>17</v>
      </c>
      <c r="K20" s="116">
        <v>17.708333333333332</v>
      </c>
    </row>
    <row r="21" spans="1:11" ht="14.1" customHeight="1" x14ac:dyDescent="0.2">
      <c r="A21" s="306">
        <v>21</v>
      </c>
      <c r="B21" s="307" t="s">
        <v>238</v>
      </c>
      <c r="C21" s="308"/>
      <c r="D21" s="113">
        <v>0.28848675583530031</v>
      </c>
      <c r="E21" s="115">
        <v>11</v>
      </c>
      <c r="F21" s="114" t="s">
        <v>513</v>
      </c>
      <c r="G21" s="114">
        <v>5</v>
      </c>
      <c r="H21" s="114">
        <v>6</v>
      </c>
      <c r="I21" s="140">
        <v>16</v>
      </c>
      <c r="J21" s="115">
        <v>-5</v>
      </c>
      <c r="K21" s="116">
        <v>-31.25</v>
      </c>
    </row>
    <row r="22" spans="1:11" ht="14.1" customHeight="1" x14ac:dyDescent="0.2">
      <c r="A22" s="306">
        <v>22</v>
      </c>
      <c r="B22" s="307" t="s">
        <v>239</v>
      </c>
      <c r="C22" s="308"/>
      <c r="D22" s="113">
        <v>0.73432992394440078</v>
      </c>
      <c r="E22" s="115">
        <v>28</v>
      </c>
      <c r="F22" s="114">
        <v>39</v>
      </c>
      <c r="G22" s="114">
        <v>47</v>
      </c>
      <c r="H22" s="114">
        <v>25</v>
      </c>
      <c r="I22" s="140">
        <v>29</v>
      </c>
      <c r="J22" s="115">
        <v>-1</v>
      </c>
      <c r="K22" s="116">
        <v>-3.4482758620689653</v>
      </c>
    </row>
    <row r="23" spans="1:11" ht="14.1" customHeight="1" x14ac:dyDescent="0.2">
      <c r="A23" s="306">
        <v>23</v>
      </c>
      <c r="B23" s="307" t="s">
        <v>240</v>
      </c>
      <c r="C23" s="308"/>
      <c r="D23" s="113">
        <v>0.3147128245476003</v>
      </c>
      <c r="E23" s="115">
        <v>12</v>
      </c>
      <c r="F23" s="114">
        <v>16</v>
      </c>
      <c r="G23" s="114">
        <v>24</v>
      </c>
      <c r="H23" s="114">
        <v>12</v>
      </c>
      <c r="I23" s="140">
        <v>15</v>
      </c>
      <c r="J23" s="115">
        <v>-3</v>
      </c>
      <c r="K23" s="116">
        <v>-20</v>
      </c>
    </row>
    <row r="24" spans="1:11" ht="14.1" customHeight="1" x14ac:dyDescent="0.2">
      <c r="A24" s="306">
        <v>24</v>
      </c>
      <c r="B24" s="307" t="s">
        <v>241</v>
      </c>
      <c r="C24" s="308"/>
      <c r="D24" s="113">
        <v>2.3078940466824025</v>
      </c>
      <c r="E24" s="115">
        <v>88</v>
      </c>
      <c r="F24" s="114">
        <v>41</v>
      </c>
      <c r="G24" s="114">
        <v>87</v>
      </c>
      <c r="H24" s="114">
        <v>43</v>
      </c>
      <c r="I24" s="140">
        <v>90</v>
      </c>
      <c r="J24" s="115">
        <v>-2</v>
      </c>
      <c r="K24" s="116">
        <v>-2.2222222222222223</v>
      </c>
    </row>
    <row r="25" spans="1:11" ht="14.1" customHeight="1" x14ac:dyDescent="0.2">
      <c r="A25" s="306">
        <v>25</v>
      </c>
      <c r="B25" s="307" t="s">
        <v>242</v>
      </c>
      <c r="C25" s="308"/>
      <c r="D25" s="113">
        <v>9.7036454235510092</v>
      </c>
      <c r="E25" s="115">
        <v>370</v>
      </c>
      <c r="F25" s="114">
        <v>263</v>
      </c>
      <c r="G25" s="114">
        <v>412</v>
      </c>
      <c r="H25" s="114">
        <v>246</v>
      </c>
      <c r="I25" s="140">
        <v>313</v>
      </c>
      <c r="J25" s="115">
        <v>57</v>
      </c>
      <c r="K25" s="116">
        <v>18.210862619808307</v>
      </c>
    </row>
    <row r="26" spans="1:11" ht="14.1" customHeight="1" x14ac:dyDescent="0.2">
      <c r="A26" s="306">
        <v>26</v>
      </c>
      <c r="B26" s="307" t="s">
        <v>243</v>
      </c>
      <c r="C26" s="308"/>
      <c r="D26" s="113">
        <v>2.989771833202203</v>
      </c>
      <c r="E26" s="115">
        <v>114</v>
      </c>
      <c r="F26" s="114">
        <v>53</v>
      </c>
      <c r="G26" s="114">
        <v>200</v>
      </c>
      <c r="H26" s="114">
        <v>80</v>
      </c>
      <c r="I26" s="140">
        <v>132</v>
      </c>
      <c r="J26" s="115">
        <v>-18</v>
      </c>
      <c r="K26" s="116">
        <v>-13.636363636363637</v>
      </c>
    </row>
    <row r="27" spans="1:11" ht="14.1" customHeight="1" x14ac:dyDescent="0.2">
      <c r="A27" s="306">
        <v>27</v>
      </c>
      <c r="B27" s="307" t="s">
        <v>244</v>
      </c>
      <c r="C27" s="308"/>
      <c r="D27" s="113">
        <v>1.3113034356150013</v>
      </c>
      <c r="E27" s="115">
        <v>50</v>
      </c>
      <c r="F27" s="114">
        <v>31</v>
      </c>
      <c r="G27" s="114">
        <v>77</v>
      </c>
      <c r="H27" s="114">
        <v>55</v>
      </c>
      <c r="I27" s="140">
        <v>75</v>
      </c>
      <c r="J27" s="115">
        <v>-25</v>
      </c>
      <c r="K27" s="116">
        <v>-33.333333333333336</v>
      </c>
    </row>
    <row r="28" spans="1:11" ht="14.1" customHeight="1" x14ac:dyDescent="0.2">
      <c r="A28" s="306">
        <v>28</v>
      </c>
      <c r="B28" s="307" t="s">
        <v>245</v>
      </c>
      <c r="C28" s="308"/>
      <c r="D28" s="113">
        <v>0.23603461841070023</v>
      </c>
      <c r="E28" s="115">
        <v>9</v>
      </c>
      <c r="F28" s="114">
        <v>5</v>
      </c>
      <c r="G28" s="114">
        <v>6</v>
      </c>
      <c r="H28" s="114">
        <v>12</v>
      </c>
      <c r="I28" s="140">
        <v>12</v>
      </c>
      <c r="J28" s="115">
        <v>-3</v>
      </c>
      <c r="K28" s="116">
        <v>-25</v>
      </c>
    </row>
    <row r="29" spans="1:11" ht="14.1" customHeight="1" x14ac:dyDescent="0.2">
      <c r="A29" s="306">
        <v>29</v>
      </c>
      <c r="B29" s="307" t="s">
        <v>246</v>
      </c>
      <c r="C29" s="308"/>
      <c r="D29" s="113">
        <v>3.0946761080514031</v>
      </c>
      <c r="E29" s="115">
        <v>118</v>
      </c>
      <c r="F29" s="114">
        <v>74</v>
      </c>
      <c r="G29" s="114">
        <v>141</v>
      </c>
      <c r="H29" s="114">
        <v>142</v>
      </c>
      <c r="I29" s="140">
        <v>118</v>
      </c>
      <c r="J29" s="115">
        <v>0</v>
      </c>
      <c r="K29" s="116">
        <v>0</v>
      </c>
    </row>
    <row r="30" spans="1:11" ht="14.1" customHeight="1" x14ac:dyDescent="0.2">
      <c r="A30" s="306" t="s">
        <v>247</v>
      </c>
      <c r="B30" s="307" t="s">
        <v>248</v>
      </c>
      <c r="C30" s="308"/>
      <c r="D30" s="113" t="s">
        <v>513</v>
      </c>
      <c r="E30" s="115" t="s">
        <v>513</v>
      </c>
      <c r="F30" s="114">
        <v>31</v>
      </c>
      <c r="G30" s="114" t="s">
        <v>513</v>
      </c>
      <c r="H30" s="114">
        <v>36</v>
      </c>
      <c r="I30" s="140">
        <v>33</v>
      </c>
      <c r="J30" s="115" t="s">
        <v>513</v>
      </c>
      <c r="K30" s="116" t="s">
        <v>513</v>
      </c>
    </row>
    <row r="31" spans="1:11" ht="14.1" customHeight="1" x14ac:dyDescent="0.2">
      <c r="A31" s="306" t="s">
        <v>249</v>
      </c>
      <c r="B31" s="307" t="s">
        <v>250</v>
      </c>
      <c r="C31" s="308"/>
      <c r="D31" s="113">
        <v>2.229215840545502</v>
      </c>
      <c r="E31" s="115">
        <v>85</v>
      </c>
      <c r="F31" s="114">
        <v>43</v>
      </c>
      <c r="G31" s="114">
        <v>97</v>
      </c>
      <c r="H31" s="114">
        <v>106</v>
      </c>
      <c r="I31" s="140">
        <v>85</v>
      </c>
      <c r="J31" s="115">
        <v>0</v>
      </c>
      <c r="K31" s="116">
        <v>0</v>
      </c>
    </row>
    <row r="32" spans="1:11" ht="14.1" customHeight="1" x14ac:dyDescent="0.2">
      <c r="A32" s="306">
        <v>31</v>
      </c>
      <c r="B32" s="307" t="s">
        <v>251</v>
      </c>
      <c r="C32" s="308"/>
      <c r="D32" s="113">
        <v>0.47206923682140045</v>
      </c>
      <c r="E32" s="115">
        <v>18</v>
      </c>
      <c r="F32" s="114">
        <v>7</v>
      </c>
      <c r="G32" s="114">
        <v>18</v>
      </c>
      <c r="H32" s="114">
        <v>16</v>
      </c>
      <c r="I32" s="140">
        <v>18</v>
      </c>
      <c r="J32" s="115">
        <v>0</v>
      </c>
      <c r="K32" s="116">
        <v>0</v>
      </c>
    </row>
    <row r="33" spans="1:11" ht="14.1" customHeight="1" x14ac:dyDescent="0.2">
      <c r="A33" s="306">
        <v>32</v>
      </c>
      <c r="B33" s="307" t="s">
        <v>252</v>
      </c>
      <c r="C33" s="308"/>
      <c r="D33" s="113">
        <v>7.0023603461841066</v>
      </c>
      <c r="E33" s="115">
        <v>267</v>
      </c>
      <c r="F33" s="114">
        <v>58</v>
      </c>
      <c r="G33" s="114">
        <v>154</v>
      </c>
      <c r="H33" s="114">
        <v>156</v>
      </c>
      <c r="I33" s="140">
        <v>199</v>
      </c>
      <c r="J33" s="115">
        <v>68</v>
      </c>
      <c r="K33" s="116">
        <v>34.170854271356781</v>
      </c>
    </row>
    <row r="34" spans="1:11" ht="14.1" customHeight="1" x14ac:dyDescent="0.2">
      <c r="A34" s="306">
        <v>33</v>
      </c>
      <c r="B34" s="307" t="s">
        <v>253</v>
      </c>
      <c r="C34" s="308"/>
      <c r="D34" s="113">
        <v>2.150537634408602</v>
      </c>
      <c r="E34" s="115">
        <v>82</v>
      </c>
      <c r="F34" s="114">
        <v>27</v>
      </c>
      <c r="G34" s="114">
        <v>70</v>
      </c>
      <c r="H34" s="114">
        <v>72</v>
      </c>
      <c r="I34" s="140">
        <v>82</v>
      </c>
      <c r="J34" s="115">
        <v>0</v>
      </c>
      <c r="K34" s="116">
        <v>0</v>
      </c>
    </row>
    <row r="35" spans="1:11" ht="14.1" customHeight="1" x14ac:dyDescent="0.2">
      <c r="A35" s="306">
        <v>34</v>
      </c>
      <c r="B35" s="307" t="s">
        <v>254</v>
      </c>
      <c r="C35" s="308"/>
      <c r="D35" s="113">
        <v>2.3603461841070024</v>
      </c>
      <c r="E35" s="115">
        <v>90</v>
      </c>
      <c r="F35" s="114">
        <v>41</v>
      </c>
      <c r="G35" s="114">
        <v>85</v>
      </c>
      <c r="H35" s="114">
        <v>68</v>
      </c>
      <c r="I35" s="140">
        <v>106</v>
      </c>
      <c r="J35" s="115">
        <v>-16</v>
      </c>
      <c r="K35" s="116">
        <v>-15.09433962264151</v>
      </c>
    </row>
    <row r="36" spans="1:11" ht="14.1" customHeight="1" x14ac:dyDescent="0.2">
      <c r="A36" s="306">
        <v>41</v>
      </c>
      <c r="B36" s="307" t="s">
        <v>255</v>
      </c>
      <c r="C36" s="308"/>
      <c r="D36" s="113">
        <v>1.1014948859166012</v>
      </c>
      <c r="E36" s="115">
        <v>42</v>
      </c>
      <c r="F36" s="114">
        <v>27</v>
      </c>
      <c r="G36" s="114">
        <v>41</v>
      </c>
      <c r="H36" s="114">
        <v>25</v>
      </c>
      <c r="I36" s="140">
        <v>33</v>
      </c>
      <c r="J36" s="115">
        <v>9</v>
      </c>
      <c r="K36" s="116">
        <v>27.272727272727273</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1.4948859166011015</v>
      </c>
      <c r="E38" s="115">
        <v>57</v>
      </c>
      <c r="F38" s="114">
        <v>61</v>
      </c>
      <c r="G38" s="114">
        <v>93</v>
      </c>
      <c r="H38" s="114">
        <v>62</v>
      </c>
      <c r="I38" s="140">
        <v>50</v>
      </c>
      <c r="J38" s="115">
        <v>7</v>
      </c>
      <c r="K38" s="116">
        <v>14</v>
      </c>
    </row>
    <row r="39" spans="1:11" ht="14.1" customHeight="1" x14ac:dyDescent="0.2">
      <c r="A39" s="306">
        <v>51</v>
      </c>
      <c r="B39" s="307" t="s">
        <v>258</v>
      </c>
      <c r="C39" s="308"/>
      <c r="D39" s="113">
        <v>13.427747180697613</v>
      </c>
      <c r="E39" s="115">
        <v>512</v>
      </c>
      <c r="F39" s="114">
        <v>419</v>
      </c>
      <c r="G39" s="114">
        <v>547</v>
      </c>
      <c r="H39" s="114">
        <v>456</v>
      </c>
      <c r="I39" s="140">
        <v>596</v>
      </c>
      <c r="J39" s="115">
        <v>-84</v>
      </c>
      <c r="K39" s="116">
        <v>-14.093959731543624</v>
      </c>
    </row>
    <row r="40" spans="1:11" ht="14.1" customHeight="1" x14ac:dyDescent="0.2">
      <c r="A40" s="306" t="s">
        <v>259</v>
      </c>
      <c r="B40" s="307" t="s">
        <v>260</v>
      </c>
      <c r="C40" s="308"/>
      <c r="D40" s="113">
        <v>12.719643325465512</v>
      </c>
      <c r="E40" s="115">
        <v>485</v>
      </c>
      <c r="F40" s="114">
        <v>401</v>
      </c>
      <c r="G40" s="114">
        <v>511</v>
      </c>
      <c r="H40" s="114">
        <v>426</v>
      </c>
      <c r="I40" s="140">
        <v>559</v>
      </c>
      <c r="J40" s="115">
        <v>-74</v>
      </c>
      <c r="K40" s="116">
        <v>-13.237924865831843</v>
      </c>
    </row>
    <row r="41" spans="1:11" ht="14.1" customHeight="1" x14ac:dyDescent="0.2">
      <c r="A41" s="306"/>
      <c r="B41" s="307" t="s">
        <v>261</v>
      </c>
      <c r="C41" s="308"/>
      <c r="D41" s="113">
        <v>11.539470233412011</v>
      </c>
      <c r="E41" s="115">
        <v>440</v>
      </c>
      <c r="F41" s="114">
        <v>351</v>
      </c>
      <c r="G41" s="114">
        <v>450</v>
      </c>
      <c r="H41" s="114">
        <v>374</v>
      </c>
      <c r="I41" s="140">
        <v>490</v>
      </c>
      <c r="J41" s="115">
        <v>-50</v>
      </c>
      <c r="K41" s="116">
        <v>-10.204081632653061</v>
      </c>
    </row>
    <row r="42" spans="1:11" ht="14.1" customHeight="1" x14ac:dyDescent="0.2">
      <c r="A42" s="306">
        <v>52</v>
      </c>
      <c r="B42" s="307" t="s">
        <v>262</v>
      </c>
      <c r="C42" s="308"/>
      <c r="D42" s="113">
        <v>7.4482035142932075</v>
      </c>
      <c r="E42" s="115">
        <v>284</v>
      </c>
      <c r="F42" s="114">
        <v>220</v>
      </c>
      <c r="G42" s="114">
        <v>285</v>
      </c>
      <c r="H42" s="114">
        <v>256</v>
      </c>
      <c r="I42" s="140">
        <v>351</v>
      </c>
      <c r="J42" s="115">
        <v>-67</v>
      </c>
      <c r="K42" s="116">
        <v>-19.088319088319089</v>
      </c>
    </row>
    <row r="43" spans="1:11" ht="14.1" customHeight="1" x14ac:dyDescent="0.2">
      <c r="A43" s="306" t="s">
        <v>263</v>
      </c>
      <c r="B43" s="307" t="s">
        <v>264</v>
      </c>
      <c r="C43" s="308"/>
      <c r="D43" s="113">
        <v>6.6351953842119062</v>
      </c>
      <c r="E43" s="115">
        <v>253</v>
      </c>
      <c r="F43" s="114">
        <v>203</v>
      </c>
      <c r="G43" s="114">
        <v>260</v>
      </c>
      <c r="H43" s="114">
        <v>219</v>
      </c>
      <c r="I43" s="140">
        <v>318</v>
      </c>
      <c r="J43" s="115">
        <v>-65</v>
      </c>
      <c r="K43" s="116">
        <v>-20.440251572327043</v>
      </c>
    </row>
    <row r="44" spans="1:11" ht="14.1" customHeight="1" x14ac:dyDescent="0.2">
      <c r="A44" s="306">
        <v>53</v>
      </c>
      <c r="B44" s="307" t="s">
        <v>265</v>
      </c>
      <c r="C44" s="308"/>
      <c r="D44" s="113">
        <v>1.0490427484920011</v>
      </c>
      <c r="E44" s="115">
        <v>40</v>
      </c>
      <c r="F44" s="114">
        <v>24</v>
      </c>
      <c r="G44" s="114">
        <v>34</v>
      </c>
      <c r="H44" s="114">
        <v>17</v>
      </c>
      <c r="I44" s="140">
        <v>36</v>
      </c>
      <c r="J44" s="115">
        <v>4</v>
      </c>
      <c r="K44" s="116">
        <v>11.111111111111111</v>
      </c>
    </row>
    <row r="45" spans="1:11" ht="14.1" customHeight="1" x14ac:dyDescent="0.2">
      <c r="A45" s="306" t="s">
        <v>266</v>
      </c>
      <c r="B45" s="307" t="s">
        <v>267</v>
      </c>
      <c r="C45" s="308"/>
      <c r="D45" s="113">
        <v>1.0490427484920011</v>
      </c>
      <c r="E45" s="115">
        <v>40</v>
      </c>
      <c r="F45" s="114">
        <v>23</v>
      </c>
      <c r="G45" s="114">
        <v>34</v>
      </c>
      <c r="H45" s="114">
        <v>17</v>
      </c>
      <c r="I45" s="140">
        <v>36</v>
      </c>
      <c r="J45" s="115">
        <v>4</v>
      </c>
      <c r="K45" s="116">
        <v>11.111111111111111</v>
      </c>
    </row>
    <row r="46" spans="1:11" ht="14.1" customHeight="1" x14ac:dyDescent="0.2">
      <c r="A46" s="306">
        <v>54</v>
      </c>
      <c r="B46" s="307" t="s">
        <v>268</v>
      </c>
      <c r="C46" s="308"/>
      <c r="D46" s="113">
        <v>1.966955153422502</v>
      </c>
      <c r="E46" s="115">
        <v>75</v>
      </c>
      <c r="F46" s="114">
        <v>56</v>
      </c>
      <c r="G46" s="114">
        <v>72</v>
      </c>
      <c r="H46" s="114">
        <v>83</v>
      </c>
      <c r="I46" s="140">
        <v>98</v>
      </c>
      <c r="J46" s="115">
        <v>-23</v>
      </c>
      <c r="K46" s="116">
        <v>-23.469387755102041</v>
      </c>
    </row>
    <row r="47" spans="1:11" ht="14.1" customHeight="1" x14ac:dyDescent="0.2">
      <c r="A47" s="306">
        <v>61</v>
      </c>
      <c r="B47" s="307" t="s">
        <v>269</v>
      </c>
      <c r="C47" s="308"/>
      <c r="D47" s="113">
        <v>2.7537372147915029</v>
      </c>
      <c r="E47" s="115">
        <v>105</v>
      </c>
      <c r="F47" s="114">
        <v>42</v>
      </c>
      <c r="G47" s="114">
        <v>55</v>
      </c>
      <c r="H47" s="114">
        <v>58</v>
      </c>
      <c r="I47" s="140">
        <v>70</v>
      </c>
      <c r="J47" s="115">
        <v>35</v>
      </c>
      <c r="K47" s="116">
        <v>50</v>
      </c>
    </row>
    <row r="48" spans="1:11" ht="14.1" customHeight="1" x14ac:dyDescent="0.2">
      <c r="A48" s="306">
        <v>62</v>
      </c>
      <c r="B48" s="307" t="s">
        <v>270</v>
      </c>
      <c r="C48" s="308"/>
      <c r="D48" s="113">
        <v>6.3991607658012066</v>
      </c>
      <c r="E48" s="115">
        <v>244</v>
      </c>
      <c r="F48" s="114">
        <v>189</v>
      </c>
      <c r="G48" s="114">
        <v>329</v>
      </c>
      <c r="H48" s="114">
        <v>224</v>
      </c>
      <c r="I48" s="140">
        <v>219</v>
      </c>
      <c r="J48" s="115">
        <v>25</v>
      </c>
      <c r="K48" s="116">
        <v>11.415525114155251</v>
      </c>
    </row>
    <row r="49" spans="1:11" ht="14.1" customHeight="1" x14ac:dyDescent="0.2">
      <c r="A49" s="306">
        <v>63</v>
      </c>
      <c r="B49" s="307" t="s">
        <v>271</v>
      </c>
      <c r="C49" s="308"/>
      <c r="D49" s="113">
        <v>2.229215840545502</v>
      </c>
      <c r="E49" s="115">
        <v>85</v>
      </c>
      <c r="F49" s="114">
        <v>74</v>
      </c>
      <c r="G49" s="114">
        <v>149</v>
      </c>
      <c r="H49" s="114">
        <v>122</v>
      </c>
      <c r="I49" s="140">
        <v>94</v>
      </c>
      <c r="J49" s="115">
        <v>-9</v>
      </c>
      <c r="K49" s="116">
        <v>-9.5744680851063837</v>
      </c>
    </row>
    <row r="50" spans="1:11" ht="14.1" customHeight="1" x14ac:dyDescent="0.2">
      <c r="A50" s="306" t="s">
        <v>272</v>
      </c>
      <c r="B50" s="307" t="s">
        <v>273</v>
      </c>
      <c r="C50" s="308"/>
      <c r="D50" s="113">
        <v>0.34093889325990034</v>
      </c>
      <c r="E50" s="115">
        <v>13</v>
      </c>
      <c r="F50" s="114">
        <v>4</v>
      </c>
      <c r="G50" s="114">
        <v>24</v>
      </c>
      <c r="H50" s="114">
        <v>9</v>
      </c>
      <c r="I50" s="140">
        <v>12</v>
      </c>
      <c r="J50" s="115">
        <v>1</v>
      </c>
      <c r="K50" s="116">
        <v>8.3333333333333339</v>
      </c>
    </row>
    <row r="51" spans="1:11" ht="14.1" customHeight="1" x14ac:dyDescent="0.2">
      <c r="A51" s="306" t="s">
        <v>274</v>
      </c>
      <c r="B51" s="307" t="s">
        <v>275</v>
      </c>
      <c r="C51" s="308"/>
      <c r="D51" s="113">
        <v>1.8095987411487018</v>
      </c>
      <c r="E51" s="115">
        <v>69</v>
      </c>
      <c r="F51" s="114">
        <v>66</v>
      </c>
      <c r="G51" s="114">
        <v>118</v>
      </c>
      <c r="H51" s="114">
        <v>112</v>
      </c>
      <c r="I51" s="140">
        <v>78</v>
      </c>
      <c r="J51" s="115">
        <v>-9</v>
      </c>
      <c r="K51" s="116">
        <v>-11.538461538461538</v>
      </c>
    </row>
    <row r="52" spans="1:11" ht="14.1" customHeight="1" x14ac:dyDescent="0.2">
      <c r="A52" s="306">
        <v>71</v>
      </c>
      <c r="B52" s="307" t="s">
        <v>276</v>
      </c>
      <c r="C52" s="308"/>
      <c r="D52" s="113">
        <v>7.6317859952793077</v>
      </c>
      <c r="E52" s="115">
        <v>291</v>
      </c>
      <c r="F52" s="114">
        <v>209</v>
      </c>
      <c r="G52" s="114">
        <v>312</v>
      </c>
      <c r="H52" s="114">
        <v>221</v>
      </c>
      <c r="I52" s="140">
        <v>313</v>
      </c>
      <c r="J52" s="115">
        <v>-22</v>
      </c>
      <c r="K52" s="116">
        <v>-7.0287539936102235</v>
      </c>
    </row>
    <row r="53" spans="1:11" ht="14.1" customHeight="1" x14ac:dyDescent="0.2">
      <c r="A53" s="306" t="s">
        <v>277</v>
      </c>
      <c r="B53" s="307" t="s">
        <v>278</v>
      </c>
      <c r="C53" s="308"/>
      <c r="D53" s="113">
        <v>2.4914765276685027</v>
      </c>
      <c r="E53" s="115">
        <v>95</v>
      </c>
      <c r="F53" s="114">
        <v>68</v>
      </c>
      <c r="G53" s="114">
        <v>118</v>
      </c>
      <c r="H53" s="114">
        <v>67</v>
      </c>
      <c r="I53" s="140">
        <v>108</v>
      </c>
      <c r="J53" s="115">
        <v>-13</v>
      </c>
      <c r="K53" s="116">
        <v>-12.037037037037036</v>
      </c>
    </row>
    <row r="54" spans="1:11" ht="14.1" customHeight="1" x14ac:dyDescent="0.2">
      <c r="A54" s="306" t="s">
        <v>279</v>
      </c>
      <c r="B54" s="307" t="s">
        <v>280</v>
      </c>
      <c r="C54" s="308"/>
      <c r="D54" s="113">
        <v>4.4322056123787048</v>
      </c>
      <c r="E54" s="115">
        <v>169</v>
      </c>
      <c r="F54" s="114">
        <v>127</v>
      </c>
      <c r="G54" s="114">
        <v>183</v>
      </c>
      <c r="H54" s="114">
        <v>126</v>
      </c>
      <c r="I54" s="140">
        <v>175</v>
      </c>
      <c r="J54" s="115">
        <v>-6</v>
      </c>
      <c r="K54" s="116">
        <v>-3.4285714285714284</v>
      </c>
    </row>
    <row r="55" spans="1:11" ht="14.1" customHeight="1" x14ac:dyDescent="0.2">
      <c r="A55" s="306">
        <v>72</v>
      </c>
      <c r="B55" s="307" t="s">
        <v>281</v>
      </c>
      <c r="C55" s="308"/>
      <c r="D55" s="113">
        <v>2.1243115656963023</v>
      </c>
      <c r="E55" s="115">
        <v>81</v>
      </c>
      <c r="F55" s="114">
        <v>35</v>
      </c>
      <c r="G55" s="114">
        <v>74</v>
      </c>
      <c r="H55" s="114">
        <v>38</v>
      </c>
      <c r="I55" s="140">
        <v>241</v>
      </c>
      <c r="J55" s="115">
        <v>-160</v>
      </c>
      <c r="K55" s="116">
        <v>-66.390041493775939</v>
      </c>
    </row>
    <row r="56" spans="1:11" ht="14.1" customHeight="1" x14ac:dyDescent="0.2">
      <c r="A56" s="306" t="s">
        <v>282</v>
      </c>
      <c r="B56" s="307" t="s">
        <v>283</v>
      </c>
      <c r="C56" s="308"/>
      <c r="D56" s="113">
        <v>0.65565171780750064</v>
      </c>
      <c r="E56" s="115">
        <v>25</v>
      </c>
      <c r="F56" s="114">
        <v>11</v>
      </c>
      <c r="G56" s="114">
        <v>28</v>
      </c>
      <c r="H56" s="114">
        <v>13</v>
      </c>
      <c r="I56" s="140">
        <v>211</v>
      </c>
      <c r="J56" s="115">
        <v>-186</v>
      </c>
      <c r="K56" s="116">
        <v>-88.151658767772517</v>
      </c>
    </row>
    <row r="57" spans="1:11" ht="14.1" customHeight="1" x14ac:dyDescent="0.2">
      <c r="A57" s="306" t="s">
        <v>284</v>
      </c>
      <c r="B57" s="307" t="s">
        <v>285</v>
      </c>
      <c r="C57" s="308"/>
      <c r="D57" s="113">
        <v>0.65565171780750064</v>
      </c>
      <c r="E57" s="115">
        <v>25</v>
      </c>
      <c r="F57" s="114">
        <v>17</v>
      </c>
      <c r="G57" s="114">
        <v>17</v>
      </c>
      <c r="H57" s="114">
        <v>19</v>
      </c>
      <c r="I57" s="140">
        <v>18</v>
      </c>
      <c r="J57" s="115">
        <v>7</v>
      </c>
      <c r="K57" s="116">
        <v>38.888888888888886</v>
      </c>
    </row>
    <row r="58" spans="1:11" ht="14.1" customHeight="1" x14ac:dyDescent="0.2">
      <c r="A58" s="306">
        <v>73</v>
      </c>
      <c r="B58" s="307" t="s">
        <v>286</v>
      </c>
      <c r="C58" s="308"/>
      <c r="D58" s="113">
        <v>1.2588512981904012</v>
      </c>
      <c r="E58" s="115">
        <v>48</v>
      </c>
      <c r="F58" s="114">
        <v>27</v>
      </c>
      <c r="G58" s="114">
        <v>60</v>
      </c>
      <c r="H58" s="114">
        <v>30</v>
      </c>
      <c r="I58" s="140">
        <v>40</v>
      </c>
      <c r="J58" s="115">
        <v>8</v>
      </c>
      <c r="K58" s="116">
        <v>20</v>
      </c>
    </row>
    <row r="59" spans="1:11" ht="14.1" customHeight="1" x14ac:dyDescent="0.2">
      <c r="A59" s="306" t="s">
        <v>287</v>
      </c>
      <c r="B59" s="307" t="s">
        <v>288</v>
      </c>
      <c r="C59" s="308"/>
      <c r="D59" s="113">
        <v>1.0490427484920011</v>
      </c>
      <c r="E59" s="115">
        <v>40</v>
      </c>
      <c r="F59" s="114">
        <v>24</v>
      </c>
      <c r="G59" s="114">
        <v>53</v>
      </c>
      <c r="H59" s="114">
        <v>27</v>
      </c>
      <c r="I59" s="140">
        <v>30</v>
      </c>
      <c r="J59" s="115">
        <v>10</v>
      </c>
      <c r="K59" s="116">
        <v>33.333333333333336</v>
      </c>
    </row>
    <row r="60" spans="1:11" ht="14.1" customHeight="1" x14ac:dyDescent="0.2">
      <c r="A60" s="306">
        <v>81</v>
      </c>
      <c r="B60" s="307" t="s">
        <v>289</v>
      </c>
      <c r="C60" s="308"/>
      <c r="D60" s="113">
        <v>4.301075268817204</v>
      </c>
      <c r="E60" s="115">
        <v>164</v>
      </c>
      <c r="F60" s="114">
        <v>166</v>
      </c>
      <c r="G60" s="114">
        <v>270</v>
      </c>
      <c r="H60" s="114">
        <v>109</v>
      </c>
      <c r="I60" s="140">
        <v>134</v>
      </c>
      <c r="J60" s="115">
        <v>30</v>
      </c>
      <c r="K60" s="116">
        <v>22.388059701492537</v>
      </c>
    </row>
    <row r="61" spans="1:11" ht="14.1" customHeight="1" x14ac:dyDescent="0.2">
      <c r="A61" s="306" t="s">
        <v>290</v>
      </c>
      <c r="B61" s="307" t="s">
        <v>291</v>
      </c>
      <c r="C61" s="308"/>
      <c r="D61" s="113">
        <v>1.5211119853134014</v>
      </c>
      <c r="E61" s="115">
        <v>58</v>
      </c>
      <c r="F61" s="114">
        <v>53</v>
      </c>
      <c r="G61" s="114">
        <v>119</v>
      </c>
      <c r="H61" s="114">
        <v>43</v>
      </c>
      <c r="I61" s="140">
        <v>47</v>
      </c>
      <c r="J61" s="115">
        <v>11</v>
      </c>
      <c r="K61" s="116">
        <v>23.404255319148938</v>
      </c>
    </row>
    <row r="62" spans="1:11" ht="14.1" customHeight="1" x14ac:dyDescent="0.2">
      <c r="A62" s="306" t="s">
        <v>292</v>
      </c>
      <c r="B62" s="307" t="s">
        <v>293</v>
      </c>
      <c r="C62" s="308"/>
      <c r="D62" s="113">
        <v>1.075268817204301</v>
      </c>
      <c r="E62" s="115">
        <v>41</v>
      </c>
      <c r="F62" s="114">
        <v>57</v>
      </c>
      <c r="G62" s="114">
        <v>58</v>
      </c>
      <c r="H62" s="114">
        <v>32</v>
      </c>
      <c r="I62" s="140">
        <v>41</v>
      </c>
      <c r="J62" s="115">
        <v>0</v>
      </c>
      <c r="K62" s="116">
        <v>0</v>
      </c>
    </row>
    <row r="63" spans="1:11" ht="14.1" customHeight="1" x14ac:dyDescent="0.2">
      <c r="A63" s="306"/>
      <c r="B63" s="307" t="s">
        <v>294</v>
      </c>
      <c r="C63" s="308"/>
      <c r="D63" s="113">
        <v>0.9441384736428009</v>
      </c>
      <c r="E63" s="115">
        <v>36</v>
      </c>
      <c r="F63" s="114">
        <v>46</v>
      </c>
      <c r="G63" s="114">
        <v>46</v>
      </c>
      <c r="H63" s="114">
        <v>29</v>
      </c>
      <c r="I63" s="140">
        <v>31</v>
      </c>
      <c r="J63" s="115">
        <v>5</v>
      </c>
      <c r="K63" s="116">
        <v>16.129032258064516</v>
      </c>
    </row>
    <row r="64" spans="1:11" ht="14.1" customHeight="1" x14ac:dyDescent="0.2">
      <c r="A64" s="306" t="s">
        <v>295</v>
      </c>
      <c r="B64" s="307" t="s">
        <v>296</v>
      </c>
      <c r="C64" s="308"/>
      <c r="D64" s="113">
        <v>0.55074744295830058</v>
      </c>
      <c r="E64" s="115">
        <v>21</v>
      </c>
      <c r="F64" s="114">
        <v>15</v>
      </c>
      <c r="G64" s="114">
        <v>14</v>
      </c>
      <c r="H64" s="114">
        <v>12</v>
      </c>
      <c r="I64" s="140">
        <v>21</v>
      </c>
      <c r="J64" s="115">
        <v>0</v>
      </c>
      <c r="K64" s="116">
        <v>0</v>
      </c>
    </row>
    <row r="65" spans="1:11" ht="14.1" customHeight="1" x14ac:dyDescent="0.2">
      <c r="A65" s="306" t="s">
        <v>297</v>
      </c>
      <c r="B65" s="307" t="s">
        <v>298</v>
      </c>
      <c r="C65" s="308"/>
      <c r="D65" s="113">
        <v>0.28848675583530031</v>
      </c>
      <c r="E65" s="115">
        <v>11</v>
      </c>
      <c r="F65" s="114">
        <v>19</v>
      </c>
      <c r="G65" s="114">
        <v>25</v>
      </c>
      <c r="H65" s="114">
        <v>9</v>
      </c>
      <c r="I65" s="140">
        <v>6</v>
      </c>
      <c r="J65" s="115">
        <v>5</v>
      </c>
      <c r="K65" s="116">
        <v>83.333333333333329</v>
      </c>
    </row>
    <row r="66" spans="1:11" ht="14.1" customHeight="1" x14ac:dyDescent="0.2">
      <c r="A66" s="306">
        <v>82</v>
      </c>
      <c r="B66" s="307" t="s">
        <v>299</v>
      </c>
      <c r="C66" s="308"/>
      <c r="D66" s="113">
        <v>1.966955153422502</v>
      </c>
      <c r="E66" s="115">
        <v>75</v>
      </c>
      <c r="F66" s="114">
        <v>88</v>
      </c>
      <c r="G66" s="114">
        <v>143</v>
      </c>
      <c r="H66" s="114">
        <v>56</v>
      </c>
      <c r="I66" s="140">
        <v>99</v>
      </c>
      <c r="J66" s="115">
        <v>-24</v>
      </c>
      <c r="K66" s="116">
        <v>-24.242424242424242</v>
      </c>
    </row>
    <row r="67" spans="1:11" ht="14.1" customHeight="1" x14ac:dyDescent="0.2">
      <c r="A67" s="306" t="s">
        <v>300</v>
      </c>
      <c r="B67" s="307" t="s">
        <v>301</v>
      </c>
      <c r="C67" s="308"/>
      <c r="D67" s="113">
        <v>0.99659061106740099</v>
      </c>
      <c r="E67" s="115">
        <v>38</v>
      </c>
      <c r="F67" s="114">
        <v>50</v>
      </c>
      <c r="G67" s="114">
        <v>88</v>
      </c>
      <c r="H67" s="114">
        <v>36</v>
      </c>
      <c r="I67" s="140">
        <v>51</v>
      </c>
      <c r="J67" s="115">
        <v>-13</v>
      </c>
      <c r="K67" s="116">
        <v>-25.490196078431371</v>
      </c>
    </row>
    <row r="68" spans="1:11" ht="14.1" customHeight="1" x14ac:dyDescent="0.2">
      <c r="A68" s="306" t="s">
        <v>302</v>
      </c>
      <c r="B68" s="307" t="s">
        <v>303</v>
      </c>
      <c r="C68" s="308"/>
      <c r="D68" s="113">
        <v>0.57697351167060063</v>
      </c>
      <c r="E68" s="115">
        <v>22</v>
      </c>
      <c r="F68" s="114">
        <v>29</v>
      </c>
      <c r="G68" s="114">
        <v>41</v>
      </c>
      <c r="H68" s="114">
        <v>15</v>
      </c>
      <c r="I68" s="140">
        <v>38</v>
      </c>
      <c r="J68" s="115">
        <v>-16</v>
      </c>
      <c r="K68" s="116">
        <v>-42.10526315789474</v>
      </c>
    </row>
    <row r="69" spans="1:11" ht="14.1" customHeight="1" x14ac:dyDescent="0.2">
      <c r="A69" s="306">
        <v>83</v>
      </c>
      <c r="B69" s="307" t="s">
        <v>304</v>
      </c>
      <c r="C69" s="308"/>
      <c r="D69" s="113">
        <v>3.4618410700236035</v>
      </c>
      <c r="E69" s="115">
        <v>132</v>
      </c>
      <c r="F69" s="114">
        <v>129</v>
      </c>
      <c r="G69" s="114">
        <v>320</v>
      </c>
      <c r="H69" s="114">
        <v>74</v>
      </c>
      <c r="I69" s="140">
        <v>146</v>
      </c>
      <c r="J69" s="115">
        <v>-14</v>
      </c>
      <c r="K69" s="116">
        <v>-9.5890410958904102</v>
      </c>
    </row>
    <row r="70" spans="1:11" ht="14.1" customHeight="1" x14ac:dyDescent="0.2">
      <c r="A70" s="306" t="s">
        <v>305</v>
      </c>
      <c r="B70" s="307" t="s">
        <v>306</v>
      </c>
      <c r="C70" s="308"/>
      <c r="D70" s="113">
        <v>2.8061893522161028</v>
      </c>
      <c r="E70" s="115">
        <v>107</v>
      </c>
      <c r="F70" s="114">
        <v>109</v>
      </c>
      <c r="G70" s="114">
        <v>295</v>
      </c>
      <c r="H70" s="114">
        <v>58</v>
      </c>
      <c r="I70" s="140">
        <v>119</v>
      </c>
      <c r="J70" s="115">
        <v>-12</v>
      </c>
      <c r="K70" s="116">
        <v>-10.084033613445378</v>
      </c>
    </row>
    <row r="71" spans="1:11" ht="14.1" customHeight="1" x14ac:dyDescent="0.2">
      <c r="A71" s="306"/>
      <c r="B71" s="307" t="s">
        <v>307</v>
      </c>
      <c r="C71" s="308"/>
      <c r="D71" s="113">
        <v>1.6784683975872017</v>
      </c>
      <c r="E71" s="115">
        <v>64</v>
      </c>
      <c r="F71" s="114">
        <v>59</v>
      </c>
      <c r="G71" s="114">
        <v>199</v>
      </c>
      <c r="H71" s="114">
        <v>29</v>
      </c>
      <c r="I71" s="140">
        <v>72</v>
      </c>
      <c r="J71" s="115">
        <v>-8</v>
      </c>
      <c r="K71" s="116">
        <v>-11.111111111111111</v>
      </c>
    </row>
    <row r="72" spans="1:11" ht="14.1" customHeight="1" x14ac:dyDescent="0.2">
      <c r="A72" s="306">
        <v>84</v>
      </c>
      <c r="B72" s="307" t="s">
        <v>308</v>
      </c>
      <c r="C72" s="308"/>
      <c r="D72" s="113">
        <v>0.73432992394440078</v>
      </c>
      <c r="E72" s="115">
        <v>28</v>
      </c>
      <c r="F72" s="114">
        <v>28</v>
      </c>
      <c r="G72" s="114">
        <v>54</v>
      </c>
      <c r="H72" s="114">
        <v>19</v>
      </c>
      <c r="I72" s="140">
        <v>18</v>
      </c>
      <c r="J72" s="115">
        <v>10</v>
      </c>
      <c r="K72" s="116">
        <v>55.555555555555557</v>
      </c>
    </row>
    <row r="73" spans="1:11" ht="14.1" customHeight="1" x14ac:dyDescent="0.2">
      <c r="A73" s="306" t="s">
        <v>309</v>
      </c>
      <c r="B73" s="307" t="s">
        <v>310</v>
      </c>
      <c r="C73" s="308"/>
      <c r="D73" s="113">
        <v>0.18358248098610019</v>
      </c>
      <c r="E73" s="115">
        <v>7</v>
      </c>
      <c r="F73" s="114">
        <v>7</v>
      </c>
      <c r="G73" s="114">
        <v>20</v>
      </c>
      <c r="H73" s="114">
        <v>3</v>
      </c>
      <c r="I73" s="140">
        <v>3</v>
      </c>
      <c r="J73" s="115">
        <v>4</v>
      </c>
      <c r="K73" s="116">
        <v>133.33333333333334</v>
      </c>
    </row>
    <row r="74" spans="1:11" ht="14.1" customHeight="1" x14ac:dyDescent="0.2">
      <c r="A74" s="306" t="s">
        <v>311</v>
      </c>
      <c r="B74" s="307" t="s">
        <v>312</v>
      </c>
      <c r="C74" s="308"/>
      <c r="D74" s="113">
        <v>0.3147128245476003</v>
      </c>
      <c r="E74" s="115">
        <v>12</v>
      </c>
      <c r="F74" s="114">
        <v>11</v>
      </c>
      <c r="G74" s="114">
        <v>23</v>
      </c>
      <c r="H74" s="114">
        <v>7</v>
      </c>
      <c r="I74" s="140">
        <v>7</v>
      </c>
      <c r="J74" s="115">
        <v>5</v>
      </c>
      <c r="K74" s="116">
        <v>71.428571428571431</v>
      </c>
    </row>
    <row r="75" spans="1:11" ht="14.1" customHeight="1" x14ac:dyDescent="0.2">
      <c r="A75" s="306" t="s">
        <v>313</v>
      </c>
      <c r="B75" s="307" t="s">
        <v>314</v>
      </c>
      <c r="C75" s="308"/>
      <c r="D75" s="113">
        <v>0</v>
      </c>
      <c r="E75" s="115">
        <v>0</v>
      </c>
      <c r="F75" s="114" t="s">
        <v>513</v>
      </c>
      <c r="G75" s="114">
        <v>0</v>
      </c>
      <c r="H75" s="114">
        <v>0</v>
      </c>
      <c r="I75" s="140" t="s">
        <v>513</v>
      </c>
      <c r="J75" s="115" t="s">
        <v>513</v>
      </c>
      <c r="K75" s="116" t="s">
        <v>513</v>
      </c>
    </row>
    <row r="76" spans="1:11" ht="14.1" customHeight="1" x14ac:dyDescent="0.2">
      <c r="A76" s="306">
        <v>91</v>
      </c>
      <c r="B76" s="307" t="s">
        <v>315</v>
      </c>
      <c r="C76" s="308"/>
      <c r="D76" s="113">
        <v>0.20980854969840021</v>
      </c>
      <c r="E76" s="115">
        <v>8</v>
      </c>
      <c r="F76" s="114" t="s">
        <v>513</v>
      </c>
      <c r="G76" s="114">
        <v>5</v>
      </c>
      <c r="H76" s="114">
        <v>11</v>
      </c>
      <c r="I76" s="140">
        <v>7</v>
      </c>
      <c r="J76" s="115">
        <v>1</v>
      </c>
      <c r="K76" s="116">
        <v>14.285714285714286</v>
      </c>
    </row>
    <row r="77" spans="1:11" ht="14.1" customHeight="1" x14ac:dyDescent="0.2">
      <c r="A77" s="306">
        <v>92</v>
      </c>
      <c r="B77" s="307" t="s">
        <v>316</v>
      </c>
      <c r="C77" s="308"/>
      <c r="D77" s="113">
        <v>0.49829530553370049</v>
      </c>
      <c r="E77" s="115">
        <v>19</v>
      </c>
      <c r="F77" s="114">
        <v>15</v>
      </c>
      <c r="G77" s="114">
        <v>26</v>
      </c>
      <c r="H77" s="114">
        <v>19</v>
      </c>
      <c r="I77" s="140">
        <v>24</v>
      </c>
      <c r="J77" s="115">
        <v>-5</v>
      </c>
      <c r="K77" s="116">
        <v>-20.833333333333332</v>
      </c>
    </row>
    <row r="78" spans="1:11" ht="14.1" customHeight="1" x14ac:dyDescent="0.2">
      <c r="A78" s="306">
        <v>93</v>
      </c>
      <c r="B78" s="307" t="s">
        <v>317</v>
      </c>
      <c r="C78" s="308"/>
      <c r="D78" s="113">
        <v>0</v>
      </c>
      <c r="E78" s="115">
        <v>0</v>
      </c>
      <c r="F78" s="114">
        <v>0</v>
      </c>
      <c r="G78" s="114">
        <v>5</v>
      </c>
      <c r="H78" s="114" t="s">
        <v>513</v>
      </c>
      <c r="I78" s="140" t="s">
        <v>513</v>
      </c>
      <c r="J78" s="115" t="s">
        <v>513</v>
      </c>
      <c r="K78" s="116" t="s">
        <v>513</v>
      </c>
    </row>
    <row r="79" spans="1:11" ht="14.1" customHeight="1" x14ac:dyDescent="0.2">
      <c r="A79" s="306">
        <v>94</v>
      </c>
      <c r="B79" s="307" t="s">
        <v>318</v>
      </c>
      <c r="C79" s="308"/>
      <c r="D79" s="113" t="s">
        <v>513</v>
      </c>
      <c r="E79" s="115" t="s">
        <v>513</v>
      </c>
      <c r="F79" s="114" t="s">
        <v>513</v>
      </c>
      <c r="G79" s="114" t="s">
        <v>513</v>
      </c>
      <c r="H79" s="114" t="s">
        <v>513</v>
      </c>
      <c r="I79" s="140">
        <v>0</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t="s">
        <v>513</v>
      </c>
      <c r="G81" s="144">
        <v>17</v>
      </c>
      <c r="H81" s="144">
        <v>0</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3514</v>
      </c>
      <c r="E11" s="114">
        <v>2963</v>
      </c>
      <c r="F11" s="114">
        <v>3498</v>
      </c>
      <c r="G11" s="114">
        <v>2987</v>
      </c>
      <c r="H11" s="140">
        <v>3713</v>
      </c>
      <c r="I11" s="115">
        <v>-199</v>
      </c>
      <c r="J11" s="116">
        <v>-5.3595475356854294</v>
      </c>
    </row>
    <row r="12" spans="1:15" s="110" customFormat="1" ht="24.95" customHeight="1" x14ac:dyDescent="0.2">
      <c r="A12" s="193" t="s">
        <v>132</v>
      </c>
      <c r="B12" s="194" t="s">
        <v>133</v>
      </c>
      <c r="C12" s="113">
        <v>1.0813887307911212</v>
      </c>
      <c r="D12" s="115">
        <v>38</v>
      </c>
      <c r="E12" s="114">
        <v>109</v>
      </c>
      <c r="F12" s="114">
        <v>89</v>
      </c>
      <c r="G12" s="114">
        <v>253</v>
      </c>
      <c r="H12" s="140">
        <v>31</v>
      </c>
      <c r="I12" s="115">
        <v>7</v>
      </c>
      <c r="J12" s="116">
        <v>22.580645161290324</v>
      </c>
    </row>
    <row r="13" spans="1:15" s="110" customFormat="1" ht="24.95" customHeight="1" x14ac:dyDescent="0.2">
      <c r="A13" s="193" t="s">
        <v>134</v>
      </c>
      <c r="B13" s="199" t="s">
        <v>214</v>
      </c>
      <c r="C13" s="113">
        <v>2.1343198634035287</v>
      </c>
      <c r="D13" s="115">
        <v>75</v>
      </c>
      <c r="E13" s="114">
        <v>46</v>
      </c>
      <c r="F13" s="114">
        <v>49</v>
      </c>
      <c r="G13" s="114">
        <v>42</v>
      </c>
      <c r="H13" s="140">
        <v>96</v>
      </c>
      <c r="I13" s="115">
        <v>-21</v>
      </c>
      <c r="J13" s="116">
        <v>-21.875</v>
      </c>
    </row>
    <row r="14" spans="1:15" s="287" customFormat="1" ht="24.95" customHeight="1" x14ac:dyDescent="0.2">
      <c r="A14" s="193" t="s">
        <v>215</v>
      </c>
      <c r="B14" s="199" t="s">
        <v>137</v>
      </c>
      <c r="C14" s="113">
        <v>16.932270916334662</v>
      </c>
      <c r="D14" s="115">
        <v>595</v>
      </c>
      <c r="E14" s="114">
        <v>393</v>
      </c>
      <c r="F14" s="114">
        <v>473</v>
      </c>
      <c r="G14" s="114">
        <v>407</v>
      </c>
      <c r="H14" s="140">
        <v>518</v>
      </c>
      <c r="I14" s="115">
        <v>77</v>
      </c>
      <c r="J14" s="116">
        <v>14.864864864864865</v>
      </c>
      <c r="K14" s="110"/>
      <c r="L14" s="110"/>
      <c r="M14" s="110"/>
      <c r="N14" s="110"/>
      <c r="O14" s="110"/>
    </row>
    <row r="15" spans="1:15" s="110" customFormat="1" ht="24.95" customHeight="1" x14ac:dyDescent="0.2">
      <c r="A15" s="193" t="s">
        <v>216</v>
      </c>
      <c r="B15" s="199" t="s">
        <v>217</v>
      </c>
      <c r="C15" s="113">
        <v>5.5776892430278888</v>
      </c>
      <c r="D15" s="115">
        <v>196</v>
      </c>
      <c r="E15" s="114">
        <v>102</v>
      </c>
      <c r="F15" s="114">
        <v>134</v>
      </c>
      <c r="G15" s="114">
        <v>126</v>
      </c>
      <c r="H15" s="140">
        <v>147</v>
      </c>
      <c r="I15" s="115">
        <v>49</v>
      </c>
      <c r="J15" s="116">
        <v>33.333333333333336</v>
      </c>
    </row>
    <row r="16" spans="1:15" s="287" customFormat="1" ht="24.95" customHeight="1" x14ac:dyDescent="0.2">
      <c r="A16" s="193" t="s">
        <v>218</v>
      </c>
      <c r="B16" s="199" t="s">
        <v>141</v>
      </c>
      <c r="C16" s="113">
        <v>9.3910073989755265</v>
      </c>
      <c r="D16" s="115">
        <v>330</v>
      </c>
      <c r="E16" s="114">
        <v>225</v>
      </c>
      <c r="F16" s="114">
        <v>274</v>
      </c>
      <c r="G16" s="114">
        <v>240</v>
      </c>
      <c r="H16" s="140">
        <v>309</v>
      </c>
      <c r="I16" s="115">
        <v>21</v>
      </c>
      <c r="J16" s="116">
        <v>6.7961165048543686</v>
      </c>
      <c r="K16" s="110"/>
      <c r="L16" s="110"/>
      <c r="M16" s="110"/>
      <c r="N16" s="110"/>
      <c r="O16" s="110"/>
    </row>
    <row r="17" spans="1:15" s="110" customFormat="1" ht="24.95" customHeight="1" x14ac:dyDescent="0.2">
      <c r="A17" s="193" t="s">
        <v>142</v>
      </c>
      <c r="B17" s="199" t="s">
        <v>220</v>
      </c>
      <c r="C17" s="113">
        <v>1.9635742743312465</v>
      </c>
      <c r="D17" s="115">
        <v>69</v>
      </c>
      <c r="E17" s="114">
        <v>66</v>
      </c>
      <c r="F17" s="114">
        <v>65</v>
      </c>
      <c r="G17" s="114">
        <v>41</v>
      </c>
      <c r="H17" s="140">
        <v>62</v>
      </c>
      <c r="I17" s="115">
        <v>7</v>
      </c>
      <c r="J17" s="116">
        <v>11.290322580645162</v>
      </c>
    </row>
    <row r="18" spans="1:15" s="287" customFormat="1" ht="24.95" customHeight="1" x14ac:dyDescent="0.2">
      <c r="A18" s="201" t="s">
        <v>144</v>
      </c>
      <c r="B18" s="202" t="s">
        <v>145</v>
      </c>
      <c r="C18" s="113">
        <v>15.85088218554354</v>
      </c>
      <c r="D18" s="115">
        <v>557</v>
      </c>
      <c r="E18" s="114">
        <v>393</v>
      </c>
      <c r="F18" s="114">
        <v>339</v>
      </c>
      <c r="G18" s="114">
        <v>280</v>
      </c>
      <c r="H18" s="140">
        <v>365</v>
      </c>
      <c r="I18" s="115">
        <v>192</v>
      </c>
      <c r="J18" s="116">
        <v>52.602739726027394</v>
      </c>
      <c r="K18" s="110"/>
      <c r="L18" s="110"/>
      <c r="M18" s="110"/>
      <c r="N18" s="110"/>
      <c r="O18" s="110"/>
    </row>
    <row r="19" spans="1:15" s="110" customFormat="1" ht="24.95" customHeight="1" x14ac:dyDescent="0.2">
      <c r="A19" s="193" t="s">
        <v>146</v>
      </c>
      <c r="B19" s="199" t="s">
        <v>147</v>
      </c>
      <c r="C19" s="113">
        <v>14.62720546385885</v>
      </c>
      <c r="D19" s="115">
        <v>514</v>
      </c>
      <c r="E19" s="114">
        <v>378</v>
      </c>
      <c r="F19" s="114">
        <v>497</v>
      </c>
      <c r="G19" s="114">
        <v>428</v>
      </c>
      <c r="H19" s="140">
        <v>527</v>
      </c>
      <c r="I19" s="115">
        <v>-13</v>
      </c>
      <c r="J19" s="116">
        <v>-2.4667931688804554</v>
      </c>
    </row>
    <row r="20" spans="1:15" s="287" customFormat="1" ht="24.95" customHeight="1" x14ac:dyDescent="0.2">
      <c r="A20" s="193" t="s">
        <v>148</v>
      </c>
      <c r="B20" s="199" t="s">
        <v>149</v>
      </c>
      <c r="C20" s="113">
        <v>11.809903244166192</v>
      </c>
      <c r="D20" s="115">
        <v>415</v>
      </c>
      <c r="E20" s="114">
        <v>382</v>
      </c>
      <c r="F20" s="114">
        <v>416</v>
      </c>
      <c r="G20" s="114">
        <v>404</v>
      </c>
      <c r="H20" s="140">
        <v>521</v>
      </c>
      <c r="I20" s="115">
        <v>-106</v>
      </c>
      <c r="J20" s="116">
        <v>-20.345489443378121</v>
      </c>
      <c r="K20" s="110"/>
      <c r="L20" s="110"/>
      <c r="M20" s="110"/>
      <c r="N20" s="110"/>
      <c r="O20" s="110"/>
    </row>
    <row r="21" spans="1:15" s="110" customFormat="1" ht="24.95" customHeight="1" x14ac:dyDescent="0.2">
      <c r="A21" s="201" t="s">
        <v>150</v>
      </c>
      <c r="B21" s="202" t="s">
        <v>151</v>
      </c>
      <c r="C21" s="113">
        <v>5.5207740466704607</v>
      </c>
      <c r="D21" s="115">
        <v>194</v>
      </c>
      <c r="E21" s="114">
        <v>162</v>
      </c>
      <c r="F21" s="114">
        <v>208</v>
      </c>
      <c r="G21" s="114">
        <v>201</v>
      </c>
      <c r="H21" s="140">
        <v>191</v>
      </c>
      <c r="I21" s="115">
        <v>3</v>
      </c>
      <c r="J21" s="116">
        <v>1.5706806282722514</v>
      </c>
    </row>
    <row r="22" spans="1:15" s="110" customFormat="1" ht="24.95" customHeight="1" x14ac:dyDescent="0.2">
      <c r="A22" s="201" t="s">
        <v>152</v>
      </c>
      <c r="B22" s="199" t="s">
        <v>153</v>
      </c>
      <c r="C22" s="113">
        <v>1.4228799089356858</v>
      </c>
      <c r="D22" s="115">
        <v>50</v>
      </c>
      <c r="E22" s="114">
        <v>36</v>
      </c>
      <c r="F22" s="114">
        <v>44</v>
      </c>
      <c r="G22" s="114">
        <v>38</v>
      </c>
      <c r="H22" s="140">
        <v>101</v>
      </c>
      <c r="I22" s="115">
        <v>-51</v>
      </c>
      <c r="J22" s="116">
        <v>-50.495049504950494</v>
      </c>
    </row>
    <row r="23" spans="1:15" s="110" customFormat="1" ht="24.95" customHeight="1" x14ac:dyDescent="0.2">
      <c r="A23" s="193" t="s">
        <v>154</v>
      </c>
      <c r="B23" s="199" t="s">
        <v>155</v>
      </c>
      <c r="C23" s="113">
        <v>1.5367103016505408</v>
      </c>
      <c r="D23" s="115">
        <v>54</v>
      </c>
      <c r="E23" s="114">
        <v>31</v>
      </c>
      <c r="F23" s="114">
        <v>52</v>
      </c>
      <c r="G23" s="114">
        <v>19</v>
      </c>
      <c r="H23" s="140">
        <v>287</v>
      </c>
      <c r="I23" s="115">
        <v>-233</v>
      </c>
      <c r="J23" s="116">
        <v>-81.184668989547035</v>
      </c>
    </row>
    <row r="24" spans="1:15" s="110" customFormat="1" ht="24.95" customHeight="1" x14ac:dyDescent="0.2">
      <c r="A24" s="193" t="s">
        <v>156</v>
      </c>
      <c r="B24" s="199" t="s">
        <v>221</v>
      </c>
      <c r="C24" s="113">
        <v>3.6141149686966418</v>
      </c>
      <c r="D24" s="115">
        <v>127</v>
      </c>
      <c r="E24" s="114">
        <v>99</v>
      </c>
      <c r="F24" s="114">
        <v>127</v>
      </c>
      <c r="G24" s="114">
        <v>143</v>
      </c>
      <c r="H24" s="140">
        <v>118</v>
      </c>
      <c r="I24" s="115">
        <v>9</v>
      </c>
      <c r="J24" s="116">
        <v>7.6271186440677967</v>
      </c>
    </row>
    <row r="25" spans="1:15" s="110" customFormat="1" ht="24.95" customHeight="1" x14ac:dyDescent="0.2">
      <c r="A25" s="193" t="s">
        <v>222</v>
      </c>
      <c r="B25" s="204" t="s">
        <v>159</v>
      </c>
      <c r="C25" s="113">
        <v>3.0165054069436539</v>
      </c>
      <c r="D25" s="115">
        <v>106</v>
      </c>
      <c r="E25" s="114">
        <v>177</v>
      </c>
      <c r="F25" s="114">
        <v>137</v>
      </c>
      <c r="G25" s="114">
        <v>95</v>
      </c>
      <c r="H25" s="140">
        <v>97</v>
      </c>
      <c r="I25" s="115">
        <v>9</v>
      </c>
      <c r="J25" s="116">
        <v>9.2783505154639183</v>
      </c>
    </row>
    <row r="26" spans="1:15" s="110" customFormat="1" ht="24.95" customHeight="1" x14ac:dyDescent="0.2">
      <c r="A26" s="201">
        <v>782.78300000000002</v>
      </c>
      <c r="B26" s="203" t="s">
        <v>160</v>
      </c>
      <c r="C26" s="113">
        <v>7.569721115537849</v>
      </c>
      <c r="D26" s="115">
        <v>266</v>
      </c>
      <c r="E26" s="114">
        <v>212</v>
      </c>
      <c r="F26" s="114">
        <v>241</v>
      </c>
      <c r="G26" s="114">
        <v>193</v>
      </c>
      <c r="H26" s="140">
        <v>196</v>
      </c>
      <c r="I26" s="115">
        <v>70</v>
      </c>
      <c r="J26" s="116">
        <v>35.714285714285715</v>
      </c>
    </row>
    <row r="27" spans="1:15" s="110" customFormat="1" ht="24.95" customHeight="1" x14ac:dyDescent="0.2">
      <c r="A27" s="193" t="s">
        <v>161</v>
      </c>
      <c r="B27" s="199" t="s">
        <v>162</v>
      </c>
      <c r="C27" s="113">
        <v>2.817302219692658</v>
      </c>
      <c r="D27" s="115">
        <v>99</v>
      </c>
      <c r="E27" s="114">
        <v>76</v>
      </c>
      <c r="F27" s="114">
        <v>126</v>
      </c>
      <c r="G27" s="114">
        <v>70</v>
      </c>
      <c r="H27" s="140">
        <v>123</v>
      </c>
      <c r="I27" s="115">
        <v>-24</v>
      </c>
      <c r="J27" s="116">
        <v>-19.512195121951219</v>
      </c>
    </row>
    <row r="28" spans="1:15" s="110" customFormat="1" ht="24.95" customHeight="1" x14ac:dyDescent="0.2">
      <c r="A28" s="193" t="s">
        <v>163</v>
      </c>
      <c r="B28" s="199" t="s">
        <v>164</v>
      </c>
      <c r="C28" s="113">
        <v>1.5651678998292544</v>
      </c>
      <c r="D28" s="115">
        <v>55</v>
      </c>
      <c r="E28" s="114">
        <v>45</v>
      </c>
      <c r="F28" s="114">
        <v>165</v>
      </c>
      <c r="G28" s="114">
        <v>36</v>
      </c>
      <c r="H28" s="140">
        <v>50</v>
      </c>
      <c r="I28" s="115">
        <v>5</v>
      </c>
      <c r="J28" s="116">
        <v>10</v>
      </c>
    </row>
    <row r="29" spans="1:15" s="110" customFormat="1" ht="24.95" customHeight="1" x14ac:dyDescent="0.2">
      <c r="A29" s="193">
        <v>86</v>
      </c>
      <c r="B29" s="199" t="s">
        <v>165</v>
      </c>
      <c r="C29" s="113">
        <v>3.5571997723392146</v>
      </c>
      <c r="D29" s="115">
        <v>125</v>
      </c>
      <c r="E29" s="114">
        <v>121</v>
      </c>
      <c r="F29" s="114">
        <v>134</v>
      </c>
      <c r="G29" s="114">
        <v>104</v>
      </c>
      <c r="H29" s="140">
        <v>127</v>
      </c>
      <c r="I29" s="115">
        <v>-2</v>
      </c>
      <c r="J29" s="116">
        <v>-1.5748031496062993</v>
      </c>
    </row>
    <row r="30" spans="1:15" s="110" customFormat="1" ht="24.95" customHeight="1" x14ac:dyDescent="0.2">
      <c r="A30" s="193">
        <v>87.88</v>
      </c>
      <c r="B30" s="204" t="s">
        <v>166</v>
      </c>
      <c r="C30" s="113">
        <v>2.5327262379055209</v>
      </c>
      <c r="D30" s="115">
        <v>89</v>
      </c>
      <c r="E30" s="114">
        <v>120</v>
      </c>
      <c r="F30" s="114">
        <v>194</v>
      </c>
      <c r="G30" s="114">
        <v>77</v>
      </c>
      <c r="H30" s="140">
        <v>147</v>
      </c>
      <c r="I30" s="115">
        <v>-58</v>
      </c>
      <c r="J30" s="116">
        <v>-39.455782312925173</v>
      </c>
    </row>
    <row r="31" spans="1:15" s="110" customFormat="1" ht="24.95" customHeight="1" x14ac:dyDescent="0.2">
      <c r="A31" s="193" t="s">
        <v>167</v>
      </c>
      <c r="B31" s="199" t="s">
        <v>168</v>
      </c>
      <c r="C31" s="113">
        <v>4.4109277177006261</v>
      </c>
      <c r="D31" s="115">
        <v>155</v>
      </c>
      <c r="E31" s="114">
        <v>183</v>
      </c>
      <c r="F31" s="114">
        <v>207</v>
      </c>
      <c r="G31" s="114">
        <v>197</v>
      </c>
      <c r="H31" s="140">
        <v>218</v>
      </c>
      <c r="I31" s="115">
        <v>-63</v>
      </c>
      <c r="J31" s="116">
        <v>-28.899082568807341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1.0813887307911212</v>
      </c>
      <c r="D34" s="115">
        <v>38</v>
      </c>
      <c r="E34" s="114">
        <v>109</v>
      </c>
      <c r="F34" s="114">
        <v>89</v>
      </c>
      <c r="G34" s="114">
        <v>253</v>
      </c>
      <c r="H34" s="140">
        <v>31</v>
      </c>
      <c r="I34" s="115">
        <v>7</v>
      </c>
      <c r="J34" s="116">
        <v>22.580645161290324</v>
      </c>
    </row>
    <row r="35" spans="1:10" s="110" customFormat="1" ht="24.95" customHeight="1" x14ac:dyDescent="0.2">
      <c r="A35" s="292" t="s">
        <v>171</v>
      </c>
      <c r="B35" s="293" t="s">
        <v>172</v>
      </c>
      <c r="C35" s="113">
        <v>34.917472965281732</v>
      </c>
      <c r="D35" s="115">
        <v>1227</v>
      </c>
      <c r="E35" s="114">
        <v>832</v>
      </c>
      <c r="F35" s="114">
        <v>861</v>
      </c>
      <c r="G35" s="114">
        <v>729</v>
      </c>
      <c r="H35" s="140">
        <v>979</v>
      </c>
      <c r="I35" s="115">
        <v>248</v>
      </c>
      <c r="J35" s="116">
        <v>25.331971399387129</v>
      </c>
    </row>
    <row r="36" spans="1:10" s="110" customFormat="1" ht="24.95" customHeight="1" x14ac:dyDescent="0.2">
      <c r="A36" s="294" t="s">
        <v>173</v>
      </c>
      <c r="B36" s="295" t="s">
        <v>174</v>
      </c>
      <c r="C36" s="125">
        <v>64.001138303927149</v>
      </c>
      <c r="D36" s="143">
        <v>2249</v>
      </c>
      <c r="E36" s="144">
        <v>2022</v>
      </c>
      <c r="F36" s="144">
        <v>2548</v>
      </c>
      <c r="G36" s="144">
        <v>2005</v>
      </c>
      <c r="H36" s="145">
        <v>2703</v>
      </c>
      <c r="I36" s="143">
        <v>-454</v>
      </c>
      <c r="J36" s="146">
        <v>-16.796152423233444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3514</v>
      </c>
      <c r="F11" s="264">
        <v>2963</v>
      </c>
      <c r="G11" s="264">
        <v>3498</v>
      </c>
      <c r="H11" s="264">
        <v>2987</v>
      </c>
      <c r="I11" s="265">
        <v>3713</v>
      </c>
      <c r="J11" s="263">
        <v>-199</v>
      </c>
      <c r="K11" s="266">
        <v>-5.3595475356854294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26.010244735344337</v>
      </c>
      <c r="E13" s="115">
        <v>914</v>
      </c>
      <c r="F13" s="114">
        <v>897</v>
      </c>
      <c r="G13" s="114">
        <v>997</v>
      </c>
      <c r="H13" s="114">
        <v>1076</v>
      </c>
      <c r="I13" s="140">
        <v>916</v>
      </c>
      <c r="J13" s="115">
        <v>-2</v>
      </c>
      <c r="K13" s="116">
        <v>-0.2183406113537118</v>
      </c>
    </row>
    <row r="14" spans="1:17" ht="15.95" customHeight="1" x14ac:dyDescent="0.2">
      <c r="A14" s="306" t="s">
        <v>230</v>
      </c>
      <c r="B14" s="307"/>
      <c r="C14" s="308"/>
      <c r="D14" s="113">
        <v>57.199772339214569</v>
      </c>
      <c r="E14" s="115">
        <v>2010</v>
      </c>
      <c r="F14" s="114">
        <v>1667</v>
      </c>
      <c r="G14" s="114">
        <v>2070</v>
      </c>
      <c r="H14" s="114">
        <v>1518</v>
      </c>
      <c r="I14" s="140">
        <v>2297</v>
      </c>
      <c r="J14" s="115">
        <v>-287</v>
      </c>
      <c r="K14" s="116">
        <v>-12.494558119286026</v>
      </c>
    </row>
    <row r="15" spans="1:17" ht="15.95" customHeight="1" x14ac:dyDescent="0.2">
      <c r="A15" s="306" t="s">
        <v>231</v>
      </c>
      <c r="B15" s="307"/>
      <c r="C15" s="308"/>
      <c r="D15" s="113">
        <v>10.529311326124075</v>
      </c>
      <c r="E15" s="115">
        <v>370</v>
      </c>
      <c r="F15" s="114">
        <v>235</v>
      </c>
      <c r="G15" s="114">
        <v>221</v>
      </c>
      <c r="H15" s="114">
        <v>201</v>
      </c>
      <c r="I15" s="140">
        <v>280</v>
      </c>
      <c r="J15" s="115">
        <v>90</v>
      </c>
      <c r="K15" s="116">
        <v>32.142857142857146</v>
      </c>
    </row>
    <row r="16" spans="1:17" ht="15.95" customHeight="1" x14ac:dyDescent="0.2">
      <c r="A16" s="306" t="s">
        <v>232</v>
      </c>
      <c r="B16" s="307"/>
      <c r="C16" s="308"/>
      <c r="D16" s="113">
        <v>6.2606715993170177</v>
      </c>
      <c r="E16" s="115">
        <v>220</v>
      </c>
      <c r="F16" s="114">
        <v>161</v>
      </c>
      <c r="G16" s="114">
        <v>198</v>
      </c>
      <c r="H16" s="114">
        <v>192</v>
      </c>
      <c r="I16" s="140">
        <v>216</v>
      </c>
      <c r="J16" s="115">
        <v>4</v>
      </c>
      <c r="K16" s="116">
        <v>1.8518518518518519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0.79681274900398402</v>
      </c>
      <c r="E18" s="115">
        <v>28</v>
      </c>
      <c r="F18" s="114">
        <v>100</v>
      </c>
      <c r="G18" s="114">
        <v>88</v>
      </c>
      <c r="H18" s="114">
        <v>246</v>
      </c>
      <c r="I18" s="140">
        <v>23</v>
      </c>
      <c r="J18" s="115">
        <v>5</v>
      </c>
      <c r="K18" s="116">
        <v>21.739130434782609</v>
      </c>
    </row>
    <row r="19" spans="1:11" ht="14.1" customHeight="1" x14ac:dyDescent="0.2">
      <c r="A19" s="306" t="s">
        <v>235</v>
      </c>
      <c r="B19" s="307" t="s">
        <v>236</v>
      </c>
      <c r="C19" s="308"/>
      <c r="D19" s="113">
        <v>0.54069436539556059</v>
      </c>
      <c r="E19" s="115">
        <v>19</v>
      </c>
      <c r="F19" s="114">
        <v>88</v>
      </c>
      <c r="G19" s="114">
        <v>79</v>
      </c>
      <c r="H19" s="114">
        <v>238</v>
      </c>
      <c r="I19" s="140">
        <v>16</v>
      </c>
      <c r="J19" s="115">
        <v>3</v>
      </c>
      <c r="K19" s="116">
        <v>18.75</v>
      </c>
    </row>
    <row r="20" spans="1:11" ht="14.1" customHeight="1" x14ac:dyDescent="0.2">
      <c r="A20" s="306">
        <v>12</v>
      </c>
      <c r="B20" s="307" t="s">
        <v>237</v>
      </c>
      <c r="C20" s="308"/>
      <c r="D20" s="113">
        <v>1.4513375071143995</v>
      </c>
      <c r="E20" s="115">
        <v>51</v>
      </c>
      <c r="F20" s="114">
        <v>105</v>
      </c>
      <c r="G20" s="114">
        <v>61</v>
      </c>
      <c r="H20" s="114">
        <v>32</v>
      </c>
      <c r="I20" s="140">
        <v>38</v>
      </c>
      <c r="J20" s="115">
        <v>13</v>
      </c>
      <c r="K20" s="116">
        <v>34.210526315789473</v>
      </c>
    </row>
    <row r="21" spans="1:11" ht="14.1" customHeight="1" x14ac:dyDescent="0.2">
      <c r="A21" s="306">
        <v>21</v>
      </c>
      <c r="B21" s="307" t="s">
        <v>238</v>
      </c>
      <c r="C21" s="308"/>
      <c r="D21" s="113">
        <v>0.22766078542970974</v>
      </c>
      <c r="E21" s="115">
        <v>8</v>
      </c>
      <c r="F21" s="114">
        <v>17</v>
      </c>
      <c r="G21" s="114">
        <v>7</v>
      </c>
      <c r="H21" s="114" t="s">
        <v>513</v>
      </c>
      <c r="I21" s="140">
        <v>10</v>
      </c>
      <c r="J21" s="115">
        <v>-2</v>
      </c>
      <c r="K21" s="116">
        <v>-20</v>
      </c>
    </row>
    <row r="22" spans="1:11" ht="14.1" customHeight="1" x14ac:dyDescent="0.2">
      <c r="A22" s="306">
        <v>22</v>
      </c>
      <c r="B22" s="307" t="s">
        <v>239</v>
      </c>
      <c r="C22" s="308"/>
      <c r="D22" s="113">
        <v>0.51223676721684686</v>
      </c>
      <c r="E22" s="115">
        <v>18</v>
      </c>
      <c r="F22" s="114">
        <v>34</v>
      </c>
      <c r="G22" s="114">
        <v>35</v>
      </c>
      <c r="H22" s="114">
        <v>24</v>
      </c>
      <c r="I22" s="140">
        <v>23</v>
      </c>
      <c r="J22" s="115">
        <v>-5</v>
      </c>
      <c r="K22" s="116">
        <v>-21.739130434782609</v>
      </c>
    </row>
    <row r="23" spans="1:11" ht="14.1" customHeight="1" x14ac:dyDescent="0.2">
      <c r="A23" s="306">
        <v>23</v>
      </c>
      <c r="B23" s="307" t="s">
        <v>240</v>
      </c>
      <c r="C23" s="308"/>
      <c r="D23" s="113">
        <v>0.34149117814456459</v>
      </c>
      <c r="E23" s="115">
        <v>12</v>
      </c>
      <c r="F23" s="114">
        <v>20</v>
      </c>
      <c r="G23" s="114">
        <v>22</v>
      </c>
      <c r="H23" s="114">
        <v>10</v>
      </c>
      <c r="I23" s="140">
        <v>19</v>
      </c>
      <c r="J23" s="115">
        <v>-7</v>
      </c>
      <c r="K23" s="116">
        <v>-36.842105263157897</v>
      </c>
    </row>
    <row r="24" spans="1:11" ht="14.1" customHeight="1" x14ac:dyDescent="0.2">
      <c r="A24" s="306">
        <v>24</v>
      </c>
      <c r="B24" s="307" t="s">
        <v>241</v>
      </c>
      <c r="C24" s="308"/>
      <c r="D24" s="113">
        <v>2.4758110415480932</v>
      </c>
      <c r="E24" s="115">
        <v>87</v>
      </c>
      <c r="F24" s="114">
        <v>62</v>
      </c>
      <c r="G24" s="114">
        <v>93</v>
      </c>
      <c r="H24" s="114">
        <v>58</v>
      </c>
      <c r="I24" s="140">
        <v>95</v>
      </c>
      <c r="J24" s="115">
        <v>-8</v>
      </c>
      <c r="K24" s="116">
        <v>-8.4210526315789469</v>
      </c>
    </row>
    <row r="25" spans="1:11" ht="14.1" customHeight="1" x14ac:dyDescent="0.2">
      <c r="A25" s="306">
        <v>25</v>
      </c>
      <c r="B25" s="307" t="s">
        <v>242</v>
      </c>
      <c r="C25" s="308"/>
      <c r="D25" s="113">
        <v>11.525327262379054</v>
      </c>
      <c r="E25" s="115">
        <v>405</v>
      </c>
      <c r="F25" s="114">
        <v>227</v>
      </c>
      <c r="G25" s="114">
        <v>261</v>
      </c>
      <c r="H25" s="114">
        <v>270</v>
      </c>
      <c r="I25" s="140">
        <v>368</v>
      </c>
      <c r="J25" s="115">
        <v>37</v>
      </c>
      <c r="K25" s="116">
        <v>10.054347826086957</v>
      </c>
    </row>
    <row r="26" spans="1:11" ht="14.1" customHeight="1" x14ac:dyDescent="0.2">
      <c r="A26" s="306">
        <v>26</v>
      </c>
      <c r="B26" s="307" t="s">
        <v>243</v>
      </c>
      <c r="C26" s="308"/>
      <c r="D26" s="113">
        <v>5.1508252703471831</v>
      </c>
      <c r="E26" s="115">
        <v>181</v>
      </c>
      <c r="F26" s="114">
        <v>77</v>
      </c>
      <c r="G26" s="114">
        <v>130</v>
      </c>
      <c r="H26" s="114">
        <v>92</v>
      </c>
      <c r="I26" s="140">
        <v>194</v>
      </c>
      <c r="J26" s="115">
        <v>-13</v>
      </c>
      <c r="K26" s="116">
        <v>-6.7010309278350517</v>
      </c>
    </row>
    <row r="27" spans="1:11" ht="14.1" customHeight="1" x14ac:dyDescent="0.2">
      <c r="A27" s="306">
        <v>27</v>
      </c>
      <c r="B27" s="307" t="s">
        <v>244</v>
      </c>
      <c r="C27" s="308"/>
      <c r="D27" s="113">
        <v>1.6789982925441094</v>
      </c>
      <c r="E27" s="115">
        <v>59</v>
      </c>
      <c r="F27" s="114">
        <v>56</v>
      </c>
      <c r="G27" s="114">
        <v>53</v>
      </c>
      <c r="H27" s="114">
        <v>41</v>
      </c>
      <c r="I27" s="140">
        <v>64</v>
      </c>
      <c r="J27" s="115">
        <v>-5</v>
      </c>
      <c r="K27" s="116">
        <v>-7.8125</v>
      </c>
    </row>
    <row r="28" spans="1:11" ht="14.1" customHeight="1" x14ac:dyDescent="0.2">
      <c r="A28" s="306">
        <v>28</v>
      </c>
      <c r="B28" s="307" t="s">
        <v>245</v>
      </c>
      <c r="C28" s="308"/>
      <c r="D28" s="113">
        <v>0.31303357996585091</v>
      </c>
      <c r="E28" s="115">
        <v>11</v>
      </c>
      <c r="F28" s="114">
        <v>10</v>
      </c>
      <c r="G28" s="114">
        <v>14</v>
      </c>
      <c r="H28" s="114">
        <v>10</v>
      </c>
      <c r="I28" s="140">
        <v>13</v>
      </c>
      <c r="J28" s="115">
        <v>-2</v>
      </c>
      <c r="K28" s="116">
        <v>-15.384615384615385</v>
      </c>
    </row>
    <row r="29" spans="1:11" ht="14.1" customHeight="1" x14ac:dyDescent="0.2">
      <c r="A29" s="306">
        <v>29</v>
      </c>
      <c r="B29" s="307" t="s">
        <v>246</v>
      </c>
      <c r="C29" s="308"/>
      <c r="D29" s="113">
        <v>4.382470119521912</v>
      </c>
      <c r="E29" s="115">
        <v>154</v>
      </c>
      <c r="F29" s="114">
        <v>98</v>
      </c>
      <c r="G29" s="114">
        <v>145</v>
      </c>
      <c r="H29" s="114">
        <v>131</v>
      </c>
      <c r="I29" s="140">
        <v>149</v>
      </c>
      <c r="J29" s="115">
        <v>5</v>
      </c>
      <c r="K29" s="116">
        <v>3.3557046979865772</v>
      </c>
    </row>
    <row r="30" spans="1:11" ht="14.1" customHeight="1" x14ac:dyDescent="0.2">
      <c r="A30" s="306" t="s">
        <v>247</v>
      </c>
      <c r="B30" s="307" t="s">
        <v>248</v>
      </c>
      <c r="C30" s="308"/>
      <c r="D30" s="113">
        <v>1.3090495162208309</v>
      </c>
      <c r="E30" s="115">
        <v>46</v>
      </c>
      <c r="F30" s="114">
        <v>34</v>
      </c>
      <c r="G30" s="114">
        <v>41</v>
      </c>
      <c r="H30" s="114">
        <v>38</v>
      </c>
      <c r="I30" s="140" t="s">
        <v>513</v>
      </c>
      <c r="J30" s="115" t="s">
        <v>513</v>
      </c>
      <c r="K30" s="116" t="s">
        <v>513</v>
      </c>
    </row>
    <row r="31" spans="1:11" ht="14.1" customHeight="1" x14ac:dyDescent="0.2">
      <c r="A31" s="306" t="s">
        <v>249</v>
      </c>
      <c r="B31" s="307" t="s">
        <v>250</v>
      </c>
      <c r="C31" s="308"/>
      <c r="D31" s="113">
        <v>3.0734206033010816</v>
      </c>
      <c r="E31" s="115">
        <v>108</v>
      </c>
      <c r="F31" s="114">
        <v>64</v>
      </c>
      <c r="G31" s="114">
        <v>104</v>
      </c>
      <c r="H31" s="114">
        <v>93</v>
      </c>
      <c r="I31" s="140">
        <v>97</v>
      </c>
      <c r="J31" s="115">
        <v>11</v>
      </c>
      <c r="K31" s="116">
        <v>11.340206185567011</v>
      </c>
    </row>
    <row r="32" spans="1:11" ht="14.1" customHeight="1" x14ac:dyDescent="0.2">
      <c r="A32" s="306">
        <v>31</v>
      </c>
      <c r="B32" s="307" t="s">
        <v>251</v>
      </c>
      <c r="C32" s="308"/>
      <c r="D32" s="113">
        <v>0.42686397268070575</v>
      </c>
      <c r="E32" s="115">
        <v>15</v>
      </c>
      <c r="F32" s="114">
        <v>10</v>
      </c>
      <c r="G32" s="114">
        <v>11</v>
      </c>
      <c r="H32" s="114">
        <v>6</v>
      </c>
      <c r="I32" s="140">
        <v>12</v>
      </c>
      <c r="J32" s="115">
        <v>3</v>
      </c>
      <c r="K32" s="116">
        <v>25</v>
      </c>
    </row>
    <row r="33" spans="1:11" ht="14.1" customHeight="1" x14ac:dyDescent="0.2">
      <c r="A33" s="306">
        <v>32</v>
      </c>
      <c r="B33" s="307" t="s">
        <v>252</v>
      </c>
      <c r="C33" s="308"/>
      <c r="D33" s="113">
        <v>5.5776892430278888</v>
      </c>
      <c r="E33" s="115">
        <v>196</v>
      </c>
      <c r="F33" s="114">
        <v>189</v>
      </c>
      <c r="G33" s="114">
        <v>102</v>
      </c>
      <c r="H33" s="114">
        <v>134</v>
      </c>
      <c r="I33" s="140">
        <v>132</v>
      </c>
      <c r="J33" s="115">
        <v>64</v>
      </c>
      <c r="K33" s="116">
        <v>48.484848484848484</v>
      </c>
    </row>
    <row r="34" spans="1:11" ht="14.1" customHeight="1" x14ac:dyDescent="0.2">
      <c r="A34" s="306">
        <v>33</v>
      </c>
      <c r="B34" s="307" t="s">
        <v>253</v>
      </c>
      <c r="C34" s="308"/>
      <c r="D34" s="113">
        <v>1.7359134889015366</v>
      </c>
      <c r="E34" s="115">
        <v>61</v>
      </c>
      <c r="F34" s="114">
        <v>91</v>
      </c>
      <c r="G34" s="114">
        <v>45</v>
      </c>
      <c r="H34" s="114">
        <v>35</v>
      </c>
      <c r="I34" s="140">
        <v>44</v>
      </c>
      <c r="J34" s="115">
        <v>17</v>
      </c>
      <c r="K34" s="116">
        <v>38.636363636363633</v>
      </c>
    </row>
    <row r="35" spans="1:11" ht="14.1" customHeight="1" x14ac:dyDescent="0.2">
      <c r="A35" s="306">
        <v>34</v>
      </c>
      <c r="B35" s="307" t="s">
        <v>254</v>
      </c>
      <c r="C35" s="308"/>
      <c r="D35" s="113">
        <v>2.4473534433693795</v>
      </c>
      <c r="E35" s="115">
        <v>86</v>
      </c>
      <c r="F35" s="114">
        <v>49</v>
      </c>
      <c r="G35" s="114">
        <v>65</v>
      </c>
      <c r="H35" s="114">
        <v>45</v>
      </c>
      <c r="I35" s="140">
        <v>103</v>
      </c>
      <c r="J35" s="115">
        <v>-17</v>
      </c>
      <c r="K35" s="116">
        <v>-16.50485436893204</v>
      </c>
    </row>
    <row r="36" spans="1:11" ht="14.1" customHeight="1" x14ac:dyDescent="0.2">
      <c r="A36" s="306">
        <v>41</v>
      </c>
      <c r="B36" s="307" t="s">
        <v>255</v>
      </c>
      <c r="C36" s="308"/>
      <c r="D36" s="113">
        <v>0.99601593625498008</v>
      </c>
      <c r="E36" s="115">
        <v>35</v>
      </c>
      <c r="F36" s="114">
        <v>24</v>
      </c>
      <c r="G36" s="114">
        <v>33</v>
      </c>
      <c r="H36" s="114">
        <v>25</v>
      </c>
      <c r="I36" s="140">
        <v>24</v>
      </c>
      <c r="J36" s="115">
        <v>11</v>
      </c>
      <c r="K36" s="116">
        <v>45.833333333333336</v>
      </c>
    </row>
    <row r="37" spans="1:11" ht="14.1" customHeight="1" x14ac:dyDescent="0.2">
      <c r="A37" s="306">
        <v>42</v>
      </c>
      <c r="B37" s="307" t="s">
        <v>256</v>
      </c>
      <c r="C37" s="308"/>
      <c r="D37" s="113">
        <v>0.19920318725099601</v>
      </c>
      <c r="E37" s="115">
        <v>7</v>
      </c>
      <c r="F37" s="114" t="s">
        <v>513</v>
      </c>
      <c r="G37" s="114">
        <v>5</v>
      </c>
      <c r="H37" s="114" t="s">
        <v>513</v>
      </c>
      <c r="I37" s="140" t="s">
        <v>513</v>
      </c>
      <c r="J37" s="115" t="s">
        <v>513</v>
      </c>
      <c r="K37" s="116" t="s">
        <v>513</v>
      </c>
    </row>
    <row r="38" spans="1:11" ht="14.1" customHeight="1" x14ac:dyDescent="0.2">
      <c r="A38" s="306">
        <v>43</v>
      </c>
      <c r="B38" s="307" t="s">
        <v>257</v>
      </c>
      <c r="C38" s="308"/>
      <c r="D38" s="113">
        <v>1.1952191235059761</v>
      </c>
      <c r="E38" s="115">
        <v>42</v>
      </c>
      <c r="F38" s="114">
        <v>25</v>
      </c>
      <c r="G38" s="114">
        <v>32</v>
      </c>
      <c r="H38" s="114">
        <v>45</v>
      </c>
      <c r="I38" s="140">
        <v>38</v>
      </c>
      <c r="J38" s="115">
        <v>4</v>
      </c>
      <c r="K38" s="116">
        <v>10.526315789473685</v>
      </c>
    </row>
    <row r="39" spans="1:11" ht="14.1" customHeight="1" x14ac:dyDescent="0.2">
      <c r="A39" s="306">
        <v>51</v>
      </c>
      <c r="B39" s="307" t="s">
        <v>258</v>
      </c>
      <c r="C39" s="308"/>
      <c r="D39" s="113">
        <v>12.94820717131474</v>
      </c>
      <c r="E39" s="115">
        <v>455</v>
      </c>
      <c r="F39" s="114">
        <v>384</v>
      </c>
      <c r="G39" s="114">
        <v>480</v>
      </c>
      <c r="H39" s="114">
        <v>418</v>
      </c>
      <c r="I39" s="140">
        <v>492</v>
      </c>
      <c r="J39" s="115">
        <v>-37</v>
      </c>
      <c r="K39" s="116">
        <v>-7.5203252032520327</v>
      </c>
    </row>
    <row r="40" spans="1:11" ht="14.1" customHeight="1" x14ac:dyDescent="0.2">
      <c r="A40" s="306" t="s">
        <v>259</v>
      </c>
      <c r="B40" s="307" t="s">
        <v>260</v>
      </c>
      <c r="C40" s="308"/>
      <c r="D40" s="113">
        <v>12.151394422310757</v>
      </c>
      <c r="E40" s="115">
        <v>427</v>
      </c>
      <c r="F40" s="114">
        <v>361</v>
      </c>
      <c r="G40" s="114">
        <v>454</v>
      </c>
      <c r="H40" s="114">
        <v>393</v>
      </c>
      <c r="I40" s="140">
        <v>466</v>
      </c>
      <c r="J40" s="115">
        <v>-39</v>
      </c>
      <c r="K40" s="116">
        <v>-8.3690987124463518</v>
      </c>
    </row>
    <row r="41" spans="1:11" ht="14.1" customHeight="1" x14ac:dyDescent="0.2">
      <c r="A41" s="306"/>
      <c r="B41" s="307" t="s">
        <v>261</v>
      </c>
      <c r="C41" s="308"/>
      <c r="D41" s="113">
        <v>10.472396129766647</v>
      </c>
      <c r="E41" s="115">
        <v>368</v>
      </c>
      <c r="F41" s="114">
        <v>316</v>
      </c>
      <c r="G41" s="114">
        <v>405</v>
      </c>
      <c r="H41" s="114">
        <v>356</v>
      </c>
      <c r="I41" s="140">
        <v>426</v>
      </c>
      <c r="J41" s="115">
        <v>-58</v>
      </c>
      <c r="K41" s="116">
        <v>-13.615023474178404</v>
      </c>
    </row>
    <row r="42" spans="1:11" ht="14.1" customHeight="1" x14ac:dyDescent="0.2">
      <c r="A42" s="306">
        <v>52</v>
      </c>
      <c r="B42" s="307" t="s">
        <v>262</v>
      </c>
      <c r="C42" s="308"/>
      <c r="D42" s="113">
        <v>8.6511098463289695</v>
      </c>
      <c r="E42" s="115">
        <v>304</v>
      </c>
      <c r="F42" s="114">
        <v>263</v>
      </c>
      <c r="G42" s="114">
        <v>235</v>
      </c>
      <c r="H42" s="114">
        <v>237</v>
      </c>
      <c r="I42" s="140">
        <v>297</v>
      </c>
      <c r="J42" s="115">
        <v>7</v>
      </c>
      <c r="K42" s="116">
        <v>2.3569023569023568</v>
      </c>
    </row>
    <row r="43" spans="1:11" ht="14.1" customHeight="1" x14ac:dyDescent="0.2">
      <c r="A43" s="306" t="s">
        <v>263</v>
      </c>
      <c r="B43" s="307" t="s">
        <v>264</v>
      </c>
      <c r="C43" s="308"/>
      <c r="D43" s="113">
        <v>7.7689243027888448</v>
      </c>
      <c r="E43" s="115">
        <v>273</v>
      </c>
      <c r="F43" s="114">
        <v>241</v>
      </c>
      <c r="G43" s="114">
        <v>213</v>
      </c>
      <c r="H43" s="114">
        <v>216</v>
      </c>
      <c r="I43" s="140">
        <v>258</v>
      </c>
      <c r="J43" s="115">
        <v>15</v>
      </c>
      <c r="K43" s="116">
        <v>5.8139534883720927</v>
      </c>
    </row>
    <row r="44" spans="1:11" ht="14.1" customHeight="1" x14ac:dyDescent="0.2">
      <c r="A44" s="306">
        <v>53</v>
      </c>
      <c r="B44" s="307" t="s">
        <v>265</v>
      </c>
      <c r="C44" s="308"/>
      <c r="D44" s="113">
        <v>0.68298235628912918</v>
      </c>
      <c r="E44" s="115">
        <v>24</v>
      </c>
      <c r="F44" s="114">
        <v>17</v>
      </c>
      <c r="G44" s="114">
        <v>43</v>
      </c>
      <c r="H44" s="114">
        <v>24</v>
      </c>
      <c r="I44" s="140">
        <v>33</v>
      </c>
      <c r="J44" s="115">
        <v>-9</v>
      </c>
      <c r="K44" s="116">
        <v>-27.272727272727273</v>
      </c>
    </row>
    <row r="45" spans="1:11" ht="14.1" customHeight="1" x14ac:dyDescent="0.2">
      <c r="A45" s="306" t="s">
        <v>266</v>
      </c>
      <c r="B45" s="307" t="s">
        <v>267</v>
      </c>
      <c r="C45" s="308"/>
      <c r="D45" s="113">
        <v>0.65452475811041544</v>
      </c>
      <c r="E45" s="115">
        <v>23</v>
      </c>
      <c r="F45" s="114">
        <v>16</v>
      </c>
      <c r="G45" s="114">
        <v>43</v>
      </c>
      <c r="H45" s="114">
        <v>24</v>
      </c>
      <c r="I45" s="140">
        <v>32</v>
      </c>
      <c r="J45" s="115">
        <v>-9</v>
      </c>
      <c r="K45" s="116">
        <v>-28.125</v>
      </c>
    </row>
    <row r="46" spans="1:11" ht="14.1" customHeight="1" x14ac:dyDescent="0.2">
      <c r="A46" s="306">
        <v>54</v>
      </c>
      <c r="B46" s="307" t="s">
        <v>268</v>
      </c>
      <c r="C46" s="308"/>
      <c r="D46" s="113">
        <v>2.0489470688673874</v>
      </c>
      <c r="E46" s="115">
        <v>72</v>
      </c>
      <c r="F46" s="114">
        <v>54</v>
      </c>
      <c r="G46" s="114">
        <v>70</v>
      </c>
      <c r="H46" s="114">
        <v>76</v>
      </c>
      <c r="I46" s="140">
        <v>79</v>
      </c>
      <c r="J46" s="115">
        <v>-7</v>
      </c>
      <c r="K46" s="116">
        <v>-8.8607594936708853</v>
      </c>
    </row>
    <row r="47" spans="1:11" ht="14.1" customHeight="1" x14ac:dyDescent="0.2">
      <c r="A47" s="306">
        <v>61</v>
      </c>
      <c r="B47" s="307" t="s">
        <v>269</v>
      </c>
      <c r="C47" s="308"/>
      <c r="D47" s="113">
        <v>1.7643710870802505</v>
      </c>
      <c r="E47" s="115">
        <v>62</v>
      </c>
      <c r="F47" s="114">
        <v>48</v>
      </c>
      <c r="G47" s="114">
        <v>46</v>
      </c>
      <c r="H47" s="114">
        <v>39</v>
      </c>
      <c r="I47" s="140">
        <v>57</v>
      </c>
      <c r="J47" s="115">
        <v>5</v>
      </c>
      <c r="K47" s="116">
        <v>8.7719298245614041</v>
      </c>
    </row>
    <row r="48" spans="1:11" ht="14.1" customHeight="1" x14ac:dyDescent="0.2">
      <c r="A48" s="306">
        <v>62</v>
      </c>
      <c r="B48" s="307" t="s">
        <v>270</v>
      </c>
      <c r="C48" s="308"/>
      <c r="D48" s="113">
        <v>6.7159931701764375</v>
      </c>
      <c r="E48" s="115">
        <v>236</v>
      </c>
      <c r="F48" s="114">
        <v>210</v>
      </c>
      <c r="G48" s="114">
        <v>264</v>
      </c>
      <c r="H48" s="114">
        <v>259</v>
      </c>
      <c r="I48" s="140">
        <v>221</v>
      </c>
      <c r="J48" s="115">
        <v>15</v>
      </c>
      <c r="K48" s="116">
        <v>6.7873303167420813</v>
      </c>
    </row>
    <row r="49" spans="1:11" ht="14.1" customHeight="1" x14ac:dyDescent="0.2">
      <c r="A49" s="306">
        <v>63</v>
      </c>
      <c r="B49" s="307" t="s">
        <v>271</v>
      </c>
      <c r="C49" s="308"/>
      <c r="D49" s="113">
        <v>2.5042686397268072</v>
      </c>
      <c r="E49" s="115">
        <v>88</v>
      </c>
      <c r="F49" s="114">
        <v>105</v>
      </c>
      <c r="G49" s="114">
        <v>160</v>
      </c>
      <c r="H49" s="114">
        <v>101</v>
      </c>
      <c r="I49" s="140">
        <v>111</v>
      </c>
      <c r="J49" s="115">
        <v>-23</v>
      </c>
      <c r="K49" s="116">
        <v>-20.72072072072072</v>
      </c>
    </row>
    <row r="50" spans="1:11" ht="14.1" customHeight="1" x14ac:dyDescent="0.2">
      <c r="A50" s="306" t="s">
        <v>272</v>
      </c>
      <c r="B50" s="307" t="s">
        <v>273</v>
      </c>
      <c r="C50" s="308"/>
      <c r="D50" s="113">
        <v>0.22766078542970974</v>
      </c>
      <c r="E50" s="115">
        <v>8</v>
      </c>
      <c r="F50" s="114">
        <v>12</v>
      </c>
      <c r="G50" s="114">
        <v>16</v>
      </c>
      <c r="H50" s="114">
        <v>7</v>
      </c>
      <c r="I50" s="140">
        <v>12</v>
      </c>
      <c r="J50" s="115">
        <v>-4</v>
      </c>
      <c r="K50" s="116">
        <v>-33.333333333333336</v>
      </c>
    </row>
    <row r="51" spans="1:11" ht="14.1" customHeight="1" x14ac:dyDescent="0.2">
      <c r="A51" s="306" t="s">
        <v>274</v>
      </c>
      <c r="B51" s="307" t="s">
        <v>275</v>
      </c>
      <c r="C51" s="308"/>
      <c r="D51" s="113">
        <v>2.2196926579396701</v>
      </c>
      <c r="E51" s="115">
        <v>78</v>
      </c>
      <c r="F51" s="114">
        <v>88</v>
      </c>
      <c r="G51" s="114">
        <v>140</v>
      </c>
      <c r="H51" s="114">
        <v>90</v>
      </c>
      <c r="I51" s="140">
        <v>93</v>
      </c>
      <c r="J51" s="115">
        <v>-15</v>
      </c>
      <c r="K51" s="116">
        <v>-16.129032258064516</v>
      </c>
    </row>
    <row r="52" spans="1:11" ht="14.1" customHeight="1" x14ac:dyDescent="0.2">
      <c r="A52" s="306">
        <v>71</v>
      </c>
      <c r="B52" s="307" t="s">
        <v>276</v>
      </c>
      <c r="C52" s="308"/>
      <c r="D52" s="113">
        <v>8.5941946499715431</v>
      </c>
      <c r="E52" s="115">
        <v>302</v>
      </c>
      <c r="F52" s="114">
        <v>215</v>
      </c>
      <c r="G52" s="114">
        <v>242</v>
      </c>
      <c r="H52" s="114">
        <v>235</v>
      </c>
      <c r="I52" s="140">
        <v>278</v>
      </c>
      <c r="J52" s="115">
        <v>24</v>
      </c>
      <c r="K52" s="116">
        <v>8.6330935251798557</v>
      </c>
    </row>
    <row r="53" spans="1:11" ht="14.1" customHeight="1" x14ac:dyDescent="0.2">
      <c r="A53" s="306" t="s">
        <v>277</v>
      </c>
      <c r="B53" s="307" t="s">
        <v>278</v>
      </c>
      <c r="C53" s="308"/>
      <c r="D53" s="113">
        <v>2.9595902105862266</v>
      </c>
      <c r="E53" s="115">
        <v>104</v>
      </c>
      <c r="F53" s="114">
        <v>75</v>
      </c>
      <c r="G53" s="114">
        <v>63</v>
      </c>
      <c r="H53" s="114">
        <v>74</v>
      </c>
      <c r="I53" s="140">
        <v>98</v>
      </c>
      <c r="J53" s="115">
        <v>6</v>
      </c>
      <c r="K53" s="116">
        <v>6.1224489795918364</v>
      </c>
    </row>
    <row r="54" spans="1:11" ht="14.1" customHeight="1" x14ac:dyDescent="0.2">
      <c r="A54" s="306" t="s">
        <v>279</v>
      </c>
      <c r="B54" s="307" t="s">
        <v>280</v>
      </c>
      <c r="C54" s="308"/>
      <c r="D54" s="113">
        <v>5.0085372794536145</v>
      </c>
      <c r="E54" s="115">
        <v>176</v>
      </c>
      <c r="F54" s="114">
        <v>122</v>
      </c>
      <c r="G54" s="114">
        <v>163</v>
      </c>
      <c r="H54" s="114">
        <v>147</v>
      </c>
      <c r="I54" s="140">
        <v>154</v>
      </c>
      <c r="J54" s="115">
        <v>22</v>
      </c>
      <c r="K54" s="116">
        <v>14.285714285714286</v>
      </c>
    </row>
    <row r="55" spans="1:11" ht="14.1" customHeight="1" x14ac:dyDescent="0.2">
      <c r="A55" s="306">
        <v>72</v>
      </c>
      <c r="B55" s="307" t="s">
        <v>281</v>
      </c>
      <c r="C55" s="308"/>
      <c r="D55" s="113">
        <v>2.7603870233352303</v>
      </c>
      <c r="E55" s="115">
        <v>97</v>
      </c>
      <c r="F55" s="114">
        <v>51</v>
      </c>
      <c r="G55" s="114">
        <v>73</v>
      </c>
      <c r="H55" s="114">
        <v>42</v>
      </c>
      <c r="I55" s="140">
        <v>313</v>
      </c>
      <c r="J55" s="115">
        <v>-216</v>
      </c>
      <c r="K55" s="116">
        <v>-69.009584664536746</v>
      </c>
    </row>
    <row r="56" spans="1:11" ht="14.1" customHeight="1" x14ac:dyDescent="0.2">
      <c r="A56" s="306" t="s">
        <v>282</v>
      </c>
      <c r="B56" s="307" t="s">
        <v>283</v>
      </c>
      <c r="C56" s="308"/>
      <c r="D56" s="113">
        <v>1.4513375071143995</v>
      </c>
      <c r="E56" s="115">
        <v>51</v>
      </c>
      <c r="F56" s="114">
        <v>27</v>
      </c>
      <c r="G56" s="114">
        <v>44</v>
      </c>
      <c r="H56" s="114">
        <v>19</v>
      </c>
      <c r="I56" s="140">
        <v>277</v>
      </c>
      <c r="J56" s="115">
        <v>-226</v>
      </c>
      <c r="K56" s="116">
        <v>-81.588447653429597</v>
      </c>
    </row>
    <row r="57" spans="1:11" ht="14.1" customHeight="1" x14ac:dyDescent="0.2">
      <c r="A57" s="306" t="s">
        <v>284</v>
      </c>
      <c r="B57" s="307" t="s">
        <v>285</v>
      </c>
      <c r="C57" s="308"/>
      <c r="D57" s="113">
        <v>0.45532157085941949</v>
      </c>
      <c r="E57" s="115">
        <v>16</v>
      </c>
      <c r="F57" s="114">
        <v>14</v>
      </c>
      <c r="G57" s="114">
        <v>17</v>
      </c>
      <c r="H57" s="114">
        <v>16</v>
      </c>
      <c r="I57" s="140">
        <v>27</v>
      </c>
      <c r="J57" s="115">
        <v>-11</v>
      </c>
      <c r="K57" s="116">
        <v>-40.74074074074074</v>
      </c>
    </row>
    <row r="58" spans="1:11" ht="14.1" customHeight="1" x14ac:dyDescent="0.2">
      <c r="A58" s="306">
        <v>73</v>
      </c>
      <c r="B58" s="307" t="s">
        <v>286</v>
      </c>
      <c r="C58" s="308"/>
      <c r="D58" s="113">
        <v>0.8537279453614115</v>
      </c>
      <c r="E58" s="115">
        <v>30</v>
      </c>
      <c r="F58" s="114">
        <v>32</v>
      </c>
      <c r="G58" s="114">
        <v>45</v>
      </c>
      <c r="H58" s="114">
        <v>33</v>
      </c>
      <c r="I58" s="140">
        <v>36</v>
      </c>
      <c r="J58" s="115">
        <v>-6</v>
      </c>
      <c r="K58" s="116">
        <v>-16.666666666666668</v>
      </c>
    </row>
    <row r="59" spans="1:11" ht="14.1" customHeight="1" x14ac:dyDescent="0.2">
      <c r="A59" s="306" t="s">
        <v>287</v>
      </c>
      <c r="B59" s="307" t="s">
        <v>288</v>
      </c>
      <c r="C59" s="308"/>
      <c r="D59" s="113">
        <v>0.71143995446784292</v>
      </c>
      <c r="E59" s="115">
        <v>25</v>
      </c>
      <c r="F59" s="114">
        <v>27</v>
      </c>
      <c r="G59" s="114">
        <v>36</v>
      </c>
      <c r="H59" s="114">
        <v>24</v>
      </c>
      <c r="I59" s="140">
        <v>33</v>
      </c>
      <c r="J59" s="115">
        <v>-8</v>
      </c>
      <c r="K59" s="116">
        <v>-24.242424242424242</v>
      </c>
    </row>
    <row r="60" spans="1:11" ht="14.1" customHeight="1" x14ac:dyDescent="0.2">
      <c r="A60" s="306">
        <v>81</v>
      </c>
      <c r="B60" s="307" t="s">
        <v>289</v>
      </c>
      <c r="C60" s="308"/>
      <c r="D60" s="113">
        <v>4.8093340922026178</v>
      </c>
      <c r="E60" s="115">
        <v>169</v>
      </c>
      <c r="F60" s="114">
        <v>151</v>
      </c>
      <c r="G60" s="114">
        <v>167</v>
      </c>
      <c r="H60" s="114">
        <v>126</v>
      </c>
      <c r="I60" s="140">
        <v>171</v>
      </c>
      <c r="J60" s="115">
        <v>-2</v>
      </c>
      <c r="K60" s="116">
        <v>-1.1695906432748537</v>
      </c>
    </row>
    <row r="61" spans="1:11" ht="14.1" customHeight="1" x14ac:dyDescent="0.2">
      <c r="A61" s="306" t="s">
        <v>290</v>
      </c>
      <c r="B61" s="307" t="s">
        <v>291</v>
      </c>
      <c r="C61" s="308"/>
      <c r="D61" s="113">
        <v>1.7359134889015366</v>
      </c>
      <c r="E61" s="115">
        <v>61</v>
      </c>
      <c r="F61" s="114">
        <v>69</v>
      </c>
      <c r="G61" s="114">
        <v>82</v>
      </c>
      <c r="H61" s="114">
        <v>50</v>
      </c>
      <c r="I61" s="140">
        <v>62</v>
      </c>
      <c r="J61" s="115">
        <v>-1</v>
      </c>
      <c r="K61" s="116">
        <v>-1.6129032258064515</v>
      </c>
    </row>
    <row r="62" spans="1:11" ht="14.1" customHeight="1" x14ac:dyDescent="0.2">
      <c r="A62" s="306" t="s">
        <v>292</v>
      </c>
      <c r="B62" s="307" t="s">
        <v>293</v>
      </c>
      <c r="C62" s="308"/>
      <c r="D62" s="113">
        <v>0.96755833807626634</v>
      </c>
      <c r="E62" s="115">
        <v>34</v>
      </c>
      <c r="F62" s="114">
        <v>35</v>
      </c>
      <c r="G62" s="114">
        <v>33</v>
      </c>
      <c r="H62" s="114">
        <v>32</v>
      </c>
      <c r="I62" s="140">
        <v>53</v>
      </c>
      <c r="J62" s="115">
        <v>-19</v>
      </c>
      <c r="K62" s="116">
        <v>-35.849056603773583</v>
      </c>
    </row>
    <row r="63" spans="1:11" ht="14.1" customHeight="1" x14ac:dyDescent="0.2">
      <c r="A63" s="306"/>
      <c r="B63" s="307" t="s">
        <v>294</v>
      </c>
      <c r="C63" s="308"/>
      <c r="D63" s="113">
        <v>0.76835515082527039</v>
      </c>
      <c r="E63" s="115">
        <v>27</v>
      </c>
      <c r="F63" s="114">
        <v>23</v>
      </c>
      <c r="G63" s="114">
        <v>27</v>
      </c>
      <c r="H63" s="114">
        <v>26</v>
      </c>
      <c r="I63" s="140">
        <v>46</v>
      </c>
      <c r="J63" s="115">
        <v>-19</v>
      </c>
      <c r="K63" s="116">
        <v>-41.304347826086953</v>
      </c>
    </row>
    <row r="64" spans="1:11" ht="14.1" customHeight="1" x14ac:dyDescent="0.2">
      <c r="A64" s="306" t="s">
        <v>295</v>
      </c>
      <c r="B64" s="307" t="s">
        <v>296</v>
      </c>
      <c r="C64" s="308"/>
      <c r="D64" s="113">
        <v>0.59760956175298807</v>
      </c>
      <c r="E64" s="115">
        <v>21</v>
      </c>
      <c r="F64" s="114">
        <v>12</v>
      </c>
      <c r="G64" s="114">
        <v>9</v>
      </c>
      <c r="H64" s="114">
        <v>16</v>
      </c>
      <c r="I64" s="140">
        <v>20</v>
      </c>
      <c r="J64" s="115">
        <v>1</v>
      </c>
      <c r="K64" s="116">
        <v>5</v>
      </c>
    </row>
    <row r="65" spans="1:11" ht="14.1" customHeight="1" x14ac:dyDescent="0.2">
      <c r="A65" s="306" t="s">
        <v>297</v>
      </c>
      <c r="B65" s="307" t="s">
        <v>298</v>
      </c>
      <c r="C65" s="308"/>
      <c r="D65" s="113">
        <v>0.39840637450199201</v>
      </c>
      <c r="E65" s="115">
        <v>14</v>
      </c>
      <c r="F65" s="114">
        <v>11</v>
      </c>
      <c r="G65" s="114">
        <v>20</v>
      </c>
      <c r="H65" s="114">
        <v>10</v>
      </c>
      <c r="I65" s="140">
        <v>12</v>
      </c>
      <c r="J65" s="115">
        <v>2</v>
      </c>
      <c r="K65" s="116">
        <v>16.666666666666668</v>
      </c>
    </row>
    <row r="66" spans="1:11" ht="14.1" customHeight="1" x14ac:dyDescent="0.2">
      <c r="A66" s="306">
        <v>82</v>
      </c>
      <c r="B66" s="307" t="s">
        <v>299</v>
      </c>
      <c r="C66" s="308"/>
      <c r="D66" s="113">
        <v>2.0489470688673874</v>
      </c>
      <c r="E66" s="115">
        <v>72</v>
      </c>
      <c r="F66" s="114">
        <v>94</v>
      </c>
      <c r="G66" s="114">
        <v>112</v>
      </c>
      <c r="H66" s="114">
        <v>44</v>
      </c>
      <c r="I66" s="140">
        <v>99</v>
      </c>
      <c r="J66" s="115">
        <v>-27</v>
      </c>
      <c r="K66" s="116">
        <v>-27.272727272727273</v>
      </c>
    </row>
    <row r="67" spans="1:11" ht="14.1" customHeight="1" x14ac:dyDescent="0.2">
      <c r="A67" s="306" t="s">
        <v>300</v>
      </c>
      <c r="B67" s="307" t="s">
        <v>301</v>
      </c>
      <c r="C67" s="308"/>
      <c r="D67" s="113">
        <v>1.0244735344336937</v>
      </c>
      <c r="E67" s="115">
        <v>36</v>
      </c>
      <c r="F67" s="114">
        <v>56</v>
      </c>
      <c r="G67" s="114">
        <v>67</v>
      </c>
      <c r="H67" s="114">
        <v>25</v>
      </c>
      <c r="I67" s="140">
        <v>47</v>
      </c>
      <c r="J67" s="115">
        <v>-11</v>
      </c>
      <c r="K67" s="116">
        <v>-23.404255319148938</v>
      </c>
    </row>
    <row r="68" spans="1:11" ht="14.1" customHeight="1" x14ac:dyDescent="0.2">
      <c r="A68" s="306" t="s">
        <v>302</v>
      </c>
      <c r="B68" s="307" t="s">
        <v>303</v>
      </c>
      <c r="C68" s="308"/>
      <c r="D68" s="113">
        <v>0.76835515082527039</v>
      </c>
      <c r="E68" s="115">
        <v>27</v>
      </c>
      <c r="F68" s="114">
        <v>27</v>
      </c>
      <c r="G68" s="114">
        <v>36</v>
      </c>
      <c r="H68" s="114">
        <v>18</v>
      </c>
      <c r="I68" s="140">
        <v>43</v>
      </c>
      <c r="J68" s="115">
        <v>-16</v>
      </c>
      <c r="K68" s="116">
        <v>-37.209302325581397</v>
      </c>
    </row>
    <row r="69" spans="1:11" ht="14.1" customHeight="1" x14ac:dyDescent="0.2">
      <c r="A69" s="306">
        <v>83</v>
      </c>
      <c r="B69" s="307" t="s">
        <v>304</v>
      </c>
      <c r="C69" s="308"/>
      <c r="D69" s="113">
        <v>2.7603870233352303</v>
      </c>
      <c r="E69" s="115">
        <v>97</v>
      </c>
      <c r="F69" s="114">
        <v>92</v>
      </c>
      <c r="G69" s="114">
        <v>271</v>
      </c>
      <c r="H69" s="114">
        <v>83</v>
      </c>
      <c r="I69" s="140">
        <v>121</v>
      </c>
      <c r="J69" s="115">
        <v>-24</v>
      </c>
      <c r="K69" s="116">
        <v>-19.834710743801654</v>
      </c>
    </row>
    <row r="70" spans="1:11" ht="14.1" customHeight="1" x14ac:dyDescent="0.2">
      <c r="A70" s="306" t="s">
        <v>305</v>
      </c>
      <c r="B70" s="307" t="s">
        <v>306</v>
      </c>
      <c r="C70" s="308"/>
      <c r="D70" s="113">
        <v>2.2196926579396701</v>
      </c>
      <c r="E70" s="115">
        <v>78</v>
      </c>
      <c r="F70" s="114">
        <v>73</v>
      </c>
      <c r="G70" s="114">
        <v>244</v>
      </c>
      <c r="H70" s="114">
        <v>61</v>
      </c>
      <c r="I70" s="140">
        <v>93</v>
      </c>
      <c r="J70" s="115">
        <v>-15</v>
      </c>
      <c r="K70" s="116">
        <v>-16.129032258064516</v>
      </c>
    </row>
    <row r="71" spans="1:11" ht="14.1" customHeight="1" x14ac:dyDescent="0.2">
      <c r="A71" s="306"/>
      <c r="B71" s="307" t="s">
        <v>307</v>
      </c>
      <c r="C71" s="308"/>
      <c r="D71" s="113">
        <v>1.4797951052931133</v>
      </c>
      <c r="E71" s="115">
        <v>52</v>
      </c>
      <c r="F71" s="114">
        <v>43</v>
      </c>
      <c r="G71" s="114">
        <v>168</v>
      </c>
      <c r="H71" s="114">
        <v>30</v>
      </c>
      <c r="I71" s="140">
        <v>59</v>
      </c>
      <c r="J71" s="115">
        <v>-7</v>
      </c>
      <c r="K71" s="116">
        <v>-11.864406779661017</v>
      </c>
    </row>
    <row r="72" spans="1:11" ht="14.1" customHeight="1" x14ac:dyDescent="0.2">
      <c r="A72" s="306">
        <v>84</v>
      </c>
      <c r="B72" s="307" t="s">
        <v>308</v>
      </c>
      <c r="C72" s="308"/>
      <c r="D72" s="113">
        <v>0.51223676721684686</v>
      </c>
      <c r="E72" s="115">
        <v>18</v>
      </c>
      <c r="F72" s="114">
        <v>22</v>
      </c>
      <c r="G72" s="114">
        <v>57</v>
      </c>
      <c r="H72" s="114">
        <v>20</v>
      </c>
      <c r="I72" s="140">
        <v>26</v>
      </c>
      <c r="J72" s="115">
        <v>-8</v>
      </c>
      <c r="K72" s="116">
        <v>-30.76923076923077</v>
      </c>
    </row>
    <row r="73" spans="1:11" ht="14.1" customHeight="1" x14ac:dyDescent="0.2">
      <c r="A73" s="306" t="s">
        <v>309</v>
      </c>
      <c r="B73" s="307" t="s">
        <v>310</v>
      </c>
      <c r="C73" s="308"/>
      <c r="D73" s="113">
        <v>0.14228799089356858</v>
      </c>
      <c r="E73" s="115">
        <v>5</v>
      </c>
      <c r="F73" s="114" t="s">
        <v>513</v>
      </c>
      <c r="G73" s="114">
        <v>28</v>
      </c>
      <c r="H73" s="114">
        <v>3</v>
      </c>
      <c r="I73" s="140">
        <v>10</v>
      </c>
      <c r="J73" s="115">
        <v>-5</v>
      </c>
      <c r="K73" s="116">
        <v>-50</v>
      </c>
    </row>
    <row r="74" spans="1:11" ht="14.1" customHeight="1" x14ac:dyDescent="0.2">
      <c r="A74" s="306" t="s">
        <v>311</v>
      </c>
      <c r="B74" s="307" t="s">
        <v>312</v>
      </c>
      <c r="C74" s="308"/>
      <c r="D74" s="113">
        <v>0.17074558907228229</v>
      </c>
      <c r="E74" s="115">
        <v>6</v>
      </c>
      <c r="F74" s="114">
        <v>9</v>
      </c>
      <c r="G74" s="114">
        <v>19</v>
      </c>
      <c r="H74" s="114">
        <v>3</v>
      </c>
      <c r="I74" s="140">
        <v>7</v>
      </c>
      <c r="J74" s="115">
        <v>-1</v>
      </c>
      <c r="K74" s="116">
        <v>-14.285714285714286</v>
      </c>
    </row>
    <row r="75" spans="1:11" ht="14.1" customHeight="1" x14ac:dyDescent="0.2">
      <c r="A75" s="306" t="s">
        <v>313</v>
      </c>
      <c r="B75" s="307" t="s">
        <v>314</v>
      </c>
      <c r="C75" s="308"/>
      <c r="D75" s="113">
        <v>0</v>
      </c>
      <c r="E75" s="115">
        <v>0</v>
      </c>
      <c r="F75" s="114" t="s">
        <v>513</v>
      </c>
      <c r="G75" s="114" t="s">
        <v>513</v>
      </c>
      <c r="H75" s="114" t="s">
        <v>513</v>
      </c>
      <c r="I75" s="140">
        <v>0</v>
      </c>
      <c r="J75" s="115">
        <v>0</v>
      </c>
      <c r="K75" s="116">
        <v>0</v>
      </c>
    </row>
    <row r="76" spans="1:11" ht="14.1" customHeight="1" x14ac:dyDescent="0.2">
      <c r="A76" s="306">
        <v>91</v>
      </c>
      <c r="B76" s="307" t="s">
        <v>315</v>
      </c>
      <c r="C76" s="308"/>
      <c r="D76" s="113">
        <v>8.5372794536141147E-2</v>
      </c>
      <c r="E76" s="115">
        <v>3</v>
      </c>
      <c r="F76" s="114">
        <v>5</v>
      </c>
      <c r="G76" s="114">
        <v>5</v>
      </c>
      <c r="H76" s="114">
        <v>8</v>
      </c>
      <c r="I76" s="140">
        <v>4</v>
      </c>
      <c r="J76" s="115">
        <v>-1</v>
      </c>
      <c r="K76" s="116">
        <v>-25</v>
      </c>
    </row>
    <row r="77" spans="1:11" ht="14.1" customHeight="1" x14ac:dyDescent="0.2">
      <c r="A77" s="306">
        <v>92</v>
      </c>
      <c r="B77" s="307" t="s">
        <v>316</v>
      </c>
      <c r="C77" s="308"/>
      <c r="D77" s="113">
        <v>0.73989755264655666</v>
      </c>
      <c r="E77" s="115">
        <v>26</v>
      </c>
      <c r="F77" s="114">
        <v>18</v>
      </c>
      <c r="G77" s="114">
        <v>11</v>
      </c>
      <c r="H77" s="114">
        <v>33</v>
      </c>
      <c r="I77" s="140">
        <v>18</v>
      </c>
      <c r="J77" s="115">
        <v>8</v>
      </c>
      <c r="K77" s="116">
        <v>44.444444444444443</v>
      </c>
    </row>
    <row r="78" spans="1:11" ht="14.1" customHeight="1" x14ac:dyDescent="0.2">
      <c r="A78" s="306">
        <v>93</v>
      </c>
      <c r="B78" s="307" t="s">
        <v>317</v>
      </c>
      <c r="C78" s="308"/>
      <c r="D78" s="113" t="s">
        <v>513</v>
      </c>
      <c r="E78" s="115" t="s">
        <v>513</v>
      </c>
      <c r="F78" s="114" t="s">
        <v>513</v>
      </c>
      <c r="G78" s="114" t="s">
        <v>513</v>
      </c>
      <c r="H78" s="114">
        <v>0</v>
      </c>
      <c r="I78" s="140" t="s">
        <v>513</v>
      </c>
      <c r="J78" s="115" t="s">
        <v>513</v>
      </c>
      <c r="K78" s="116" t="s">
        <v>513</v>
      </c>
    </row>
    <row r="79" spans="1:11" ht="14.1" customHeight="1" x14ac:dyDescent="0.2">
      <c r="A79" s="306">
        <v>94</v>
      </c>
      <c r="B79" s="307" t="s">
        <v>318</v>
      </c>
      <c r="C79" s="308"/>
      <c r="D79" s="113" t="s">
        <v>513</v>
      </c>
      <c r="E79" s="115" t="s">
        <v>513</v>
      </c>
      <c r="F79" s="114" t="s">
        <v>513</v>
      </c>
      <c r="G79" s="114" t="s">
        <v>513</v>
      </c>
      <c r="H79" s="114">
        <v>0</v>
      </c>
      <c r="I79" s="140">
        <v>0</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3</v>
      </c>
      <c r="G81" s="144">
        <v>12</v>
      </c>
      <c r="H81" s="144">
        <v>0</v>
      </c>
      <c r="I81" s="145">
        <v>4</v>
      </c>
      <c r="J81" s="143">
        <v>-4</v>
      </c>
      <c r="K81" s="146">
        <v>-100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31482</v>
      </c>
      <c r="C10" s="114">
        <v>18362</v>
      </c>
      <c r="D10" s="114">
        <v>13120</v>
      </c>
      <c r="E10" s="114">
        <v>25474</v>
      </c>
      <c r="F10" s="114">
        <v>5948</v>
      </c>
      <c r="G10" s="114">
        <v>4670</v>
      </c>
      <c r="H10" s="114">
        <v>7871</v>
      </c>
      <c r="I10" s="115">
        <v>9128</v>
      </c>
      <c r="J10" s="114">
        <v>6180</v>
      </c>
      <c r="K10" s="114">
        <v>2948</v>
      </c>
      <c r="L10" s="423">
        <v>2370</v>
      </c>
      <c r="M10" s="424">
        <v>2475</v>
      </c>
    </row>
    <row r="11" spans="1:13" ht="11.1" customHeight="1" x14ac:dyDescent="0.2">
      <c r="A11" s="422" t="s">
        <v>387</v>
      </c>
      <c r="B11" s="115">
        <v>31762</v>
      </c>
      <c r="C11" s="114">
        <v>18654</v>
      </c>
      <c r="D11" s="114">
        <v>13108</v>
      </c>
      <c r="E11" s="114">
        <v>25674</v>
      </c>
      <c r="F11" s="114">
        <v>6026</v>
      </c>
      <c r="G11" s="114">
        <v>4627</v>
      </c>
      <c r="H11" s="114">
        <v>7981</v>
      </c>
      <c r="I11" s="115">
        <v>9336</v>
      </c>
      <c r="J11" s="114">
        <v>6282</v>
      </c>
      <c r="K11" s="114">
        <v>3054</v>
      </c>
      <c r="L11" s="423">
        <v>2279</v>
      </c>
      <c r="M11" s="424">
        <v>1912</v>
      </c>
    </row>
    <row r="12" spans="1:13" ht="11.1" customHeight="1" x14ac:dyDescent="0.2">
      <c r="A12" s="422" t="s">
        <v>388</v>
      </c>
      <c r="B12" s="115">
        <v>32336</v>
      </c>
      <c r="C12" s="114">
        <v>18964</v>
      </c>
      <c r="D12" s="114">
        <v>13372</v>
      </c>
      <c r="E12" s="114">
        <v>26162</v>
      </c>
      <c r="F12" s="114">
        <v>6111</v>
      </c>
      <c r="G12" s="114">
        <v>4985</v>
      </c>
      <c r="H12" s="114">
        <v>8056</v>
      </c>
      <c r="I12" s="115">
        <v>9349</v>
      </c>
      <c r="J12" s="114">
        <v>6245</v>
      </c>
      <c r="K12" s="114">
        <v>3104</v>
      </c>
      <c r="L12" s="423">
        <v>2789</v>
      </c>
      <c r="M12" s="424">
        <v>2302</v>
      </c>
    </row>
    <row r="13" spans="1:13" s="110" customFormat="1" ht="11.1" customHeight="1" x14ac:dyDescent="0.2">
      <c r="A13" s="422" t="s">
        <v>389</v>
      </c>
      <c r="B13" s="115">
        <v>31938</v>
      </c>
      <c r="C13" s="114">
        <v>18547</v>
      </c>
      <c r="D13" s="114">
        <v>13391</v>
      </c>
      <c r="E13" s="114">
        <v>25697</v>
      </c>
      <c r="F13" s="114">
        <v>6177</v>
      </c>
      <c r="G13" s="114">
        <v>4708</v>
      </c>
      <c r="H13" s="114">
        <v>8153</v>
      </c>
      <c r="I13" s="115">
        <v>9223</v>
      </c>
      <c r="J13" s="114">
        <v>6158</v>
      </c>
      <c r="K13" s="114">
        <v>3065</v>
      </c>
      <c r="L13" s="423">
        <v>1522</v>
      </c>
      <c r="M13" s="424">
        <v>2014</v>
      </c>
    </row>
    <row r="14" spans="1:13" ht="15" customHeight="1" x14ac:dyDescent="0.2">
      <c r="A14" s="422" t="s">
        <v>390</v>
      </c>
      <c r="B14" s="115">
        <v>32186</v>
      </c>
      <c r="C14" s="114">
        <v>18643</v>
      </c>
      <c r="D14" s="114">
        <v>13543</v>
      </c>
      <c r="E14" s="114">
        <v>24898</v>
      </c>
      <c r="F14" s="114">
        <v>7246</v>
      </c>
      <c r="G14" s="114">
        <v>4535</v>
      </c>
      <c r="H14" s="114">
        <v>8364</v>
      </c>
      <c r="I14" s="115">
        <v>9200</v>
      </c>
      <c r="J14" s="114">
        <v>6133</v>
      </c>
      <c r="K14" s="114">
        <v>3067</v>
      </c>
      <c r="L14" s="423">
        <v>2484</v>
      </c>
      <c r="M14" s="424">
        <v>2146</v>
      </c>
    </row>
    <row r="15" spans="1:13" ht="11.1" customHeight="1" x14ac:dyDescent="0.2">
      <c r="A15" s="422" t="s">
        <v>387</v>
      </c>
      <c r="B15" s="115">
        <v>32448</v>
      </c>
      <c r="C15" s="114">
        <v>18882</v>
      </c>
      <c r="D15" s="114">
        <v>13566</v>
      </c>
      <c r="E15" s="114">
        <v>24992</v>
      </c>
      <c r="F15" s="114">
        <v>7414</v>
      </c>
      <c r="G15" s="114">
        <v>4461</v>
      </c>
      <c r="H15" s="114">
        <v>8508</v>
      </c>
      <c r="I15" s="115">
        <v>9397</v>
      </c>
      <c r="J15" s="114">
        <v>6253</v>
      </c>
      <c r="K15" s="114">
        <v>3144</v>
      </c>
      <c r="L15" s="423">
        <v>2111</v>
      </c>
      <c r="M15" s="424">
        <v>1926</v>
      </c>
    </row>
    <row r="16" spans="1:13" ht="11.1" customHeight="1" x14ac:dyDescent="0.2">
      <c r="A16" s="422" t="s">
        <v>388</v>
      </c>
      <c r="B16" s="115">
        <v>33090</v>
      </c>
      <c r="C16" s="114">
        <v>19308</v>
      </c>
      <c r="D16" s="114">
        <v>13782</v>
      </c>
      <c r="E16" s="114">
        <v>25506</v>
      </c>
      <c r="F16" s="114">
        <v>7518</v>
      </c>
      <c r="G16" s="114">
        <v>4851</v>
      </c>
      <c r="H16" s="114">
        <v>8655</v>
      </c>
      <c r="I16" s="115">
        <v>9458</v>
      </c>
      <c r="J16" s="114">
        <v>6240</v>
      </c>
      <c r="K16" s="114">
        <v>3218</v>
      </c>
      <c r="L16" s="423">
        <v>3081</v>
      </c>
      <c r="M16" s="424">
        <v>2536</v>
      </c>
    </row>
    <row r="17" spans="1:13" s="110" customFormat="1" ht="11.1" customHeight="1" x14ac:dyDescent="0.2">
      <c r="A17" s="422" t="s">
        <v>389</v>
      </c>
      <c r="B17" s="115">
        <v>33189</v>
      </c>
      <c r="C17" s="114">
        <v>19316</v>
      </c>
      <c r="D17" s="114">
        <v>13873</v>
      </c>
      <c r="E17" s="114">
        <v>25598</v>
      </c>
      <c r="F17" s="114">
        <v>7583</v>
      </c>
      <c r="G17" s="114">
        <v>4712</v>
      </c>
      <c r="H17" s="114">
        <v>8890</v>
      </c>
      <c r="I17" s="115">
        <v>9450</v>
      </c>
      <c r="J17" s="114">
        <v>6209</v>
      </c>
      <c r="K17" s="114">
        <v>3241</v>
      </c>
      <c r="L17" s="423">
        <v>1697</v>
      </c>
      <c r="M17" s="424">
        <v>1963</v>
      </c>
    </row>
    <row r="18" spans="1:13" ht="15" customHeight="1" x14ac:dyDescent="0.2">
      <c r="A18" s="422" t="s">
        <v>391</v>
      </c>
      <c r="B18" s="115">
        <v>33724</v>
      </c>
      <c r="C18" s="114">
        <v>19712</v>
      </c>
      <c r="D18" s="114">
        <v>14012</v>
      </c>
      <c r="E18" s="114">
        <v>25885</v>
      </c>
      <c r="F18" s="114">
        <v>7831</v>
      </c>
      <c r="G18" s="114">
        <v>4740</v>
      </c>
      <c r="H18" s="114">
        <v>9091</v>
      </c>
      <c r="I18" s="115">
        <v>9536</v>
      </c>
      <c r="J18" s="114">
        <v>6215</v>
      </c>
      <c r="K18" s="114">
        <v>3321</v>
      </c>
      <c r="L18" s="423">
        <v>2845</v>
      </c>
      <c r="M18" s="424">
        <v>2318</v>
      </c>
    </row>
    <row r="19" spans="1:13" ht="11.1" customHeight="1" x14ac:dyDescent="0.2">
      <c r="A19" s="422" t="s">
        <v>387</v>
      </c>
      <c r="B19" s="115">
        <v>34169</v>
      </c>
      <c r="C19" s="114">
        <v>19998</v>
      </c>
      <c r="D19" s="114">
        <v>14171</v>
      </c>
      <c r="E19" s="114">
        <v>26237</v>
      </c>
      <c r="F19" s="114">
        <v>7928</v>
      </c>
      <c r="G19" s="114">
        <v>4655</v>
      </c>
      <c r="H19" s="114">
        <v>9440</v>
      </c>
      <c r="I19" s="115">
        <v>9689</v>
      </c>
      <c r="J19" s="114">
        <v>6270</v>
      </c>
      <c r="K19" s="114">
        <v>3419</v>
      </c>
      <c r="L19" s="423">
        <v>2067</v>
      </c>
      <c r="M19" s="424">
        <v>1940</v>
      </c>
    </row>
    <row r="20" spans="1:13" ht="11.1" customHeight="1" x14ac:dyDescent="0.2">
      <c r="A20" s="422" t="s">
        <v>388</v>
      </c>
      <c r="B20" s="115">
        <v>34963</v>
      </c>
      <c r="C20" s="114">
        <v>20515</v>
      </c>
      <c r="D20" s="114">
        <v>14448</v>
      </c>
      <c r="E20" s="114">
        <v>26855</v>
      </c>
      <c r="F20" s="114">
        <v>8094</v>
      </c>
      <c r="G20" s="114">
        <v>5088</v>
      </c>
      <c r="H20" s="114">
        <v>9608</v>
      </c>
      <c r="I20" s="115">
        <v>9870</v>
      </c>
      <c r="J20" s="114">
        <v>6302</v>
      </c>
      <c r="K20" s="114">
        <v>3568</v>
      </c>
      <c r="L20" s="423">
        <v>3318</v>
      </c>
      <c r="M20" s="424">
        <v>2693</v>
      </c>
    </row>
    <row r="21" spans="1:13" s="110" customFormat="1" ht="11.1" customHeight="1" x14ac:dyDescent="0.2">
      <c r="A21" s="422" t="s">
        <v>389</v>
      </c>
      <c r="B21" s="115">
        <v>34729</v>
      </c>
      <c r="C21" s="114">
        <v>20198</v>
      </c>
      <c r="D21" s="114">
        <v>14531</v>
      </c>
      <c r="E21" s="114">
        <v>26512</v>
      </c>
      <c r="F21" s="114">
        <v>8216</v>
      </c>
      <c r="G21" s="114">
        <v>4891</v>
      </c>
      <c r="H21" s="114">
        <v>9693</v>
      </c>
      <c r="I21" s="115">
        <v>9853</v>
      </c>
      <c r="J21" s="114">
        <v>6268</v>
      </c>
      <c r="K21" s="114">
        <v>3585</v>
      </c>
      <c r="L21" s="423">
        <v>1678</v>
      </c>
      <c r="M21" s="424">
        <v>2045</v>
      </c>
    </row>
    <row r="22" spans="1:13" ht="15" customHeight="1" x14ac:dyDescent="0.2">
      <c r="A22" s="422" t="s">
        <v>392</v>
      </c>
      <c r="B22" s="115">
        <v>34906</v>
      </c>
      <c r="C22" s="114">
        <v>20325</v>
      </c>
      <c r="D22" s="114">
        <v>14581</v>
      </c>
      <c r="E22" s="114">
        <v>26618</v>
      </c>
      <c r="F22" s="114">
        <v>8270</v>
      </c>
      <c r="G22" s="114">
        <v>4765</v>
      </c>
      <c r="H22" s="114">
        <v>9829</v>
      </c>
      <c r="I22" s="115">
        <v>9900</v>
      </c>
      <c r="J22" s="114">
        <v>6293</v>
      </c>
      <c r="K22" s="114">
        <v>3607</v>
      </c>
      <c r="L22" s="423">
        <v>2542</v>
      </c>
      <c r="M22" s="424">
        <v>2420</v>
      </c>
    </row>
    <row r="23" spans="1:13" ht="11.1" customHeight="1" x14ac:dyDescent="0.2">
      <c r="A23" s="422" t="s">
        <v>387</v>
      </c>
      <c r="B23" s="115">
        <v>35278</v>
      </c>
      <c r="C23" s="114">
        <v>20684</v>
      </c>
      <c r="D23" s="114">
        <v>14594</v>
      </c>
      <c r="E23" s="114">
        <v>26879</v>
      </c>
      <c r="F23" s="114">
        <v>8382</v>
      </c>
      <c r="G23" s="114">
        <v>4664</v>
      </c>
      <c r="H23" s="114">
        <v>10081</v>
      </c>
      <c r="I23" s="115">
        <v>10046</v>
      </c>
      <c r="J23" s="114">
        <v>6368</v>
      </c>
      <c r="K23" s="114">
        <v>3678</v>
      </c>
      <c r="L23" s="423">
        <v>2056</v>
      </c>
      <c r="M23" s="424">
        <v>1758</v>
      </c>
    </row>
    <row r="24" spans="1:13" ht="11.1" customHeight="1" x14ac:dyDescent="0.2">
      <c r="A24" s="422" t="s">
        <v>388</v>
      </c>
      <c r="B24" s="115">
        <v>35821</v>
      </c>
      <c r="C24" s="114">
        <v>20960</v>
      </c>
      <c r="D24" s="114">
        <v>14861</v>
      </c>
      <c r="E24" s="114">
        <v>27334</v>
      </c>
      <c r="F24" s="114">
        <v>8448</v>
      </c>
      <c r="G24" s="114">
        <v>5050</v>
      </c>
      <c r="H24" s="114">
        <v>10236</v>
      </c>
      <c r="I24" s="115">
        <v>10247</v>
      </c>
      <c r="J24" s="114">
        <v>6432</v>
      </c>
      <c r="K24" s="114">
        <v>3815</v>
      </c>
      <c r="L24" s="423">
        <v>3176</v>
      </c>
      <c r="M24" s="424">
        <v>2710</v>
      </c>
    </row>
    <row r="25" spans="1:13" s="110" customFormat="1" ht="11.1" customHeight="1" x14ac:dyDescent="0.2">
      <c r="A25" s="422" t="s">
        <v>389</v>
      </c>
      <c r="B25" s="115">
        <v>35347</v>
      </c>
      <c r="C25" s="114">
        <v>20480</v>
      </c>
      <c r="D25" s="114">
        <v>14867</v>
      </c>
      <c r="E25" s="114">
        <v>26828</v>
      </c>
      <c r="F25" s="114">
        <v>8480</v>
      </c>
      <c r="G25" s="114">
        <v>4837</v>
      </c>
      <c r="H25" s="114">
        <v>10251</v>
      </c>
      <c r="I25" s="115">
        <v>10236</v>
      </c>
      <c r="J25" s="114">
        <v>6434</v>
      </c>
      <c r="K25" s="114">
        <v>3802</v>
      </c>
      <c r="L25" s="423">
        <v>1659</v>
      </c>
      <c r="M25" s="424">
        <v>2103</v>
      </c>
    </row>
    <row r="26" spans="1:13" ht="15" customHeight="1" x14ac:dyDescent="0.2">
      <c r="A26" s="422" t="s">
        <v>393</v>
      </c>
      <c r="B26" s="115">
        <v>35826</v>
      </c>
      <c r="C26" s="114">
        <v>20870</v>
      </c>
      <c r="D26" s="114">
        <v>14956</v>
      </c>
      <c r="E26" s="114">
        <v>27123</v>
      </c>
      <c r="F26" s="114">
        <v>8666</v>
      </c>
      <c r="G26" s="114">
        <v>4735</v>
      </c>
      <c r="H26" s="114">
        <v>10440</v>
      </c>
      <c r="I26" s="115">
        <v>10249</v>
      </c>
      <c r="J26" s="114">
        <v>6438</v>
      </c>
      <c r="K26" s="114">
        <v>3811</v>
      </c>
      <c r="L26" s="423">
        <v>2854</v>
      </c>
      <c r="M26" s="424">
        <v>2457</v>
      </c>
    </row>
    <row r="27" spans="1:13" ht="11.1" customHeight="1" x14ac:dyDescent="0.2">
      <c r="A27" s="422" t="s">
        <v>387</v>
      </c>
      <c r="B27" s="115">
        <v>36131</v>
      </c>
      <c r="C27" s="114">
        <v>21066</v>
      </c>
      <c r="D27" s="114">
        <v>15065</v>
      </c>
      <c r="E27" s="114">
        <v>27287</v>
      </c>
      <c r="F27" s="114">
        <v>8808</v>
      </c>
      <c r="G27" s="114">
        <v>4655</v>
      </c>
      <c r="H27" s="114">
        <v>10619</v>
      </c>
      <c r="I27" s="115">
        <v>10353</v>
      </c>
      <c r="J27" s="114">
        <v>6408</v>
      </c>
      <c r="K27" s="114">
        <v>3945</v>
      </c>
      <c r="L27" s="423">
        <v>2241</v>
      </c>
      <c r="M27" s="424">
        <v>1932</v>
      </c>
    </row>
    <row r="28" spans="1:13" ht="11.1" customHeight="1" x14ac:dyDescent="0.2">
      <c r="A28" s="422" t="s">
        <v>388</v>
      </c>
      <c r="B28" s="115">
        <v>36793</v>
      </c>
      <c r="C28" s="114">
        <v>21405</v>
      </c>
      <c r="D28" s="114">
        <v>15388</v>
      </c>
      <c r="E28" s="114">
        <v>27893</v>
      </c>
      <c r="F28" s="114">
        <v>8888</v>
      </c>
      <c r="G28" s="114">
        <v>5055</v>
      </c>
      <c r="H28" s="114">
        <v>10791</v>
      </c>
      <c r="I28" s="115">
        <v>10465</v>
      </c>
      <c r="J28" s="114">
        <v>6439</v>
      </c>
      <c r="K28" s="114">
        <v>4026</v>
      </c>
      <c r="L28" s="423">
        <v>3710</v>
      </c>
      <c r="M28" s="424">
        <v>3236</v>
      </c>
    </row>
    <row r="29" spans="1:13" s="110" customFormat="1" ht="11.1" customHeight="1" x14ac:dyDescent="0.2">
      <c r="A29" s="422" t="s">
        <v>389</v>
      </c>
      <c r="B29" s="115">
        <v>36192</v>
      </c>
      <c r="C29" s="114">
        <v>20842</v>
      </c>
      <c r="D29" s="114">
        <v>15350</v>
      </c>
      <c r="E29" s="114">
        <v>27225</v>
      </c>
      <c r="F29" s="114">
        <v>8957</v>
      </c>
      <c r="G29" s="114">
        <v>4814</v>
      </c>
      <c r="H29" s="114">
        <v>10737</v>
      </c>
      <c r="I29" s="115">
        <v>10387</v>
      </c>
      <c r="J29" s="114">
        <v>6413</v>
      </c>
      <c r="K29" s="114">
        <v>3974</v>
      </c>
      <c r="L29" s="423">
        <v>1761</v>
      </c>
      <c r="M29" s="424">
        <v>2322</v>
      </c>
    </row>
    <row r="30" spans="1:13" ht="15" customHeight="1" x14ac:dyDescent="0.2">
      <c r="A30" s="422" t="s">
        <v>394</v>
      </c>
      <c r="B30" s="115">
        <v>36493</v>
      </c>
      <c r="C30" s="114">
        <v>20977</v>
      </c>
      <c r="D30" s="114">
        <v>15516</v>
      </c>
      <c r="E30" s="114">
        <v>27325</v>
      </c>
      <c r="F30" s="114">
        <v>9167</v>
      </c>
      <c r="G30" s="114">
        <v>4694</v>
      </c>
      <c r="H30" s="114">
        <v>10939</v>
      </c>
      <c r="I30" s="115">
        <v>9998</v>
      </c>
      <c r="J30" s="114">
        <v>6215</v>
      </c>
      <c r="K30" s="114">
        <v>3783</v>
      </c>
      <c r="L30" s="423">
        <v>3030</v>
      </c>
      <c r="M30" s="424">
        <v>2775</v>
      </c>
    </row>
    <row r="31" spans="1:13" ht="11.1" customHeight="1" x14ac:dyDescent="0.2">
      <c r="A31" s="422" t="s">
        <v>387</v>
      </c>
      <c r="B31" s="115">
        <v>36939</v>
      </c>
      <c r="C31" s="114">
        <v>21332</v>
      </c>
      <c r="D31" s="114">
        <v>15607</v>
      </c>
      <c r="E31" s="114">
        <v>27603</v>
      </c>
      <c r="F31" s="114">
        <v>9335</v>
      </c>
      <c r="G31" s="114">
        <v>4595</v>
      </c>
      <c r="H31" s="114">
        <v>11161</v>
      </c>
      <c r="I31" s="115">
        <v>10171</v>
      </c>
      <c r="J31" s="114">
        <v>6251</v>
      </c>
      <c r="K31" s="114">
        <v>3920</v>
      </c>
      <c r="L31" s="423">
        <v>2327</v>
      </c>
      <c r="M31" s="424">
        <v>2029</v>
      </c>
    </row>
    <row r="32" spans="1:13" ht="11.1" customHeight="1" x14ac:dyDescent="0.2">
      <c r="A32" s="422" t="s">
        <v>388</v>
      </c>
      <c r="B32" s="115">
        <v>37857</v>
      </c>
      <c r="C32" s="114">
        <v>21900</v>
      </c>
      <c r="D32" s="114">
        <v>15957</v>
      </c>
      <c r="E32" s="114">
        <v>28420</v>
      </c>
      <c r="F32" s="114">
        <v>9436</v>
      </c>
      <c r="G32" s="114">
        <v>5117</v>
      </c>
      <c r="H32" s="114">
        <v>11289</v>
      </c>
      <c r="I32" s="115">
        <v>10368</v>
      </c>
      <c r="J32" s="114">
        <v>6317</v>
      </c>
      <c r="K32" s="114">
        <v>4051</v>
      </c>
      <c r="L32" s="423">
        <v>3927</v>
      </c>
      <c r="M32" s="424">
        <v>3063</v>
      </c>
    </row>
    <row r="33" spans="1:13" s="110" customFormat="1" ht="11.1" customHeight="1" x14ac:dyDescent="0.2">
      <c r="A33" s="422" t="s">
        <v>389</v>
      </c>
      <c r="B33" s="115">
        <v>37372</v>
      </c>
      <c r="C33" s="114">
        <v>21435</v>
      </c>
      <c r="D33" s="114">
        <v>15937</v>
      </c>
      <c r="E33" s="114">
        <v>27820</v>
      </c>
      <c r="F33" s="114">
        <v>9552</v>
      </c>
      <c r="G33" s="114">
        <v>4931</v>
      </c>
      <c r="H33" s="114">
        <v>11218</v>
      </c>
      <c r="I33" s="115">
        <v>10254</v>
      </c>
      <c r="J33" s="114">
        <v>6275</v>
      </c>
      <c r="K33" s="114">
        <v>3979</v>
      </c>
      <c r="L33" s="423">
        <v>2419</v>
      </c>
      <c r="M33" s="424">
        <v>2845</v>
      </c>
    </row>
    <row r="34" spans="1:13" ht="15" customHeight="1" x14ac:dyDescent="0.2">
      <c r="A34" s="422" t="s">
        <v>395</v>
      </c>
      <c r="B34" s="115">
        <v>37768</v>
      </c>
      <c r="C34" s="114">
        <v>21691</v>
      </c>
      <c r="D34" s="114">
        <v>16077</v>
      </c>
      <c r="E34" s="114">
        <v>28102</v>
      </c>
      <c r="F34" s="114">
        <v>9666</v>
      </c>
      <c r="G34" s="114">
        <v>4806</v>
      </c>
      <c r="H34" s="114">
        <v>11421</v>
      </c>
      <c r="I34" s="115">
        <v>10308</v>
      </c>
      <c r="J34" s="114">
        <v>6258</v>
      </c>
      <c r="K34" s="114">
        <v>4050</v>
      </c>
      <c r="L34" s="423">
        <v>3075</v>
      </c>
      <c r="M34" s="424">
        <v>2659</v>
      </c>
    </row>
    <row r="35" spans="1:13" ht="11.1" customHeight="1" x14ac:dyDescent="0.2">
      <c r="A35" s="422" t="s">
        <v>387</v>
      </c>
      <c r="B35" s="115">
        <v>38290</v>
      </c>
      <c r="C35" s="114">
        <v>22133</v>
      </c>
      <c r="D35" s="114">
        <v>16157</v>
      </c>
      <c r="E35" s="114">
        <v>28504</v>
      </c>
      <c r="F35" s="114">
        <v>9786</v>
      </c>
      <c r="G35" s="114">
        <v>4781</v>
      </c>
      <c r="H35" s="114">
        <v>11656</v>
      </c>
      <c r="I35" s="115">
        <v>10305</v>
      </c>
      <c r="J35" s="114">
        <v>6203</v>
      </c>
      <c r="K35" s="114">
        <v>4102</v>
      </c>
      <c r="L35" s="423">
        <v>2696</v>
      </c>
      <c r="M35" s="424">
        <v>2172</v>
      </c>
    </row>
    <row r="36" spans="1:13" ht="11.1" customHeight="1" x14ac:dyDescent="0.2">
      <c r="A36" s="422" t="s">
        <v>388</v>
      </c>
      <c r="B36" s="115">
        <v>39220</v>
      </c>
      <c r="C36" s="114">
        <v>22726</v>
      </c>
      <c r="D36" s="114">
        <v>16494</v>
      </c>
      <c r="E36" s="114">
        <v>29280</v>
      </c>
      <c r="F36" s="114">
        <v>9940</v>
      </c>
      <c r="G36" s="114">
        <v>5346</v>
      </c>
      <c r="H36" s="114">
        <v>11716</v>
      </c>
      <c r="I36" s="115">
        <v>10639</v>
      </c>
      <c r="J36" s="114">
        <v>6344</v>
      </c>
      <c r="K36" s="114">
        <v>4295</v>
      </c>
      <c r="L36" s="423">
        <v>3987</v>
      </c>
      <c r="M36" s="424">
        <v>2965</v>
      </c>
    </row>
    <row r="37" spans="1:13" s="110" customFormat="1" ht="11.1" customHeight="1" x14ac:dyDescent="0.2">
      <c r="A37" s="422" t="s">
        <v>389</v>
      </c>
      <c r="B37" s="115">
        <v>39018</v>
      </c>
      <c r="C37" s="114">
        <v>22478</v>
      </c>
      <c r="D37" s="114">
        <v>16540</v>
      </c>
      <c r="E37" s="114">
        <v>29009</v>
      </c>
      <c r="F37" s="114">
        <v>10009</v>
      </c>
      <c r="G37" s="114">
        <v>5132</v>
      </c>
      <c r="H37" s="114">
        <v>11771</v>
      </c>
      <c r="I37" s="115">
        <v>10615</v>
      </c>
      <c r="J37" s="114">
        <v>6351</v>
      </c>
      <c r="K37" s="114">
        <v>4264</v>
      </c>
      <c r="L37" s="423">
        <v>2182</v>
      </c>
      <c r="M37" s="424">
        <v>2493</v>
      </c>
    </row>
    <row r="38" spans="1:13" ht="15" customHeight="1" x14ac:dyDescent="0.2">
      <c r="A38" s="425" t="s">
        <v>396</v>
      </c>
      <c r="B38" s="115">
        <v>39957</v>
      </c>
      <c r="C38" s="114">
        <v>23201</v>
      </c>
      <c r="D38" s="114">
        <v>16756</v>
      </c>
      <c r="E38" s="114">
        <v>29746</v>
      </c>
      <c r="F38" s="114">
        <v>10211</v>
      </c>
      <c r="G38" s="114">
        <v>5152</v>
      </c>
      <c r="H38" s="114">
        <v>12067</v>
      </c>
      <c r="I38" s="115">
        <v>10586</v>
      </c>
      <c r="J38" s="114">
        <v>6300</v>
      </c>
      <c r="K38" s="114">
        <v>4286</v>
      </c>
      <c r="L38" s="423">
        <v>3542</v>
      </c>
      <c r="M38" s="424">
        <v>2873</v>
      </c>
    </row>
    <row r="39" spans="1:13" ht="11.1" customHeight="1" x14ac:dyDescent="0.2">
      <c r="A39" s="422" t="s">
        <v>387</v>
      </c>
      <c r="B39" s="115">
        <v>40311</v>
      </c>
      <c r="C39" s="114">
        <v>23447</v>
      </c>
      <c r="D39" s="114">
        <v>16864</v>
      </c>
      <c r="E39" s="114">
        <v>29917</v>
      </c>
      <c r="F39" s="114">
        <v>10394</v>
      </c>
      <c r="G39" s="114">
        <v>5052</v>
      </c>
      <c r="H39" s="114">
        <v>12243</v>
      </c>
      <c r="I39" s="115">
        <v>10883</v>
      </c>
      <c r="J39" s="114">
        <v>6394</v>
      </c>
      <c r="K39" s="114">
        <v>4489</v>
      </c>
      <c r="L39" s="423">
        <v>2798</v>
      </c>
      <c r="M39" s="424">
        <v>2585</v>
      </c>
    </row>
    <row r="40" spans="1:13" ht="11.1" customHeight="1" x14ac:dyDescent="0.2">
      <c r="A40" s="425" t="s">
        <v>388</v>
      </c>
      <c r="B40" s="115">
        <v>41090</v>
      </c>
      <c r="C40" s="114">
        <v>23955</v>
      </c>
      <c r="D40" s="114">
        <v>17135</v>
      </c>
      <c r="E40" s="114">
        <v>30636</v>
      </c>
      <c r="F40" s="114">
        <v>10454</v>
      </c>
      <c r="G40" s="114">
        <v>5592</v>
      </c>
      <c r="H40" s="114">
        <v>12444</v>
      </c>
      <c r="I40" s="115">
        <v>10951</v>
      </c>
      <c r="J40" s="114">
        <v>6376</v>
      </c>
      <c r="K40" s="114">
        <v>4575</v>
      </c>
      <c r="L40" s="423">
        <v>4361</v>
      </c>
      <c r="M40" s="424">
        <v>3524</v>
      </c>
    </row>
    <row r="41" spans="1:13" s="110" customFormat="1" ht="11.1" customHeight="1" x14ac:dyDescent="0.2">
      <c r="A41" s="422" t="s">
        <v>389</v>
      </c>
      <c r="B41" s="115">
        <v>41057</v>
      </c>
      <c r="C41" s="114">
        <v>23874</v>
      </c>
      <c r="D41" s="114">
        <v>17183</v>
      </c>
      <c r="E41" s="114">
        <v>30465</v>
      </c>
      <c r="F41" s="114">
        <v>10592</v>
      </c>
      <c r="G41" s="114">
        <v>5458</v>
      </c>
      <c r="H41" s="114">
        <v>12487</v>
      </c>
      <c r="I41" s="115">
        <v>10922</v>
      </c>
      <c r="J41" s="114">
        <v>6330</v>
      </c>
      <c r="K41" s="114">
        <v>4592</v>
      </c>
      <c r="L41" s="423">
        <v>2718</v>
      </c>
      <c r="M41" s="424">
        <v>2800</v>
      </c>
    </row>
    <row r="42" spans="1:13" ht="15" customHeight="1" x14ac:dyDescent="0.2">
      <c r="A42" s="422" t="s">
        <v>397</v>
      </c>
      <c r="B42" s="115">
        <v>41576</v>
      </c>
      <c r="C42" s="114">
        <v>24250</v>
      </c>
      <c r="D42" s="114">
        <v>17326</v>
      </c>
      <c r="E42" s="114">
        <v>30823</v>
      </c>
      <c r="F42" s="114">
        <v>10753</v>
      </c>
      <c r="G42" s="114">
        <v>5373</v>
      </c>
      <c r="H42" s="114">
        <v>12683</v>
      </c>
      <c r="I42" s="115">
        <v>10777</v>
      </c>
      <c r="J42" s="114">
        <v>6210</v>
      </c>
      <c r="K42" s="114">
        <v>4567</v>
      </c>
      <c r="L42" s="423">
        <v>3611</v>
      </c>
      <c r="M42" s="424">
        <v>3081</v>
      </c>
    </row>
    <row r="43" spans="1:13" ht="11.1" customHeight="1" x14ac:dyDescent="0.2">
      <c r="A43" s="422" t="s">
        <v>387</v>
      </c>
      <c r="B43" s="115">
        <v>42180</v>
      </c>
      <c r="C43" s="114">
        <v>24787</v>
      </c>
      <c r="D43" s="114">
        <v>17393</v>
      </c>
      <c r="E43" s="114">
        <v>31274</v>
      </c>
      <c r="F43" s="114">
        <v>10906</v>
      </c>
      <c r="G43" s="114">
        <v>5329</v>
      </c>
      <c r="H43" s="114">
        <v>12925</v>
      </c>
      <c r="I43" s="115">
        <v>10845</v>
      </c>
      <c r="J43" s="114">
        <v>6248</v>
      </c>
      <c r="K43" s="114">
        <v>4597</v>
      </c>
      <c r="L43" s="423">
        <v>3167</v>
      </c>
      <c r="M43" s="424">
        <v>2668</v>
      </c>
    </row>
    <row r="44" spans="1:13" ht="11.1" customHeight="1" x14ac:dyDescent="0.2">
      <c r="A44" s="422" t="s">
        <v>388</v>
      </c>
      <c r="B44" s="115">
        <v>43517</v>
      </c>
      <c r="C44" s="114">
        <v>25780</v>
      </c>
      <c r="D44" s="114">
        <v>17737</v>
      </c>
      <c r="E44" s="114">
        <v>32555</v>
      </c>
      <c r="F44" s="114">
        <v>10962</v>
      </c>
      <c r="G44" s="114">
        <v>5767</v>
      </c>
      <c r="H44" s="114">
        <v>13347</v>
      </c>
      <c r="I44" s="115">
        <v>10898</v>
      </c>
      <c r="J44" s="114">
        <v>6187</v>
      </c>
      <c r="K44" s="114">
        <v>4711</v>
      </c>
      <c r="L44" s="423">
        <v>4868</v>
      </c>
      <c r="M44" s="424">
        <v>3667</v>
      </c>
    </row>
    <row r="45" spans="1:13" s="110" customFormat="1" ht="11.1" customHeight="1" x14ac:dyDescent="0.2">
      <c r="A45" s="422" t="s">
        <v>389</v>
      </c>
      <c r="B45" s="115">
        <v>43483</v>
      </c>
      <c r="C45" s="114">
        <v>25637</v>
      </c>
      <c r="D45" s="114">
        <v>17846</v>
      </c>
      <c r="E45" s="114">
        <v>32459</v>
      </c>
      <c r="F45" s="114">
        <v>11024</v>
      </c>
      <c r="G45" s="114">
        <v>5596</v>
      </c>
      <c r="H45" s="114">
        <v>13413</v>
      </c>
      <c r="I45" s="115">
        <v>10916</v>
      </c>
      <c r="J45" s="114">
        <v>6226</v>
      </c>
      <c r="K45" s="114">
        <v>4690</v>
      </c>
      <c r="L45" s="423">
        <v>2743</v>
      </c>
      <c r="M45" s="424">
        <v>2818</v>
      </c>
    </row>
    <row r="46" spans="1:13" ht="15" customHeight="1" x14ac:dyDescent="0.2">
      <c r="A46" s="422" t="s">
        <v>398</v>
      </c>
      <c r="B46" s="115">
        <v>43609</v>
      </c>
      <c r="C46" s="114">
        <v>25759</v>
      </c>
      <c r="D46" s="114">
        <v>17850</v>
      </c>
      <c r="E46" s="114">
        <v>32515</v>
      </c>
      <c r="F46" s="114">
        <v>11094</v>
      </c>
      <c r="G46" s="114">
        <v>5456</v>
      </c>
      <c r="H46" s="114">
        <v>13492</v>
      </c>
      <c r="I46" s="115">
        <v>10881</v>
      </c>
      <c r="J46" s="114">
        <v>6168</v>
      </c>
      <c r="K46" s="114">
        <v>4713</v>
      </c>
      <c r="L46" s="423">
        <v>4033</v>
      </c>
      <c r="M46" s="424">
        <v>3713</v>
      </c>
    </row>
    <row r="47" spans="1:13" ht="11.1" customHeight="1" x14ac:dyDescent="0.2">
      <c r="A47" s="422" t="s">
        <v>387</v>
      </c>
      <c r="B47" s="115">
        <v>43723</v>
      </c>
      <c r="C47" s="114">
        <v>25831</v>
      </c>
      <c r="D47" s="114">
        <v>17892</v>
      </c>
      <c r="E47" s="114">
        <v>32582</v>
      </c>
      <c r="F47" s="114">
        <v>11141</v>
      </c>
      <c r="G47" s="114">
        <v>5303</v>
      </c>
      <c r="H47" s="114">
        <v>13698</v>
      </c>
      <c r="I47" s="115">
        <v>10944</v>
      </c>
      <c r="J47" s="114">
        <v>6179</v>
      </c>
      <c r="K47" s="114">
        <v>4765</v>
      </c>
      <c r="L47" s="423">
        <v>3024</v>
      </c>
      <c r="M47" s="424">
        <v>2987</v>
      </c>
    </row>
    <row r="48" spans="1:13" ht="11.1" customHeight="1" x14ac:dyDescent="0.2">
      <c r="A48" s="422" t="s">
        <v>388</v>
      </c>
      <c r="B48" s="115">
        <v>44848</v>
      </c>
      <c r="C48" s="114">
        <v>26511</v>
      </c>
      <c r="D48" s="114">
        <v>18337</v>
      </c>
      <c r="E48" s="114">
        <v>33700</v>
      </c>
      <c r="F48" s="114">
        <v>11148</v>
      </c>
      <c r="G48" s="114">
        <v>5931</v>
      </c>
      <c r="H48" s="114">
        <v>13869</v>
      </c>
      <c r="I48" s="115">
        <v>10877</v>
      </c>
      <c r="J48" s="114">
        <v>5995</v>
      </c>
      <c r="K48" s="114">
        <v>4882</v>
      </c>
      <c r="L48" s="423">
        <v>4379</v>
      </c>
      <c r="M48" s="424">
        <v>3498</v>
      </c>
    </row>
    <row r="49" spans="1:17" s="110" customFormat="1" ht="11.1" customHeight="1" x14ac:dyDescent="0.2">
      <c r="A49" s="422" t="s">
        <v>389</v>
      </c>
      <c r="B49" s="115">
        <v>44342</v>
      </c>
      <c r="C49" s="114">
        <v>26019</v>
      </c>
      <c r="D49" s="114">
        <v>18323</v>
      </c>
      <c r="E49" s="114">
        <v>33125</v>
      </c>
      <c r="F49" s="114">
        <v>11217</v>
      </c>
      <c r="G49" s="114">
        <v>5704</v>
      </c>
      <c r="H49" s="114">
        <v>13791</v>
      </c>
      <c r="I49" s="115">
        <v>10825</v>
      </c>
      <c r="J49" s="114">
        <v>6000</v>
      </c>
      <c r="K49" s="114">
        <v>4825</v>
      </c>
      <c r="L49" s="423">
        <v>2569</v>
      </c>
      <c r="M49" s="424">
        <v>2963</v>
      </c>
    </row>
    <row r="50" spans="1:17" ht="15" customHeight="1" x14ac:dyDescent="0.2">
      <c r="A50" s="422" t="s">
        <v>399</v>
      </c>
      <c r="B50" s="143">
        <v>44657</v>
      </c>
      <c r="C50" s="144">
        <v>26197</v>
      </c>
      <c r="D50" s="144">
        <v>18460</v>
      </c>
      <c r="E50" s="144">
        <v>33218</v>
      </c>
      <c r="F50" s="144">
        <v>11439</v>
      </c>
      <c r="G50" s="144">
        <v>5649</v>
      </c>
      <c r="H50" s="144">
        <v>13851</v>
      </c>
      <c r="I50" s="143">
        <v>10658</v>
      </c>
      <c r="J50" s="144">
        <v>5861</v>
      </c>
      <c r="K50" s="144">
        <v>4797</v>
      </c>
      <c r="L50" s="426">
        <v>3813</v>
      </c>
      <c r="M50" s="427">
        <v>3514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2.4031736568139603</v>
      </c>
      <c r="C6" s="480">
        <f>'Tabelle 3.3'!J11</f>
        <v>-2.0494439849278558</v>
      </c>
      <c r="D6" s="481">
        <f t="shared" ref="D6:E9" si="0">IF(OR(AND(B6&gt;=-50,B6&lt;=50),ISNUMBER(B6)=FALSE),B6,"")</f>
        <v>2.4031736568139603</v>
      </c>
      <c r="E6" s="481">
        <f t="shared" si="0"/>
        <v>-2.0494439849278558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2.4031736568139603</v>
      </c>
      <c r="C14" s="480">
        <f>'Tabelle 3.3'!J11</f>
        <v>-2.0494439849278558</v>
      </c>
      <c r="D14" s="481">
        <f>IF(OR(AND(B14&gt;=-50,B14&lt;=50),ISNUMBER(B14)=FALSE),B14,"")</f>
        <v>2.4031736568139603</v>
      </c>
      <c r="E14" s="481">
        <f>IF(OR(AND(C14&gt;=-50,C14&lt;=50),ISNUMBER(C14)=FALSE),C14,"")</f>
        <v>-2.0494439849278558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-9.8425196850393704</v>
      </c>
      <c r="C15" s="480">
        <f>'Tabelle 3.3'!J12</f>
        <v>-10.795454545454545</v>
      </c>
      <c r="D15" s="481">
        <f t="shared" ref="D15:E45" si="3">IF(OR(AND(B15&gt;=-50,B15&lt;=50),ISNUMBER(B15)=FALSE),B15,"")</f>
        <v>-9.8425196850393704</v>
      </c>
      <c r="E15" s="481">
        <f t="shared" si="3"/>
        <v>-10.795454545454545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4.6351931330472107</v>
      </c>
      <c r="C16" s="480">
        <f>'Tabelle 3.3'!J13</f>
        <v>8.791208791208792</v>
      </c>
      <c r="D16" s="481">
        <f t="shared" si="3"/>
        <v>4.6351931330472107</v>
      </c>
      <c r="E16" s="481">
        <f t="shared" si="3"/>
        <v>8.791208791208792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2.4567861715749038</v>
      </c>
      <c r="C17" s="480">
        <f>'Tabelle 3.3'!J14</f>
        <v>-9.0809628008752732</v>
      </c>
      <c r="D17" s="481">
        <f t="shared" si="3"/>
        <v>2.4567861715749038</v>
      </c>
      <c r="E17" s="481">
        <f t="shared" si="3"/>
        <v>-9.0809628008752732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3.0122722201561918</v>
      </c>
      <c r="C18" s="480">
        <f>'Tabelle 3.3'!J15</f>
        <v>-6.8702290076335881</v>
      </c>
      <c r="D18" s="481">
        <f t="shared" si="3"/>
        <v>3.0122722201561918</v>
      </c>
      <c r="E18" s="481">
        <f t="shared" si="3"/>
        <v>-6.8702290076335881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2.6034793041391722</v>
      </c>
      <c r="C19" s="480">
        <f>'Tabelle 3.3'!J16</f>
        <v>-10.238095238095237</v>
      </c>
      <c r="D19" s="481">
        <f t="shared" si="3"/>
        <v>2.6034793041391722</v>
      </c>
      <c r="E19" s="481">
        <f t="shared" si="3"/>
        <v>-10.238095238095237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0.61141304347826086</v>
      </c>
      <c r="C20" s="480">
        <f>'Tabelle 3.3'!J17</f>
        <v>-12.871287128712872</v>
      </c>
      <c r="D20" s="481">
        <f t="shared" si="3"/>
        <v>0.61141304347826086</v>
      </c>
      <c r="E20" s="481">
        <f t="shared" si="3"/>
        <v>-12.871287128712872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-5.6462402997056467</v>
      </c>
      <c r="C21" s="480">
        <f>'Tabelle 3.3'!J18</f>
        <v>14.071038251366121</v>
      </c>
      <c r="D21" s="481">
        <f t="shared" si="3"/>
        <v>-5.6462402997056467</v>
      </c>
      <c r="E21" s="481">
        <f t="shared" si="3"/>
        <v>14.071038251366121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3.0138339920948618</v>
      </c>
      <c r="C22" s="480">
        <f>'Tabelle 3.3'!J19</f>
        <v>-14.481327800829876</v>
      </c>
      <c r="D22" s="481">
        <f t="shared" si="3"/>
        <v>3.0138339920948618</v>
      </c>
      <c r="E22" s="481">
        <f t="shared" si="3"/>
        <v>-14.481327800829876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2.5769506084466713</v>
      </c>
      <c r="C23" s="480">
        <f>'Tabelle 3.3'!J20</f>
        <v>-0.5357142857142857</v>
      </c>
      <c r="D23" s="481">
        <f t="shared" si="3"/>
        <v>2.5769506084466713</v>
      </c>
      <c r="E23" s="481">
        <f t="shared" si="3"/>
        <v>-0.5357142857142857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-3.9452495974235107</v>
      </c>
      <c r="C24" s="480">
        <f>'Tabelle 3.3'!J21</f>
        <v>-3.188180404354588</v>
      </c>
      <c r="D24" s="481">
        <f t="shared" si="3"/>
        <v>-3.9452495974235107</v>
      </c>
      <c r="E24" s="481">
        <f t="shared" si="3"/>
        <v>-3.188180404354588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0.87565674255691772</v>
      </c>
      <c r="C25" s="480">
        <f>'Tabelle 3.3'!J22</f>
        <v>-4.1152263374485596</v>
      </c>
      <c r="D25" s="481">
        <f t="shared" si="3"/>
        <v>0.87565674255691772</v>
      </c>
      <c r="E25" s="481">
        <f t="shared" si="3"/>
        <v>-4.1152263374485596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0.243605359317905</v>
      </c>
      <c r="C26" s="480">
        <f>'Tabelle 3.3'!J23</f>
        <v>-4.6511627906976747</v>
      </c>
      <c r="D26" s="481">
        <f t="shared" si="3"/>
        <v>0.243605359317905</v>
      </c>
      <c r="E26" s="481">
        <f t="shared" si="3"/>
        <v>-4.6511627906976747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0.75934579439252337</v>
      </c>
      <c r="C27" s="480">
        <f>'Tabelle 3.3'!J24</f>
        <v>4.5454545454545459</v>
      </c>
      <c r="D27" s="481">
        <f t="shared" si="3"/>
        <v>0.75934579439252337</v>
      </c>
      <c r="E27" s="481">
        <f t="shared" si="3"/>
        <v>4.5454545454545459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6.6315789473684212</v>
      </c>
      <c r="C28" s="480">
        <f>'Tabelle 3.3'!J25</f>
        <v>21.474358974358974</v>
      </c>
      <c r="D28" s="481">
        <f t="shared" si="3"/>
        <v>6.6315789473684212</v>
      </c>
      <c r="E28" s="481">
        <f t="shared" si="3"/>
        <v>21.474358974358974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7.4550128534704374</v>
      </c>
      <c r="C29" s="480">
        <f>'Tabelle 3.3'!J26</f>
        <v>75</v>
      </c>
      <c r="D29" s="481">
        <f t="shared" si="3"/>
        <v>7.4550128534704374</v>
      </c>
      <c r="E29" s="481" t="str">
        <f t="shared" si="3"/>
        <v/>
      </c>
      <c r="F29" s="476" t="str">
        <f t="shared" si="4"/>
        <v/>
      </c>
      <c r="G29" s="476" t="str">
        <f t="shared" si="4"/>
        <v>&gt;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5.6350238404854789</v>
      </c>
      <c r="C30" s="480">
        <f>'Tabelle 3.3'!J27</f>
        <v>-1.1709601873536299</v>
      </c>
      <c r="D30" s="481">
        <f t="shared" si="3"/>
        <v>5.6350238404854789</v>
      </c>
      <c r="E30" s="481">
        <f t="shared" si="3"/>
        <v>-1.1709601873536299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4.7547169811320753</v>
      </c>
      <c r="C31" s="480">
        <f>'Tabelle 3.3'!J28</f>
        <v>2.9556650246305418</v>
      </c>
      <c r="D31" s="481">
        <f t="shared" si="3"/>
        <v>4.7547169811320753</v>
      </c>
      <c r="E31" s="481">
        <f t="shared" si="3"/>
        <v>2.9556650246305418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5.7819383259911898</v>
      </c>
      <c r="C32" s="480">
        <f>'Tabelle 3.3'!J29</f>
        <v>8.5227272727272734</v>
      </c>
      <c r="D32" s="481">
        <f t="shared" si="3"/>
        <v>5.7819383259911898</v>
      </c>
      <c r="E32" s="481">
        <f t="shared" si="3"/>
        <v>8.5227272727272734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7.5303126994256537</v>
      </c>
      <c r="C33" s="480">
        <f>'Tabelle 3.3'!J30</f>
        <v>-1.4880952380952381</v>
      </c>
      <c r="D33" s="481">
        <f t="shared" si="3"/>
        <v>7.5303126994256537</v>
      </c>
      <c r="E33" s="481">
        <f t="shared" si="3"/>
        <v>-1.4880952380952381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6.3377286261165464</v>
      </c>
      <c r="C34" s="480">
        <f>'Tabelle 3.3'!J31</f>
        <v>-3.3764367816091956</v>
      </c>
      <c r="D34" s="481">
        <f t="shared" si="3"/>
        <v>6.3377286261165464</v>
      </c>
      <c r="E34" s="481">
        <f t="shared" si="3"/>
        <v>-3.3764367816091956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-9.8425196850393704</v>
      </c>
      <c r="C37" s="480">
        <f>'Tabelle 3.3'!J34</f>
        <v>-10.795454545454545</v>
      </c>
      <c r="D37" s="481">
        <f t="shared" si="3"/>
        <v>-9.8425196850393704</v>
      </c>
      <c r="E37" s="481">
        <f t="shared" si="3"/>
        <v>-10.795454545454545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0.86216806529486145</v>
      </c>
      <c r="C38" s="480">
        <f>'Tabelle 3.3'!J35</f>
        <v>1.6119746689694876</v>
      </c>
      <c r="D38" s="481">
        <f t="shared" si="3"/>
        <v>0.86216806529486145</v>
      </c>
      <c r="E38" s="481">
        <f t="shared" si="3"/>
        <v>1.6119746689694876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3.6882854141539898</v>
      </c>
      <c r="C39" s="480">
        <f>'Tabelle 3.3'!J36</f>
        <v>-2.5869759143621764</v>
      </c>
      <c r="D39" s="481">
        <f t="shared" si="3"/>
        <v>3.6882854141539898</v>
      </c>
      <c r="E39" s="481">
        <f t="shared" si="3"/>
        <v>-2.5869759143621764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3.6882854141539898</v>
      </c>
      <c r="C45" s="480">
        <f>'Tabelle 3.3'!J36</f>
        <v>-2.5869759143621764</v>
      </c>
      <c r="D45" s="481">
        <f t="shared" si="3"/>
        <v>3.6882854141539898</v>
      </c>
      <c r="E45" s="481">
        <f t="shared" si="3"/>
        <v>-2.5869759143621764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35826</v>
      </c>
      <c r="C51" s="487">
        <v>6438</v>
      </c>
      <c r="D51" s="487">
        <v>3811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36131</v>
      </c>
      <c r="C52" s="487">
        <v>6408</v>
      </c>
      <c r="D52" s="487">
        <v>3945</v>
      </c>
      <c r="E52" s="488">
        <f t="shared" ref="E52:G70" si="11">IF($A$51=37802,IF(COUNTBLANK(B$51:B$70)&gt;0,#N/A,B52/B$51*100),IF(COUNTBLANK(B$51:B$75)&gt;0,#N/A,B52/B$51*100))</f>
        <v>100.85133701780829</v>
      </c>
      <c r="F52" s="488">
        <f t="shared" si="11"/>
        <v>99.534016775396083</v>
      </c>
      <c r="G52" s="488">
        <f t="shared" si="11"/>
        <v>103.51613749672002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36793</v>
      </c>
      <c r="C53" s="487">
        <v>6439</v>
      </c>
      <c r="D53" s="487">
        <v>4026</v>
      </c>
      <c r="E53" s="488">
        <f t="shared" si="11"/>
        <v>102.69915703678893</v>
      </c>
      <c r="F53" s="488">
        <f t="shared" si="11"/>
        <v>100.01553277415347</v>
      </c>
      <c r="G53" s="488">
        <f t="shared" si="11"/>
        <v>105.64156389399109</v>
      </c>
      <c r="H53" s="489">
        <f>IF(ISERROR(L53)=TRUE,IF(MONTH(A53)=MONTH(MAX(A$51:A$75)),A53,""),"")</f>
        <v>41883</v>
      </c>
      <c r="I53" s="488">
        <f t="shared" si="12"/>
        <v>102.69915703678893</v>
      </c>
      <c r="J53" s="488">
        <f t="shared" si="10"/>
        <v>100.01553277415347</v>
      </c>
      <c r="K53" s="488">
        <f t="shared" si="10"/>
        <v>105.64156389399109</v>
      </c>
      <c r="L53" s="488" t="e">
        <f t="shared" si="13"/>
        <v>#N/A</v>
      </c>
    </row>
    <row r="54" spans="1:14" ht="15" customHeight="1" x14ac:dyDescent="0.2">
      <c r="A54" s="490" t="s">
        <v>462</v>
      </c>
      <c r="B54" s="487">
        <v>36192</v>
      </c>
      <c r="C54" s="487">
        <v>6413</v>
      </c>
      <c r="D54" s="487">
        <v>3974</v>
      </c>
      <c r="E54" s="488">
        <f t="shared" si="11"/>
        <v>101.02160442136996</v>
      </c>
      <c r="F54" s="488">
        <f t="shared" si="11"/>
        <v>99.611680646163407</v>
      </c>
      <c r="G54" s="488">
        <f t="shared" si="11"/>
        <v>104.27709262660719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36493</v>
      </c>
      <c r="C55" s="487">
        <v>6215</v>
      </c>
      <c r="D55" s="487">
        <v>3783</v>
      </c>
      <c r="E55" s="488">
        <f t="shared" si="11"/>
        <v>101.86177636353486</v>
      </c>
      <c r="F55" s="488">
        <f t="shared" si="11"/>
        <v>96.536191363777561</v>
      </c>
      <c r="G55" s="488">
        <f t="shared" si="11"/>
        <v>99.265284702177908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36939</v>
      </c>
      <c r="C56" s="487">
        <v>6251</v>
      </c>
      <c r="D56" s="487">
        <v>3920</v>
      </c>
      <c r="E56" s="488">
        <f t="shared" si="11"/>
        <v>103.10668229777258</v>
      </c>
      <c r="F56" s="488">
        <f t="shared" si="11"/>
        <v>97.095371233302259</v>
      </c>
      <c r="G56" s="488">
        <f t="shared" si="11"/>
        <v>102.86014169509315</v>
      </c>
      <c r="H56" s="489" t="str">
        <f t="shared" si="14"/>
        <v/>
      </c>
      <c r="I56" s="488" t="str">
        <f t="shared" si="12"/>
        <v/>
      </c>
      <c r="J56" s="488" t="str">
        <f t="shared" si="10"/>
        <v/>
      </c>
      <c r="K56" s="488" t="str">
        <f t="shared" si="10"/>
        <v/>
      </c>
      <c r="L56" s="488" t="e">
        <f t="shared" si="13"/>
        <v>#N/A</v>
      </c>
    </row>
    <row r="57" spans="1:14" ht="15" customHeight="1" x14ac:dyDescent="0.2">
      <c r="A57" s="490">
        <v>42248</v>
      </c>
      <c r="B57" s="487">
        <v>37857</v>
      </c>
      <c r="C57" s="487">
        <v>6317</v>
      </c>
      <c r="D57" s="487">
        <v>4051</v>
      </c>
      <c r="E57" s="488">
        <f t="shared" si="11"/>
        <v>105.66906715792999</v>
      </c>
      <c r="F57" s="488">
        <f t="shared" si="11"/>
        <v>98.120534327430875</v>
      </c>
      <c r="G57" s="488">
        <f t="shared" si="11"/>
        <v>106.29755969561793</v>
      </c>
      <c r="H57" s="489">
        <f t="shared" si="14"/>
        <v>42248</v>
      </c>
      <c r="I57" s="488">
        <f t="shared" si="12"/>
        <v>105.66906715792999</v>
      </c>
      <c r="J57" s="488">
        <f t="shared" si="10"/>
        <v>98.120534327430875</v>
      </c>
      <c r="K57" s="488">
        <f t="shared" si="10"/>
        <v>106.29755969561793</v>
      </c>
      <c r="L57" s="488" t="e">
        <f t="shared" si="13"/>
        <v>#N/A</v>
      </c>
    </row>
    <row r="58" spans="1:14" ht="15" customHeight="1" x14ac:dyDescent="0.2">
      <c r="A58" s="490" t="s">
        <v>465</v>
      </c>
      <c r="B58" s="487">
        <v>37372</v>
      </c>
      <c r="C58" s="487">
        <v>6275</v>
      </c>
      <c r="D58" s="487">
        <v>3979</v>
      </c>
      <c r="E58" s="488">
        <f t="shared" si="11"/>
        <v>104.31530173616925</v>
      </c>
      <c r="F58" s="488">
        <f t="shared" si="11"/>
        <v>97.468157812985396</v>
      </c>
      <c r="G58" s="488">
        <f t="shared" si="11"/>
        <v>104.40829178693257</v>
      </c>
      <c r="H58" s="489" t="str">
        <f t="shared" si="14"/>
        <v/>
      </c>
      <c r="I58" s="488" t="str">
        <f t="shared" si="12"/>
        <v/>
      </c>
      <c r="J58" s="488" t="str">
        <f t="shared" si="10"/>
        <v/>
      </c>
      <c r="K58" s="488" t="str">
        <f t="shared" si="10"/>
        <v/>
      </c>
      <c r="L58" s="488" t="e">
        <f t="shared" si="13"/>
        <v>#N/A</v>
      </c>
    </row>
    <row r="59" spans="1:14" ht="15" customHeight="1" x14ac:dyDescent="0.2">
      <c r="A59" s="490" t="s">
        <v>466</v>
      </c>
      <c r="B59" s="487">
        <v>37768</v>
      </c>
      <c r="C59" s="487">
        <v>6258</v>
      </c>
      <c r="D59" s="487">
        <v>4050</v>
      </c>
      <c r="E59" s="488">
        <f t="shared" si="11"/>
        <v>105.42064422486462</v>
      </c>
      <c r="F59" s="488">
        <f t="shared" si="11"/>
        <v>97.204100652376511</v>
      </c>
      <c r="G59" s="488">
        <f t="shared" si="11"/>
        <v>106.27131986355288</v>
      </c>
      <c r="H59" s="489" t="str">
        <f t="shared" si="14"/>
        <v/>
      </c>
      <c r="I59" s="488" t="str">
        <f t="shared" si="12"/>
        <v/>
      </c>
      <c r="J59" s="488" t="str">
        <f t="shared" si="10"/>
        <v/>
      </c>
      <c r="K59" s="488" t="str">
        <f t="shared" si="10"/>
        <v/>
      </c>
      <c r="L59" s="488" t="e">
        <f t="shared" si="13"/>
        <v>#N/A</v>
      </c>
    </row>
    <row r="60" spans="1:14" ht="15" customHeight="1" x14ac:dyDescent="0.2">
      <c r="A60" s="490" t="s">
        <v>467</v>
      </c>
      <c r="B60" s="487">
        <v>38290</v>
      </c>
      <c r="C60" s="487">
        <v>6203</v>
      </c>
      <c r="D60" s="487">
        <v>4102</v>
      </c>
      <c r="E60" s="488">
        <f t="shared" si="11"/>
        <v>106.87768659632668</v>
      </c>
      <c r="F60" s="488">
        <f t="shared" si="11"/>
        <v>96.349798073936014</v>
      </c>
      <c r="G60" s="488">
        <f t="shared" si="11"/>
        <v>107.63579113093675</v>
      </c>
      <c r="H60" s="489" t="str">
        <f t="shared" si="14"/>
        <v/>
      </c>
      <c r="I60" s="488" t="str">
        <f t="shared" si="12"/>
        <v/>
      </c>
      <c r="J60" s="488" t="str">
        <f t="shared" si="10"/>
        <v/>
      </c>
      <c r="K60" s="488" t="str">
        <f t="shared" si="10"/>
        <v/>
      </c>
      <c r="L60" s="488" t="e">
        <f t="shared" si="13"/>
        <v>#N/A</v>
      </c>
    </row>
    <row r="61" spans="1:14" ht="15" customHeight="1" x14ac:dyDescent="0.2">
      <c r="A61" s="490">
        <v>42614</v>
      </c>
      <c r="B61" s="487">
        <v>39220</v>
      </c>
      <c r="C61" s="487">
        <v>6344</v>
      </c>
      <c r="D61" s="487">
        <v>4295</v>
      </c>
      <c r="E61" s="488">
        <f t="shared" si="11"/>
        <v>109.47356668341428</v>
      </c>
      <c r="F61" s="488">
        <f t="shared" si="11"/>
        <v>98.539919229574409</v>
      </c>
      <c r="G61" s="488">
        <f t="shared" si="11"/>
        <v>112.70007871949619</v>
      </c>
      <c r="H61" s="489">
        <f t="shared" si="14"/>
        <v>42614</v>
      </c>
      <c r="I61" s="488">
        <f t="shared" si="12"/>
        <v>109.47356668341428</v>
      </c>
      <c r="J61" s="488">
        <f t="shared" si="10"/>
        <v>98.539919229574409</v>
      </c>
      <c r="K61" s="488">
        <f t="shared" si="10"/>
        <v>112.70007871949619</v>
      </c>
      <c r="L61" s="488" t="e">
        <f t="shared" si="13"/>
        <v>#N/A</v>
      </c>
    </row>
    <row r="62" spans="1:14" ht="15" customHeight="1" x14ac:dyDescent="0.2">
      <c r="A62" s="490" t="s">
        <v>468</v>
      </c>
      <c r="B62" s="487">
        <v>39018</v>
      </c>
      <c r="C62" s="487">
        <v>6351</v>
      </c>
      <c r="D62" s="487">
        <v>4264</v>
      </c>
      <c r="E62" s="488">
        <f t="shared" si="11"/>
        <v>108.90973036342322</v>
      </c>
      <c r="F62" s="488">
        <f t="shared" si="11"/>
        <v>98.648648648648646</v>
      </c>
      <c r="G62" s="488">
        <f t="shared" si="11"/>
        <v>111.88664392547886</v>
      </c>
      <c r="H62" s="489" t="str">
        <f t="shared" si="14"/>
        <v/>
      </c>
      <c r="I62" s="488" t="str">
        <f t="shared" si="12"/>
        <v/>
      </c>
      <c r="J62" s="488" t="str">
        <f t="shared" si="10"/>
        <v/>
      </c>
      <c r="K62" s="488" t="str">
        <f t="shared" si="10"/>
        <v/>
      </c>
      <c r="L62" s="488" t="e">
        <f t="shared" si="13"/>
        <v>#N/A</v>
      </c>
    </row>
    <row r="63" spans="1:14" ht="15" customHeight="1" x14ac:dyDescent="0.2">
      <c r="A63" s="490" t="s">
        <v>469</v>
      </c>
      <c r="B63" s="487">
        <v>39957</v>
      </c>
      <c r="C63" s="487">
        <v>6300</v>
      </c>
      <c r="D63" s="487">
        <v>4286</v>
      </c>
      <c r="E63" s="488">
        <f t="shared" si="11"/>
        <v>111.53073187070844</v>
      </c>
      <c r="F63" s="488">
        <f t="shared" si="11"/>
        <v>97.856477166822003</v>
      </c>
      <c r="G63" s="488">
        <f t="shared" si="11"/>
        <v>112.46392023091052</v>
      </c>
      <c r="H63" s="489" t="str">
        <f t="shared" si="14"/>
        <v/>
      </c>
      <c r="I63" s="488" t="str">
        <f t="shared" si="12"/>
        <v/>
      </c>
      <c r="J63" s="488" t="str">
        <f t="shared" si="10"/>
        <v/>
      </c>
      <c r="K63" s="488" t="str">
        <f t="shared" si="10"/>
        <v/>
      </c>
      <c r="L63" s="488" t="e">
        <f t="shared" si="13"/>
        <v>#N/A</v>
      </c>
    </row>
    <row r="64" spans="1:14" ht="15" customHeight="1" x14ac:dyDescent="0.2">
      <c r="A64" s="490" t="s">
        <v>470</v>
      </c>
      <c r="B64" s="487">
        <v>40311</v>
      </c>
      <c r="C64" s="487">
        <v>6394</v>
      </c>
      <c r="D64" s="487">
        <v>4489</v>
      </c>
      <c r="E64" s="488">
        <f t="shared" si="11"/>
        <v>112.51884106514822</v>
      </c>
      <c r="F64" s="488">
        <f t="shared" si="11"/>
        <v>99.316557937247595</v>
      </c>
      <c r="G64" s="488">
        <f t="shared" si="11"/>
        <v>117.79060614012072</v>
      </c>
      <c r="H64" s="489" t="str">
        <f t="shared" si="14"/>
        <v/>
      </c>
      <c r="I64" s="488" t="str">
        <f t="shared" si="12"/>
        <v/>
      </c>
      <c r="J64" s="488" t="str">
        <f t="shared" si="10"/>
        <v/>
      </c>
      <c r="K64" s="488" t="str">
        <f t="shared" si="10"/>
        <v/>
      </c>
      <c r="L64" s="488" t="e">
        <f t="shared" si="13"/>
        <v>#N/A</v>
      </c>
    </row>
    <row r="65" spans="1:12" ht="15" customHeight="1" x14ac:dyDescent="0.2">
      <c r="A65" s="490">
        <v>42979</v>
      </c>
      <c r="B65" s="487">
        <v>41090</v>
      </c>
      <c r="C65" s="487">
        <v>6376</v>
      </c>
      <c r="D65" s="487">
        <v>4575</v>
      </c>
      <c r="E65" s="488">
        <f t="shared" si="11"/>
        <v>114.69323954669792</v>
      </c>
      <c r="F65" s="488">
        <f t="shared" si="11"/>
        <v>99.036968002485253</v>
      </c>
      <c r="G65" s="488">
        <f t="shared" si="11"/>
        <v>120.04723169771714</v>
      </c>
      <c r="H65" s="489">
        <f t="shared" si="14"/>
        <v>42979</v>
      </c>
      <c r="I65" s="488">
        <f t="shared" si="12"/>
        <v>114.69323954669792</v>
      </c>
      <c r="J65" s="488">
        <f t="shared" si="10"/>
        <v>99.036968002485253</v>
      </c>
      <c r="K65" s="488">
        <f t="shared" si="10"/>
        <v>120.04723169771714</v>
      </c>
      <c r="L65" s="488" t="e">
        <f t="shared" si="13"/>
        <v>#N/A</v>
      </c>
    </row>
    <row r="66" spans="1:12" ht="15" customHeight="1" x14ac:dyDescent="0.2">
      <c r="A66" s="490" t="s">
        <v>471</v>
      </c>
      <c r="B66" s="487">
        <v>41057</v>
      </c>
      <c r="C66" s="487">
        <v>6330</v>
      </c>
      <c r="D66" s="487">
        <v>4592</v>
      </c>
      <c r="E66" s="488">
        <f t="shared" si="11"/>
        <v>114.60112767263999</v>
      </c>
      <c r="F66" s="488">
        <f t="shared" si="11"/>
        <v>98.322460391425906</v>
      </c>
      <c r="G66" s="488">
        <f t="shared" si="11"/>
        <v>120.49330884282341</v>
      </c>
      <c r="H66" s="489" t="str">
        <f t="shared" si="14"/>
        <v/>
      </c>
      <c r="I66" s="488" t="str">
        <f t="shared" si="12"/>
        <v/>
      </c>
      <c r="J66" s="488" t="str">
        <f t="shared" si="10"/>
        <v/>
      </c>
      <c r="K66" s="488" t="str">
        <f t="shared" si="10"/>
        <v/>
      </c>
      <c r="L66" s="488" t="e">
        <f t="shared" si="13"/>
        <v>#N/A</v>
      </c>
    </row>
    <row r="67" spans="1:12" ht="15" customHeight="1" x14ac:dyDescent="0.2">
      <c r="A67" s="490" t="s">
        <v>472</v>
      </c>
      <c r="B67" s="487">
        <v>41576</v>
      </c>
      <c r="C67" s="487">
        <v>6210</v>
      </c>
      <c r="D67" s="487">
        <v>4567</v>
      </c>
      <c r="E67" s="488">
        <f t="shared" si="11"/>
        <v>116.04979623736951</v>
      </c>
      <c r="F67" s="488">
        <f t="shared" si="11"/>
        <v>96.458527493010251</v>
      </c>
      <c r="G67" s="488">
        <f t="shared" si="11"/>
        <v>119.83731304119654</v>
      </c>
      <c r="H67" s="489" t="str">
        <f t="shared" si="14"/>
        <v/>
      </c>
      <c r="I67" s="488" t="str">
        <f t="shared" si="12"/>
        <v/>
      </c>
      <c r="J67" s="488" t="str">
        <f t="shared" si="12"/>
        <v/>
      </c>
      <c r="K67" s="488" t="str">
        <f t="shared" si="12"/>
        <v/>
      </c>
      <c r="L67" s="488" t="e">
        <f t="shared" si="13"/>
        <v>#N/A</v>
      </c>
    </row>
    <row r="68" spans="1:12" ht="15" customHeight="1" x14ac:dyDescent="0.2">
      <c r="A68" s="490" t="s">
        <v>473</v>
      </c>
      <c r="B68" s="487">
        <v>42180</v>
      </c>
      <c r="C68" s="487">
        <v>6248</v>
      </c>
      <c r="D68" s="487">
        <v>4597</v>
      </c>
      <c r="E68" s="488">
        <f t="shared" si="11"/>
        <v>117.73572265952102</v>
      </c>
      <c r="F68" s="488">
        <f t="shared" si="11"/>
        <v>97.048772910841876</v>
      </c>
      <c r="G68" s="488">
        <f t="shared" si="11"/>
        <v>120.62450800314879</v>
      </c>
      <c r="H68" s="489" t="str">
        <f t="shared" si="14"/>
        <v/>
      </c>
      <c r="I68" s="488" t="str">
        <f t="shared" si="12"/>
        <v/>
      </c>
      <c r="J68" s="488" t="str">
        <f t="shared" si="12"/>
        <v/>
      </c>
      <c r="K68" s="488" t="str">
        <f t="shared" si="12"/>
        <v/>
      </c>
      <c r="L68" s="488" t="e">
        <f t="shared" si="13"/>
        <v>#N/A</v>
      </c>
    </row>
    <row r="69" spans="1:12" ht="15" customHeight="1" x14ac:dyDescent="0.2">
      <c r="A69" s="490">
        <v>43344</v>
      </c>
      <c r="B69" s="487">
        <v>43517</v>
      </c>
      <c r="C69" s="487">
        <v>6187</v>
      </c>
      <c r="D69" s="487">
        <v>4711</v>
      </c>
      <c r="E69" s="488">
        <f t="shared" si="11"/>
        <v>121.4676491933233</v>
      </c>
      <c r="F69" s="488">
        <f t="shared" si="11"/>
        <v>96.101273687480585</v>
      </c>
      <c r="G69" s="488">
        <f t="shared" si="11"/>
        <v>123.61584885856732</v>
      </c>
      <c r="H69" s="489">
        <f t="shared" si="14"/>
        <v>43344</v>
      </c>
      <c r="I69" s="488">
        <f t="shared" si="12"/>
        <v>121.4676491933233</v>
      </c>
      <c r="J69" s="488">
        <f t="shared" si="12"/>
        <v>96.101273687480585</v>
      </c>
      <c r="K69" s="488">
        <f t="shared" si="12"/>
        <v>123.61584885856732</v>
      </c>
      <c r="L69" s="488" t="e">
        <f t="shared" si="13"/>
        <v>#N/A</v>
      </c>
    </row>
    <row r="70" spans="1:12" ht="15" customHeight="1" x14ac:dyDescent="0.2">
      <c r="A70" s="490" t="s">
        <v>474</v>
      </c>
      <c r="B70" s="487">
        <v>43483</v>
      </c>
      <c r="C70" s="487">
        <v>6226</v>
      </c>
      <c r="D70" s="487">
        <v>4690</v>
      </c>
      <c r="E70" s="488">
        <f t="shared" si="11"/>
        <v>121.37274605035448</v>
      </c>
      <c r="F70" s="488">
        <f t="shared" si="11"/>
        <v>96.707051879465681</v>
      </c>
      <c r="G70" s="488">
        <f t="shared" si="11"/>
        <v>123.06481238520072</v>
      </c>
      <c r="H70" s="489" t="str">
        <f t="shared" si="14"/>
        <v/>
      </c>
      <c r="I70" s="488" t="str">
        <f t="shared" si="12"/>
        <v/>
      </c>
      <c r="J70" s="488" t="str">
        <f t="shared" si="12"/>
        <v/>
      </c>
      <c r="K70" s="488" t="str">
        <f t="shared" si="12"/>
        <v/>
      </c>
      <c r="L70" s="488" t="e">
        <f t="shared" si="13"/>
        <v>#N/A</v>
      </c>
    </row>
    <row r="71" spans="1:12" ht="15" customHeight="1" x14ac:dyDescent="0.2">
      <c r="A71" s="490" t="s">
        <v>475</v>
      </c>
      <c r="B71" s="487">
        <v>43609</v>
      </c>
      <c r="C71" s="487">
        <v>6168</v>
      </c>
      <c r="D71" s="487">
        <v>4713</v>
      </c>
      <c r="E71" s="491">
        <f t="shared" ref="E71:G75" si="15">IF($A$51=37802,IF(COUNTBLANK(B$51:B$70)&gt;0,#N/A,IF(ISBLANK(B71)=FALSE,B71/B$51*100,#N/A)),IF(COUNTBLANK(B$51:B$75)&gt;0,#N/A,B71/B$51*100))</f>
        <v>121.72444593312119</v>
      </c>
      <c r="F71" s="491">
        <f t="shared" si="15"/>
        <v>95.806150978564773</v>
      </c>
      <c r="G71" s="491">
        <f t="shared" si="15"/>
        <v>123.66832852269745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43723</v>
      </c>
      <c r="C72" s="487">
        <v>6179</v>
      </c>
      <c r="D72" s="487">
        <v>4765</v>
      </c>
      <c r="E72" s="491">
        <f t="shared" si="15"/>
        <v>122.04265058895774</v>
      </c>
      <c r="F72" s="491">
        <f t="shared" si="15"/>
        <v>95.977011494252878</v>
      </c>
      <c r="G72" s="491">
        <f t="shared" si="15"/>
        <v>125.03279979008136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44848</v>
      </c>
      <c r="C73" s="487">
        <v>5995</v>
      </c>
      <c r="D73" s="487">
        <v>4882</v>
      </c>
      <c r="E73" s="491">
        <f t="shared" si="15"/>
        <v>125.18282811366046</v>
      </c>
      <c r="F73" s="491">
        <f t="shared" si="15"/>
        <v>93.118981050015535</v>
      </c>
      <c r="G73" s="491">
        <f t="shared" si="15"/>
        <v>128.10286014169509</v>
      </c>
      <c r="H73" s="492">
        <f>IF(A$51=37802,IF(ISERROR(L73)=TRUE,IF(ISBLANK(A73)=FALSE,IF(MONTH(A73)=MONTH(MAX(A$51:A$75)),A73,""),""),""),IF(ISERROR(L73)=TRUE,IF(MONTH(A73)=MONTH(MAX(A$51:A$75)),A73,""),""))</f>
        <v>43709</v>
      </c>
      <c r="I73" s="488">
        <f t="shared" si="12"/>
        <v>125.18282811366046</v>
      </c>
      <c r="J73" s="488">
        <f t="shared" si="12"/>
        <v>93.118981050015535</v>
      </c>
      <c r="K73" s="488">
        <f t="shared" si="12"/>
        <v>128.10286014169509</v>
      </c>
      <c r="L73" s="488" t="e">
        <f t="shared" si="13"/>
        <v>#N/A</v>
      </c>
    </row>
    <row r="74" spans="1:12" ht="15" customHeight="1" x14ac:dyDescent="0.2">
      <c r="A74" s="490" t="s">
        <v>477</v>
      </c>
      <c r="B74" s="487">
        <v>44342</v>
      </c>
      <c r="C74" s="487">
        <v>6000</v>
      </c>
      <c r="D74" s="487">
        <v>4825</v>
      </c>
      <c r="E74" s="491">
        <f t="shared" si="15"/>
        <v>123.77044604477194</v>
      </c>
      <c r="F74" s="491">
        <f t="shared" si="15"/>
        <v>93.196644920782859</v>
      </c>
      <c r="G74" s="491">
        <f t="shared" si="15"/>
        <v>126.60718971398583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44657</v>
      </c>
      <c r="C75" s="493">
        <v>5861</v>
      </c>
      <c r="D75" s="493">
        <v>4797</v>
      </c>
      <c r="E75" s="491">
        <f t="shared" si="15"/>
        <v>124.64969575168871</v>
      </c>
      <c r="F75" s="491">
        <f t="shared" si="15"/>
        <v>91.037589313451377</v>
      </c>
      <c r="G75" s="491">
        <f t="shared" si="15"/>
        <v>125.87247441616374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125.18282811366046</v>
      </c>
      <c r="J77" s="488">
        <f>IF(J75&lt;&gt;"",J75,IF(J74&lt;&gt;"",J74,IF(J73&lt;&gt;"",J73,IF(J72&lt;&gt;"",J72,IF(J71&lt;&gt;"",J71,IF(J70&lt;&gt;"",J70,""))))))</f>
        <v>93.118981050015535</v>
      </c>
      <c r="K77" s="488">
        <f>IF(K75&lt;&gt;"",K75,IF(K74&lt;&gt;"",K74,IF(K73&lt;&gt;"",K73,IF(K72&lt;&gt;"",K72,IF(K71&lt;&gt;"",K71,IF(K70&lt;&gt;"",K70,""))))))</f>
        <v>128.10286014169509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+25,2%</v>
      </c>
      <c r="J79" s="488" t="str">
        <f>"GeB - ausschließlich: "&amp;IF(J77&gt;100,"+","")&amp;TEXT(J77-100,"0,0")&amp;"%"</f>
        <v>GeB - ausschließlich: -6,9%</v>
      </c>
      <c r="K79" s="488" t="str">
        <f>"GeB - im Nebenjob: "&amp;IF(K77&gt;100,"+","")&amp;TEXT(K77-100,"0,0")&amp;"%"</f>
        <v>GeB - im Nebenjob: +28,1%</v>
      </c>
    </row>
    <row r="81" spans="9:9" ht="15" customHeight="1" x14ac:dyDescent="0.2">
      <c r="I81" s="488" t="str">
        <f>IF(ISERROR(HLOOKUP(1,I$78:K$79,2,FALSE)),"",HLOOKUP(1,I$78:K$79,2,FALSE))</f>
        <v>GeB - im Nebenjob: +28,1%</v>
      </c>
    </row>
    <row r="82" spans="9:9" ht="15" customHeight="1" x14ac:dyDescent="0.2">
      <c r="I82" s="488" t="str">
        <f>IF(ISERROR(HLOOKUP(2,I$78:K$79,2,FALSE)),"",HLOOKUP(2,I$78:K$79,2,FALSE))</f>
        <v>SvB: +25,2%</v>
      </c>
    </row>
    <row r="83" spans="9:9" ht="15" customHeight="1" x14ac:dyDescent="0.2">
      <c r="I83" s="488" t="str">
        <f>IF(ISERROR(HLOOKUP(3,I$78:K$79,2,FALSE)),"",HLOOKUP(3,I$78:K$79,2,FALSE))</f>
        <v>GeB - ausschließlich: -6,9%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44657</v>
      </c>
      <c r="E12" s="114">
        <v>44342</v>
      </c>
      <c r="F12" s="114">
        <v>44848</v>
      </c>
      <c r="G12" s="114">
        <v>43723</v>
      </c>
      <c r="H12" s="114">
        <v>43609</v>
      </c>
      <c r="I12" s="115">
        <v>1048</v>
      </c>
      <c r="J12" s="116">
        <v>2.4031736568139603</v>
      </c>
      <c r="N12" s="117"/>
    </row>
    <row r="13" spans="1:15" s="110" customFormat="1" ht="13.5" customHeight="1" x14ac:dyDescent="0.2">
      <c r="A13" s="118" t="s">
        <v>105</v>
      </c>
      <c r="B13" s="119" t="s">
        <v>106</v>
      </c>
      <c r="C13" s="113">
        <v>58.662695658015544</v>
      </c>
      <c r="D13" s="114">
        <v>26197</v>
      </c>
      <c r="E13" s="114">
        <v>26019</v>
      </c>
      <c r="F13" s="114">
        <v>26511</v>
      </c>
      <c r="G13" s="114">
        <v>25831</v>
      </c>
      <c r="H13" s="114">
        <v>25759</v>
      </c>
      <c r="I13" s="115">
        <v>438</v>
      </c>
      <c r="J13" s="116">
        <v>1.7003765674133313</v>
      </c>
    </row>
    <row r="14" spans="1:15" s="110" customFormat="1" ht="13.5" customHeight="1" x14ac:dyDescent="0.2">
      <c r="A14" s="120"/>
      <c r="B14" s="119" t="s">
        <v>107</v>
      </c>
      <c r="C14" s="113">
        <v>41.337304341984456</v>
      </c>
      <c r="D14" s="114">
        <v>18460</v>
      </c>
      <c r="E14" s="114">
        <v>18323</v>
      </c>
      <c r="F14" s="114">
        <v>18337</v>
      </c>
      <c r="G14" s="114">
        <v>17892</v>
      </c>
      <c r="H14" s="114">
        <v>17850</v>
      </c>
      <c r="I14" s="115">
        <v>610</v>
      </c>
      <c r="J14" s="116">
        <v>3.4173669467787113</v>
      </c>
    </row>
    <row r="15" spans="1:15" s="110" customFormat="1" ht="13.5" customHeight="1" x14ac:dyDescent="0.2">
      <c r="A15" s="118" t="s">
        <v>105</v>
      </c>
      <c r="B15" s="121" t="s">
        <v>108</v>
      </c>
      <c r="C15" s="113">
        <v>12.649752558389503</v>
      </c>
      <c r="D15" s="114">
        <v>5649</v>
      </c>
      <c r="E15" s="114">
        <v>5704</v>
      </c>
      <c r="F15" s="114">
        <v>5931</v>
      </c>
      <c r="G15" s="114">
        <v>5303</v>
      </c>
      <c r="H15" s="114">
        <v>5456</v>
      </c>
      <c r="I15" s="115">
        <v>193</v>
      </c>
      <c r="J15" s="116">
        <v>3.5373900293255134</v>
      </c>
    </row>
    <row r="16" spans="1:15" s="110" customFormat="1" ht="13.5" customHeight="1" x14ac:dyDescent="0.2">
      <c r="A16" s="118"/>
      <c r="B16" s="121" t="s">
        <v>109</v>
      </c>
      <c r="C16" s="113">
        <v>67.928880130774573</v>
      </c>
      <c r="D16" s="114">
        <v>30335</v>
      </c>
      <c r="E16" s="114">
        <v>30054</v>
      </c>
      <c r="F16" s="114">
        <v>30304</v>
      </c>
      <c r="G16" s="114">
        <v>29975</v>
      </c>
      <c r="H16" s="114">
        <v>29862</v>
      </c>
      <c r="I16" s="115">
        <v>473</v>
      </c>
      <c r="J16" s="116">
        <v>1.5839528497756346</v>
      </c>
    </row>
    <row r="17" spans="1:10" s="110" customFormat="1" ht="13.5" customHeight="1" x14ac:dyDescent="0.2">
      <c r="A17" s="118"/>
      <c r="B17" s="121" t="s">
        <v>110</v>
      </c>
      <c r="C17" s="113">
        <v>18.442797321808452</v>
      </c>
      <c r="D17" s="114">
        <v>8236</v>
      </c>
      <c r="E17" s="114">
        <v>8170</v>
      </c>
      <c r="F17" s="114">
        <v>8190</v>
      </c>
      <c r="G17" s="114">
        <v>8030</v>
      </c>
      <c r="H17" s="114">
        <v>7890</v>
      </c>
      <c r="I17" s="115">
        <v>346</v>
      </c>
      <c r="J17" s="116">
        <v>4.3852978453738913</v>
      </c>
    </row>
    <row r="18" spans="1:10" s="110" customFormat="1" ht="13.5" customHeight="1" x14ac:dyDescent="0.2">
      <c r="A18" s="120"/>
      <c r="B18" s="121" t="s">
        <v>111</v>
      </c>
      <c r="C18" s="113">
        <v>0.97856998902747605</v>
      </c>
      <c r="D18" s="114">
        <v>437</v>
      </c>
      <c r="E18" s="114">
        <v>414</v>
      </c>
      <c r="F18" s="114">
        <v>423</v>
      </c>
      <c r="G18" s="114">
        <v>415</v>
      </c>
      <c r="H18" s="114">
        <v>401</v>
      </c>
      <c r="I18" s="115">
        <v>36</v>
      </c>
      <c r="J18" s="116">
        <v>8.9775561097256862</v>
      </c>
    </row>
    <row r="19" spans="1:10" s="110" customFormat="1" ht="13.5" customHeight="1" x14ac:dyDescent="0.2">
      <c r="A19" s="120"/>
      <c r="B19" s="121" t="s">
        <v>112</v>
      </c>
      <c r="C19" s="113">
        <v>0.29334706764896878</v>
      </c>
      <c r="D19" s="114">
        <v>131</v>
      </c>
      <c r="E19" s="114">
        <v>104</v>
      </c>
      <c r="F19" s="114">
        <v>119</v>
      </c>
      <c r="G19" s="114">
        <v>106</v>
      </c>
      <c r="H19" s="114">
        <v>107</v>
      </c>
      <c r="I19" s="115">
        <v>24</v>
      </c>
      <c r="J19" s="116">
        <v>22.429906542056074</v>
      </c>
    </row>
    <row r="20" spans="1:10" s="110" customFormat="1" ht="13.5" customHeight="1" x14ac:dyDescent="0.2">
      <c r="A20" s="118" t="s">
        <v>113</v>
      </c>
      <c r="B20" s="122" t="s">
        <v>114</v>
      </c>
      <c r="C20" s="113">
        <v>74.384754909644627</v>
      </c>
      <c r="D20" s="114">
        <v>33218</v>
      </c>
      <c r="E20" s="114">
        <v>33125</v>
      </c>
      <c r="F20" s="114">
        <v>33700</v>
      </c>
      <c r="G20" s="114">
        <v>32582</v>
      </c>
      <c r="H20" s="114">
        <v>32515</v>
      </c>
      <c r="I20" s="115">
        <v>703</v>
      </c>
      <c r="J20" s="116">
        <v>2.1620790404428725</v>
      </c>
    </row>
    <row r="21" spans="1:10" s="110" customFormat="1" ht="13.5" customHeight="1" x14ac:dyDescent="0.2">
      <c r="A21" s="120"/>
      <c r="B21" s="122" t="s">
        <v>115</v>
      </c>
      <c r="C21" s="113">
        <v>25.615245090355376</v>
      </c>
      <c r="D21" s="114">
        <v>11439</v>
      </c>
      <c r="E21" s="114">
        <v>11217</v>
      </c>
      <c r="F21" s="114">
        <v>11148</v>
      </c>
      <c r="G21" s="114">
        <v>11141</v>
      </c>
      <c r="H21" s="114">
        <v>11094</v>
      </c>
      <c r="I21" s="115">
        <v>345</v>
      </c>
      <c r="J21" s="116">
        <v>3.1097890751757706</v>
      </c>
    </row>
    <row r="22" spans="1:10" s="110" customFormat="1" ht="13.5" customHeight="1" x14ac:dyDescent="0.2">
      <c r="A22" s="118" t="s">
        <v>113</v>
      </c>
      <c r="B22" s="122" t="s">
        <v>116</v>
      </c>
      <c r="C22" s="113">
        <v>81.333273618917531</v>
      </c>
      <c r="D22" s="114">
        <v>36321</v>
      </c>
      <c r="E22" s="114">
        <v>36300</v>
      </c>
      <c r="F22" s="114">
        <v>36657</v>
      </c>
      <c r="G22" s="114">
        <v>35933</v>
      </c>
      <c r="H22" s="114">
        <v>35893</v>
      </c>
      <c r="I22" s="115">
        <v>428</v>
      </c>
      <c r="J22" s="116">
        <v>1.192433064943025</v>
      </c>
    </row>
    <row r="23" spans="1:10" s="110" customFormat="1" ht="13.5" customHeight="1" x14ac:dyDescent="0.2">
      <c r="A23" s="123"/>
      <c r="B23" s="124" t="s">
        <v>117</v>
      </c>
      <c r="C23" s="125">
        <v>18.624179859820408</v>
      </c>
      <c r="D23" s="114">
        <v>8317</v>
      </c>
      <c r="E23" s="114">
        <v>8024</v>
      </c>
      <c r="F23" s="114">
        <v>8172</v>
      </c>
      <c r="G23" s="114">
        <v>7767</v>
      </c>
      <c r="H23" s="114">
        <v>7694</v>
      </c>
      <c r="I23" s="115">
        <v>623</v>
      </c>
      <c r="J23" s="116">
        <v>8.0972186119053813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10658</v>
      </c>
      <c r="E26" s="114">
        <v>10825</v>
      </c>
      <c r="F26" s="114">
        <v>10877</v>
      </c>
      <c r="G26" s="114">
        <v>10944</v>
      </c>
      <c r="H26" s="140">
        <v>10881</v>
      </c>
      <c r="I26" s="115">
        <v>-223</v>
      </c>
      <c r="J26" s="116">
        <v>-2.0494439849278558</v>
      </c>
    </row>
    <row r="27" spans="1:10" s="110" customFormat="1" ht="13.5" customHeight="1" x14ac:dyDescent="0.2">
      <c r="A27" s="118" t="s">
        <v>105</v>
      </c>
      <c r="B27" s="119" t="s">
        <v>106</v>
      </c>
      <c r="C27" s="113">
        <v>39.510227059485835</v>
      </c>
      <c r="D27" s="115">
        <v>4211</v>
      </c>
      <c r="E27" s="114">
        <v>4182</v>
      </c>
      <c r="F27" s="114">
        <v>4202</v>
      </c>
      <c r="G27" s="114">
        <v>4196</v>
      </c>
      <c r="H27" s="140">
        <v>4140</v>
      </c>
      <c r="I27" s="115">
        <v>71</v>
      </c>
      <c r="J27" s="116">
        <v>1.7149758454106281</v>
      </c>
    </row>
    <row r="28" spans="1:10" s="110" customFormat="1" ht="13.5" customHeight="1" x14ac:dyDescent="0.2">
      <c r="A28" s="120"/>
      <c r="B28" s="119" t="s">
        <v>107</v>
      </c>
      <c r="C28" s="113">
        <v>60.489772940514165</v>
      </c>
      <c r="D28" s="115">
        <v>6447</v>
      </c>
      <c r="E28" s="114">
        <v>6643</v>
      </c>
      <c r="F28" s="114">
        <v>6675</v>
      </c>
      <c r="G28" s="114">
        <v>6748</v>
      </c>
      <c r="H28" s="140">
        <v>6741</v>
      </c>
      <c r="I28" s="115">
        <v>-294</v>
      </c>
      <c r="J28" s="116">
        <v>-4.361370716510903</v>
      </c>
    </row>
    <row r="29" spans="1:10" s="110" customFormat="1" ht="13.5" customHeight="1" x14ac:dyDescent="0.2">
      <c r="A29" s="118" t="s">
        <v>105</v>
      </c>
      <c r="B29" s="121" t="s">
        <v>108</v>
      </c>
      <c r="C29" s="113">
        <v>13.313942578344905</v>
      </c>
      <c r="D29" s="115">
        <v>1419</v>
      </c>
      <c r="E29" s="114">
        <v>1461</v>
      </c>
      <c r="F29" s="114">
        <v>1525</v>
      </c>
      <c r="G29" s="114">
        <v>1628</v>
      </c>
      <c r="H29" s="140">
        <v>1670</v>
      </c>
      <c r="I29" s="115">
        <v>-251</v>
      </c>
      <c r="J29" s="116">
        <v>-15.029940119760479</v>
      </c>
    </row>
    <row r="30" spans="1:10" s="110" customFormat="1" ht="13.5" customHeight="1" x14ac:dyDescent="0.2">
      <c r="A30" s="118"/>
      <c r="B30" s="121" t="s">
        <v>109</v>
      </c>
      <c r="C30" s="113">
        <v>52.204916494651904</v>
      </c>
      <c r="D30" s="115">
        <v>5564</v>
      </c>
      <c r="E30" s="114">
        <v>5613</v>
      </c>
      <c r="F30" s="114">
        <v>5598</v>
      </c>
      <c r="G30" s="114">
        <v>5572</v>
      </c>
      <c r="H30" s="140">
        <v>5560</v>
      </c>
      <c r="I30" s="115">
        <v>4</v>
      </c>
      <c r="J30" s="116">
        <v>7.1942446043165464E-2</v>
      </c>
    </row>
    <row r="31" spans="1:10" s="110" customFormat="1" ht="13.5" customHeight="1" x14ac:dyDescent="0.2">
      <c r="A31" s="118"/>
      <c r="B31" s="121" t="s">
        <v>110</v>
      </c>
      <c r="C31" s="113">
        <v>18.521298555076001</v>
      </c>
      <c r="D31" s="115">
        <v>1974</v>
      </c>
      <c r="E31" s="114">
        <v>2009</v>
      </c>
      <c r="F31" s="114">
        <v>2020</v>
      </c>
      <c r="G31" s="114">
        <v>2033</v>
      </c>
      <c r="H31" s="140">
        <v>1991</v>
      </c>
      <c r="I31" s="115">
        <v>-17</v>
      </c>
      <c r="J31" s="116">
        <v>-0.8538422903063787</v>
      </c>
    </row>
    <row r="32" spans="1:10" s="110" customFormat="1" ht="13.5" customHeight="1" x14ac:dyDescent="0.2">
      <c r="A32" s="120"/>
      <c r="B32" s="121" t="s">
        <v>111</v>
      </c>
      <c r="C32" s="113">
        <v>15.959842371927191</v>
      </c>
      <c r="D32" s="115">
        <v>1701</v>
      </c>
      <c r="E32" s="114">
        <v>1742</v>
      </c>
      <c r="F32" s="114">
        <v>1734</v>
      </c>
      <c r="G32" s="114">
        <v>1711</v>
      </c>
      <c r="H32" s="140">
        <v>1660</v>
      </c>
      <c r="I32" s="115">
        <v>41</v>
      </c>
      <c r="J32" s="116">
        <v>2.4698795180722892</v>
      </c>
    </row>
    <row r="33" spans="1:10" s="110" customFormat="1" ht="13.5" customHeight="1" x14ac:dyDescent="0.2">
      <c r="A33" s="120"/>
      <c r="B33" s="121" t="s">
        <v>112</v>
      </c>
      <c r="C33" s="113">
        <v>1.3323325201726404</v>
      </c>
      <c r="D33" s="115">
        <v>142</v>
      </c>
      <c r="E33" s="114">
        <v>144</v>
      </c>
      <c r="F33" s="114">
        <v>158</v>
      </c>
      <c r="G33" s="114">
        <v>148</v>
      </c>
      <c r="H33" s="140">
        <v>153</v>
      </c>
      <c r="I33" s="115">
        <v>-11</v>
      </c>
      <c r="J33" s="116">
        <v>-7.1895424836601309</v>
      </c>
    </row>
    <row r="34" spans="1:10" s="110" customFormat="1" ht="13.5" customHeight="1" x14ac:dyDescent="0.2">
      <c r="A34" s="118" t="s">
        <v>113</v>
      </c>
      <c r="B34" s="122" t="s">
        <v>116</v>
      </c>
      <c r="C34" s="113">
        <v>86.507787577406646</v>
      </c>
      <c r="D34" s="115">
        <v>9220</v>
      </c>
      <c r="E34" s="114">
        <v>9421</v>
      </c>
      <c r="F34" s="114">
        <v>9478</v>
      </c>
      <c r="G34" s="114">
        <v>9561</v>
      </c>
      <c r="H34" s="140">
        <v>9575</v>
      </c>
      <c r="I34" s="115">
        <v>-355</v>
      </c>
      <c r="J34" s="116">
        <v>-3.7075718015665795</v>
      </c>
    </row>
    <row r="35" spans="1:10" s="110" customFormat="1" ht="13.5" customHeight="1" x14ac:dyDescent="0.2">
      <c r="A35" s="118"/>
      <c r="B35" s="119" t="s">
        <v>117</v>
      </c>
      <c r="C35" s="113">
        <v>13.342090448489397</v>
      </c>
      <c r="D35" s="115">
        <v>1422</v>
      </c>
      <c r="E35" s="114">
        <v>1392</v>
      </c>
      <c r="F35" s="114">
        <v>1387</v>
      </c>
      <c r="G35" s="114">
        <v>1374</v>
      </c>
      <c r="H35" s="140">
        <v>1293</v>
      </c>
      <c r="I35" s="115">
        <v>129</v>
      </c>
      <c r="J35" s="116">
        <v>9.976798143851509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5861</v>
      </c>
      <c r="E37" s="114">
        <v>6000</v>
      </c>
      <c r="F37" s="114">
        <v>5995</v>
      </c>
      <c r="G37" s="114">
        <v>6179</v>
      </c>
      <c r="H37" s="140">
        <v>6168</v>
      </c>
      <c r="I37" s="115">
        <v>-307</v>
      </c>
      <c r="J37" s="116">
        <v>-4.9773022049286642</v>
      </c>
    </row>
    <row r="38" spans="1:10" s="110" customFormat="1" ht="13.5" customHeight="1" x14ac:dyDescent="0.2">
      <c r="A38" s="118" t="s">
        <v>105</v>
      </c>
      <c r="B38" s="119" t="s">
        <v>106</v>
      </c>
      <c r="C38" s="113">
        <v>35.437638628220441</v>
      </c>
      <c r="D38" s="115">
        <v>2077</v>
      </c>
      <c r="E38" s="114">
        <v>2044</v>
      </c>
      <c r="F38" s="114">
        <v>2004</v>
      </c>
      <c r="G38" s="114">
        <v>2066</v>
      </c>
      <c r="H38" s="140">
        <v>2057</v>
      </c>
      <c r="I38" s="115">
        <v>20</v>
      </c>
      <c r="J38" s="116">
        <v>0.9722897423432183</v>
      </c>
    </row>
    <row r="39" spans="1:10" s="110" customFormat="1" ht="13.5" customHeight="1" x14ac:dyDescent="0.2">
      <c r="A39" s="120"/>
      <c r="B39" s="119" t="s">
        <v>107</v>
      </c>
      <c r="C39" s="113">
        <v>64.562361371779559</v>
      </c>
      <c r="D39" s="115">
        <v>3784</v>
      </c>
      <c r="E39" s="114">
        <v>3956</v>
      </c>
      <c r="F39" s="114">
        <v>3991</v>
      </c>
      <c r="G39" s="114">
        <v>4113</v>
      </c>
      <c r="H39" s="140">
        <v>4111</v>
      </c>
      <c r="I39" s="115">
        <v>-327</v>
      </c>
      <c r="J39" s="116">
        <v>-7.9542690342982239</v>
      </c>
    </row>
    <row r="40" spans="1:10" s="110" customFormat="1" ht="13.5" customHeight="1" x14ac:dyDescent="0.2">
      <c r="A40" s="118" t="s">
        <v>105</v>
      </c>
      <c r="B40" s="121" t="s">
        <v>108</v>
      </c>
      <c r="C40" s="113">
        <v>14.946254905306262</v>
      </c>
      <c r="D40" s="115">
        <v>876</v>
      </c>
      <c r="E40" s="114">
        <v>894</v>
      </c>
      <c r="F40" s="114">
        <v>915</v>
      </c>
      <c r="G40" s="114">
        <v>1028</v>
      </c>
      <c r="H40" s="140">
        <v>1052</v>
      </c>
      <c r="I40" s="115">
        <v>-176</v>
      </c>
      <c r="J40" s="116">
        <v>-16.730038022813687</v>
      </c>
    </row>
    <row r="41" spans="1:10" s="110" customFormat="1" ht="13.5" customHeight="1" x14ac:dyDescent="0.2">
      <c r="A41" s="118"/>
      <c r="B41" s="121" t="s">
        <v>109</v>
      </c>
      <c r="C41" s="113">
        <v>34.755161235284078</v>
      </c>
      <c r="D41" s="115">
        <v>2037</v>
      </c>
      <c r="E41" s="114">
        <v>2087</v>
      </c>
      <c r="F41" s="114">
        <v>2070</v>
      </c>
      <c r="G41" s="114">
        <v>2130</v>
      </c>
      <c r="H41" s="140">
        <v>2154</v>
      </c>
      <c r="I41" s="115">
        <v>-117</v>
      </c>
      <c r="J41" s="116">
        <v>-5.4317548746518103</v>
      </c>
    </row>
    <row r="42" spans="1:10" s="110" customFormat="1" ht="13.5" customHeight="1" x14ac:dyDescent="0.2">
      <c r="A42" s="118"/>
      <c r="B42" s="121" t="s">
        <v>110</v>
      </c>
      <c r="C42" s="113">
        <v>21.992833987374169</v>
      </c>
      <c r="D42" s="115">
        <v>1289</v>
      </c>
      <c r="E42" s="114">
        <v>1321</v>
      </c>
      <c r="F42" s="114">
        <v>1321</v>
      </c>
      <c r="G42" s="114">
        <v>1353</v>
      </c>
      <c r="H42" s="140">
        <v>1338</v>
      </c>
      <c r="I42" s="115">
        <v>-49</v>
      </c>
      <c r="J42" s="116">
        <v>-3.6621823617339313</v>
      </c>
    </row>
    <row r="43" spans="1:10" s="110" customFormat="1" ht="13.5" customHeight="1" x14ac:dyDescent="0.2">
      <c r="A43" s="120"/>
      <c r="B43" s="121" t="s">
        <v>111</v>
      </c>
      <c r="C43" s="113">
        <v>28.305749872035488</v>
      </c>
      <c r="D43" s="115">
        <v>1659</v>
      </c>
      <c r="E43" s="114">
        <v>1698</v>
      </c>
      <c r="F43" s="114">
        <v>1689</v>
      </c>
      <c r="G43" s="114">
        <v>1668</v>
      </c>
      <c r="H43" s="140">
        <v>1624</v>
      </c>
      <c r="I43" s="115">
        <v>35</v>
      </c>
      <c r="J43" s="116">
        <v>2.1551724137931036</v>
      </c>
    </row>
    <row r="44" spans="1:10" s="110" customFormat="1" ht="13.5" customHeight="1" x14ac:dyDescent="0.2">
      <c r="A44" s="120"/>
      <c r="B44" s="121" t="s">
        <v>112</v>
      </c>
      <c r="C44" s="113">
        <v>2.2692373315133936</v>
      </c>
      <c r="D44" s="115">
        <v>133</v>
      </c>
      <c r="E44" s="114">
        <v>133</v>
      </c>
      <c r="F44" s="114">
        <v>148</v>
      </c>
      <c r="G44" s="114">
        <v>140</v>
      </c>
      <c r="H44" s="140">
        <v>148</v>
      </c>
      <c r="I44" s="115">
        <v>-15</v>
      </c>
      <c r="J44" s="116">
        <v>-10.135135135135135</v>
      </c>
    </row>
    <row r="45" spans="1:10" s="110" customFormat="1" ht="13.5" customHeight="1" x14ac:dyDescent="0.2">
      <c r="A45" s="118" t="s">
        <v>113</v>
      </c>
      <c r="B45" s="122" t="s">
        <v>116</v>
      </c>
      <c r="C45" s="113">
        <v>89.45572427913325</v>
      </c>
      <c r="D45" s="115">
        <v>5243</v>
      </c>
      <c r="E45" s="114">
        <v>5397</v>
      </c>
      <c r="F45" s="114">
        <v>5394</v>
      </c>
      <c r="G45" s="114">
        <v>5569</v>
      </c>
      <c r="H45" s="140">
        <v>5578</v>
      </c>
      <c r="I45" s="115">
        <v>-335</v>
      </c>
      <c r="J45" s="116">
        <v>-6.0057368232341339</v>
      </c>
    </row>
    <row r="46" spans="1:10" s="110" customFormat="1" ht="13.5" customHeight="1" x14ac:dyDescent="0.2">
      <c r="A46" s="118"/>
      <c r="B46" s="119" t="s">
        <v>117</v>
      </c>
      <c r="C46" s="113">
        <v>10.271284763692202</v>
      </c>
      <c r="D46" s="115">
        <v>602</v>
      </c>
      <c r="E46" s="114">
        <v>591</v>
      </c>
      <c r="F46" s="114">
        <v>589</v>
      </c>
      <c r="G46" s="114">
        <v>601</v>
      </c>
      <c r="H46" s="140">
        <v>577</v>
      </c>
      <c r="I46" s="115">
        <v>25</v>
      </c>
      <c r="J46" s="116">
        <v>4.3327556325823222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4797</v>
      </c>
      <c r="E48" s="114">
        <v>4825</v>
      </c>
      <c r="F48" s="114">
        <v>4882</v>
      </c>
      <c r="G48" s="114">
        <v>4765</v>
      </c>
      <c r="H48" s="140">
        <v>4713</v>
      </c>
      <c r="I48" s="115">
        <v>84</v>
      </c>
      <c r="J48" s="116">
        <v>1.7823042647994907</v>
      </c>
    </row>
    <row r="49" spans="1:12" s="110" customFormat="1" ht="13.5" customHeight="1" x14ac:dyDescent="0.2">
      <c r="A49" s="118" t="s">
        <v>105</v>
      </c>
      <c r="B49" s="119" t="s">
        <v>106</v>
      </c>
      <c r="C49" s="113">
        <v>44.486137169064001</v>
      </c>
      <c r="D49" s="115">
        <v>2134</v>
      </c>
      <c r="E49" s="114">
        <v>2138</v>
      </c>
      <c r="F49" s="114">
        <v>2198</v>
      </c>
      <c r="G49" s="114">
        <v>2130</v>
      </c>
      <c r="H49" s="140">
        <v>2083</v>
      </c>
      <c r="I49" s="115">
        <v>51</v>
      </c>
      <c r="J49" s="116">
        <v>2.4483917426788286</v>
      </c>
    </row>
    <row r="50" spans="1:12" s="110" customFormat="1" ht="13.5" customHeight="1" x14ac:dyDescent="0.2">
      <c r="A50" s="120"/>
      <c r="B50" s="119" t="s">
        <v>107</v>
      </c>
      <c r="C50" s="113">
        <v>55.513862830935999</v>
      </c>
      <c r="D50" s="115">
        <v>2663</v>
      </c>
      <c r="E50" s="114">
        <v>2687</v>
      </c>
      <c r="F50" s="114">
        <v>2684</v>
      </c>
      <c r="G50" s="114">
        <v>2635</v>
      </c>
      <c r="H50" s="140">
        <v>2630</v>
      </c>
      <c r="I50" s="115">
        <v>33</v>
      </c>
      <c r="J50" s="116">
        <v>1.2547528517110267</v>
      </c>
    </row>
    <row r="51" spans="1:12" s="110" customFormat="1" ht="13.5" customHeight="1" x14ac:dyDescent="0.2">
      <c r="A51" s="118" t="s">
        <v>105</v>
      </c>
      <c r="B51" s="121" t="s">
        <v>108</v>
      </c>
      <c r="C51" s="113">
        <v>11.31957473420888</v>
      </c>
      <c r="D51" s="115">
        <v>543</v>
      </c>
      <c r="E51" s="114">
        <v>567</v>
      </c>
      <c r="F51" s="114">
        <v>610</v>
      </c>
      <c r="G51" s="114">
        <v>600</v>
      </c>
      <c r="H51" s="140">
        <v>618</v>
      </c>
      <c r="I51" s="115">
        <v>-75</v>
      </c>
      <c r="J51" s="116">
        <v>-12.135922330097088</v>
      </c>
    </row>
    <row r="52" spans="1:12" s="110" customFormat="1" ht="13.5" customHeight="1" x14ac:dyDescent="0.2">
      <c r="A52" s="118"/>
      <c r="B52" s="121" t="s">
        <v>109</v>
      </c>
      <c r="C52" s="113">
        <v>73.525119866583282</v>
      </c>
      <c r="D52" s="115">
        <v>3527</v>
      </c>
      <c r="E52" s="114">
        <v>3526</v>
      </c>
      <c r="F52" s="114">
        <v>3528</v>
      </c>
      <c r="G52" s="114">
        <v>3442</v>
      </c>
      <c r="H52" s="140">
        <v>3406</v>
      </c>
      <c r="I52" s="115">
        <v>121</v>
      </c>
      <c r="J52" s="116">
        <v>3.5525543159130946</v>
      </c>
    </row>
    <row r="53" spans="1:12" s="110" customFormat="1" ht="13.5" customHeight="1" x14ac:dyDescent="0.2">
      <c r="A53" s="118"/>
      <c r="B53" s="121" t="s">
        <v>110</v>
      </c>
      <c r="C53" s="113">
        <v>14.279758182197206</v>
      </c>
      <c r="D53" s="115">
        <v>685</v>
      </c>
      <c r="E53" s="114">
        <v>688</v>
      </c>
      <c r="F53" s="114">
        <v>699</v>
      </c>
      <c r="G53" s="114">
        <v>680</v>
      </c>
      <c r="H53" s="140">
        <v>653</v>
      </c>
      <c r="I53" s="115">
        <v>32</v>
      </c>
      <c r="J53" s="116">
        <v>4.9004594180704437</v>
      </c>
    </row>
    <row r="54" spans="1:12" s="110" customFormat="1" ht="13.5" customHeight="1" x14ac:dyDescent="0.2">
      <c r="A54" s="120"/>
      <c r="B54" s="121" t="s">
        <v>111</v>
      </c>
      <c r="C54" s="113">
        <v>0.87554721701063165</v>
      </c>
      <c r="D54" s="115">
        <v>42</v>
      </c>
      <c r="E54" s="114">
        <v>44</v>
      </c>
      <c r="F54" s="114">
        <v>45</v>
      </c>
      <c r="G54" s="114">
        <v>43</v>
      </c>
      <c r="H54" s="140">
        <v>36</v>
      </c>
      <c r="I54" s="115">
        <v>6</v>
      </c>
      <c r="J54" s="116">
        <v>16.666666666666668</v>
      </c>
    </row>
    <row r="55" spans="1:12" s="110" customFormat="1" ht="13.5" customHeight="1" x14ac:dyDescent="0.2">
      <c r="A55" s="120"/>
      <c r="B55" s="121" t="s">
        <v>112</v>
      </c>
      <c r="C55" s="113">
        <v>0.18761726078799248</v>
      </c>
      <c r="D55" s="115">
        <v>9</v>
      </c>
      <c r="E55" s="114">
        <v>11</v>
      </c>
      <c r="F55" s="114">
        <v>10</v>
      </c>
      <c r="G55" s="114">
        <v>8</v>
      </c>
      <c r="H55" s="140">
        <v>5</v>
      </c>
      <c r="I55" s="115">
        <v>4</v>
      </c>
      <c r="J55" s="116">
        <v>80</v>
      </c>
    </row>
    <row r="56" spans="1:12" s="110" customFormat="1" ht="13.5" customHeight="1" x14ac:dyDescent="0.2">
      <c r="A56" s="118" t="s">
        <v>113</v>
      </c>
      <c r="B56" s="122" t="s">
        <v>116</v>
      </c>
      <c r="C56" s="113">
        <v>82.90598290598291</v>
      </c>
      <c r="D56" s="115">
        <v>3977</v>
      </c>
      <c r="E56" s="114">
        <v>4024</v>
      </c>
      <c r="F56" s="114">
        <v>4084</v>
      </c>
      <c r="G56" s="114">
        <v>3992</v>
      </c>
      <c r="H56" s="140">
        <v>3997</v>
      </c>
      <c r="I56" s="115">
        <v>-20</v>
      </c>
      <c r="J56" s="116">
        <v>-0.50037528146109578</v>
      </c>
    </row>
    <row r="57" spans="1:12" s="110" customFormat="1" ht="13.5" customHeight="1" x14ac:dyDescent="0.2">
      <c r="A57" s="142"/>
      <c r="B57" s="124" t="s">
        <v>117</v>
      </c>
      <c r="C57" s="125">
        <v>17.094017094017094</v>
      </c>
      <c r="D57" s="143">
        <v>820</v>
      </c>
      <c r="E57" s="144">
        <v>801</v>
      </c>
      <c r="F57" s="144">
        <v>798</v>
      </c>
      <c r="G57" s="144">
        <v>773</v>
      </c>
      <c r="H57" s="145">
        <v>716</v>
      </c>
      <c r="I57" s="143">
        <v>104</v>
      </c>
      <c r="J57" s="146">
        <v>14.525139664804469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44657</v>
      </c>
      <c r="E12" s="236">
        <v>44342</v>
      </c>
      <c r="F12" s="114">
        <v>44848</v>
      </c>
      <c r="G12" s="114">
        <v>43723</v>
      </c>
      <c r="H12" s="140">
        <v>43609</v>
      </c>
      <c r="I12" s="115">
        <v>1048</v>
      </c>
      <c r="J12" s="116">
        <v>2.4031736568139603</v>
      </c>
    </row>
    <row r="13" spans="1:15" s="110" customFormat="1" ht="12" customHeight="1" x14ac:dyDescent="0.2">
      <c r="A13" s="118" t="s">
        <v>105</v>
      </c>
      <c r="B13" s="119" t="s">
        <v>106</v>
      </c>
      <c r="C13" s="113">
        <v>58.662695658015544</v>
      </c>
      <c r="D13" s="115">
        <v>26197</v>
      </c>
      <c r="E13" s="114">
        <v>26019</v>
      </c>
      <c r="F13" s="114">
        <v>26511</v>
      </c>
      <c r="G13" s="114">
        <v>25831</v>
      </c>
      <c r="H13" s="140">
        <v>25759</v>
      </c>
      <c r="I13" s="115">
        <v>438</v>
      </c>
      <c r="J13" s="116">
        <v>1.7003765674133313</v>
      </c>
    </row>
    <row r="14" spans="1:15" s="110" customFormat="1" ht="12" customHeight="1" x14ac:dyDescent="0.2">
      <c r="A14" s="118"/>
      <c r="B14" s="119" t="s">
        <v>107</v>
      </c>
      <c r="C14" s="113">
        <v>41.337304341984456</v>
      </c>
      <c r="D14" s="115">
        <v>18460</v>
      </c>
      <c r="E14" s="114">
        <v>18323</v>
      </c>
      <c r="F14" s="114">
        <v>18337</v>
      </c>
      <c r="G14" s="114">
        <v>17892</v>
      </c>
      <c r="H14" s="140">
        <v>17850</v>
      </c>
      <c r="I14" s="115">
        <v>610</v>
      </c>
      <c r="J14" s="116">
        <v>3.4173669467787113</v>
      </c>
    </row>
    <row r="15" spans="1:15" s="110" customFormat="1" ht="12" customHeight="1" x14ac:dyDescent="0.2">
      <c r="A15" s="118" t="s">
        <v>105</v>
      </c>
      <c r="B15" s="121" t="s">
        <v>108</v>
      </c>
      <c r="C15" s="113">
        <v>12.649752558389503</v>
      </c>
      <c r="D15" s="115">
        <v>5649</v>
      </c>
      <c r="E15" s="114">
        <v>5704</v>
      </c>
      <c r="F15" s="114">
        <v>5931</v>
      </c>
      <c r="G15" s="114">
        <v>5303</v>
      </c>
      <c r="H15" s="140">
        <v>5456</v>
      </c>
      <c r="I15" s="115">
        <v>193</v>
      </c>
      <c r="J15" s="116">
        <v>3.5373900293255134</v>
      </c>
    </row>
    <row r="16" spans="1:15" s="110" customFormat="1" ht="12" customHeight="1" x14ac:dyDescent="0.2">
      <c r="A16" s="118"/>
      <c r="B16" s="121" t="s">
        <v>109</v>
      </c>
      <c r="C16" s="113">
        <v>67.928880130774573</v>
      </c>
      <c r="D16" s="115">
        <v>30335</v>
      </c>
      <c r="E16" s="114">
        <v>30054</v>
      </c>
      <c r="F16" s="114">
        <v>30304</v>
      </c>
      <c r="G16" s="114">
        <v>29975</v>
      </c>
      <c r="H16" s="140">
        <v>29862</v>
      </c>
      <c r="I16" s="115">
        <v>473</v>
      </c>
      <c r="J16" s="116">
        <v>1.5839528497756346</v>
      </c>
    </row>
    <row r="17" spans="1:10" s="110" customFormat="1" ht="12" customHeight="1" x14ac:dyDescent="0.2">
      <c r="A17" s="118"/>
      <c r="B17" s="121" t="s">
        <v>110</v>
      </c>
      <c r="C17" s="113">
        <v>18.442797321808452</v>
      </c>
      <c r="D17" s="115">
        <v>8236</v>
      </c>
      <c r="E17" s="114">
        <v>8170</v>
      </c>
      <c r="F17" s="114">
        <v>8190</v>
      </c>
      <c r="G17" s="114">
        <v>8030</v>
      </c>
      <c r="H17" s="140">
        <v>7890</v>
      </c>
      <c r="I17" s="115">
        <v>346</v>
      </c>
      <c r="J17" s="116">
        <v>4.3852978453738913</v>
      </c>
    </row>
    <row r="18" spans="1:10" s="110" customFormat="1" ht="12" customHeight="1" x14ac:dyDescent="0.2">
      <c r="A18" s="120"/>
      <c r="B18" s="121" t="s">
        <v>111</v>
      </c>
      <c r="C18" s="113">
        <v>0.97856998902747605</v>
      </c>
      <c r="D18" s="115">
        <v>437</v>
      </c>
      <c r="E18" s="114">
        <v>414</v>
      </c>
      <c r="F18" s="114">
        <v>423</v>
      </c>
      <c r="G18" s="114">
        <v>415</v>
      </c>
      <c r="H18" s="140">
        <v>401</v>
      </c>
      <c r="I18" s="115">
        <v>36</v>
      </c>
      <c r="J18" s="116">
        <v>8.9775561097256862</v>
      </c>
    </row>
    <row r="19" spans="1:10" s="110" customFormat="1" ht="12" customHeight="1" x14ac:dyDescent="0.2">
      <c r="A19" s="120"/>
      <c r="B19" s="121" t="s">
        <v>112</v>
      </c>
      <c r="C19" s="113">
        <v>0.29334706764896878</v>
      </c>
      <c r="D19" s="115">
        <v>131</v>
      </c>
      <c r="E19" s="114">
        <v>104</v>
      </c>
      <c r="F19" s="114">
        <v>119</v>
      </c>
      <c r="G19" s="114">
        <v>106</v>
      </c>
      <c r="H19" s="140">
        <v>107</v>
      </c>
      <c r="I19" s="115">
        <v>24</v>
      </c>
      <c r="J19" s="116">
        <v>22.429906542056074</v>
      </c>
    </row>
    <row r="20" spans="1:10" s="110" customFormat="1" ht="12" customHeight="1" x14ac:dyDescent="0.2">
      <c r="A20" s="118" t="s">
        <v>113</v>
      </c>
      <c r="B20" s="119" t="s">
        <v>181</v>
      </c>
      <c r="C20" s="113">
        <v>74.384754909644627</v>
      </c>
      <c r="D20" s="115">
        <v>33218</v>
      </c>
      <c r="E20" s="114">
        <v>33125</v>
      </c>
      <c r="F20" s="114">
        <v>33700</v>
      </c>
      <c r="G20" s="114">
        <v>32582</v>
      </c>
      <c r="H20" s="140">
        <v>32515</v>
      </c>
      <c r="I20" s="115">
        <v>703</v>
      </c>
      <c r="J20" s="116">
        <v>2.1620790404428725</v>
      </c>
    </row>
    <row r="21" spans="1:10" s="110" customFormat="1" ht="12" customHeight="1" x14ac:dyDescent="0.2">
      <c r="A21" s="118"/>
      <c r="B21" s="119" t="s">
        <v>182</v>
      </c>
      <c r="C21" s="113">
        <v>25.615245090355376</v>
      </c>
      <c r="D21" s="115">
        <v>11439</v>
      </c>
      <c r="E21" s="114">
        <v>11217</v>
      </c>
      <c r="F21" s="114">
        <v>11148</v>
      </c>
      <c r="G21" s="114">
        <v>11141</v>
      </c>
      <c r="H21" s="140">
        <v>11094</v>
      </c>
      <c r="I21" s="115">
        <v>345</v>
      </c>
      <c r="J21" s="116">
        <v>3.1097890751757706</v>
      </c>
    </row>
    <row r="22" spans="1:10" s="110" customFormat="1" ht="12" customHeight="1" x14ac:dyDescent="0.2">
      <c r="A22" s="118" t="s">
        <v>113</v>
      </c>
      <c r="B22" s="119" t="s">
        <v>116</v>
      </c>
      <c r="C22" s="113">
        <v>81.333273618917531</v>
      </c>
      <c r="D22" s="115">
        <v>36321</v>
      </c>
      <c r="E22" s="114">
        <v>36300</v>
      </c>
      <c r="F22" s="114">
        <v>36657</v>
      </c>
      <c r="G22" s="114">
        <v>35933</v>
      </c>
      <c r="H22" s="140">
        <v>35893</v>
      </c>
      <c r="I22" s="115">
        <v>428</v>
      </c>
      <c r="J22" s="116">
        <v>1.192433064943025</v>
      </c>
    </row>
    <row r="23" spans="1:10" s="110" customFormat="1" ht="12" customHeight="1" x14ac:dyDescent="0.2">
      <c r="A23" s="118"/>
      <c r="B23" s="119" t="s">
        <v>117</v>
      </c>
      <c r="C23" s="113">
        <v>18.624179859820408</v>
      </c>
      <c r="D23" s="115">
        <v>8317</v>
      </c>
      <c r="E23" s="114">
        <v>8024</v>
      </c>
      <c r="F23" s="114">
        <v>8172</v>
      </c>
      <c r="G23" s="114">
        <v>7767</v>
      </c>
      <c r="H23" s="140">
        <v>7694</v>
      </c>
      <c r="I23" s="115">
        <v>623</v>
      </c>
      <c r="J23" s="116">
        <v>8.0972186119053813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58058</v>
      </c>
      <c r="E64" s="236">
        <v>57786</v>
      </c>
      <c r="F64" s="236">
        <v>58237</v>
      </c>
      <c r="G64" s="236">
        <v>57243</v>
      </c>
      <c r="H64" s="140">
        <v>57093</v>
      </c>
      <c r="I64" s="115">
        <v>965</v>
      </c>
      <c r="J64" s="116">
        <v>1.6902247210691328</v>
      </c>
    </row>
    <row r="65" spans="1:12" s="110" customFormat="1" ht="12" customHeight="1" x14ac:dyDescent="0.2">
      <c r="A65" s="118" t="s">
        <v>105</v>
      </c>
      <c r="B65" s="119" t="s">
        <v>106</v>
      </c>
      <c r="C65" s="113">
        <v>56.197251024837229</v>
      </c>
      <c r="D65" s="235">
        <v>32627</v>
      </c>
      <c r="E65" s="236">
        <v>32430</v>
      </c>
      <c r="F65" s="236">
        <v>32921</v>
      </c>
      <c r="G65" s="236">
        <v>32377</v>
      </c>
      <c r="H65" s="140">
        <v>32213</v>
      </c>
      <c r="I65" s="115">
        <v>414</v>
      </c>
      <c r="J65" s="116">
        <v>1.2851954179989444</v>
      </c>
    </row>
    <row r="66" spans="1:12" s="110" customFormat="1" ht="12" customHeight="1" x14ac:dyDescent="0.2">
      <c r="A66" s="118"/>
      <c r="B66" s="119" t="s">
        <v>107</v>
      </c>
      <c r="C66" s="113">
        <v>43.802748975162771</v>
      </c>
      <c r="D66" s="235">
        <v>25431</v>
      </c>
      <c r="E66" s="236">
        <v>25356</v>
      </c>
      <c r="F66" s="236">
        <v>25316</v>
      </c>
      <c r="G66" s="236">
        <v>24866</v>
      </c>
      <c r="H66" s="140">
        <v>24880</v>
      </c>
      <c r="I66" s="115">
        <v>551</v>
      </c>
      <c r="J66" s="116">
        <v>2.214630225080386</v>
      </c>
    </row>
    <row r="67" spans="1:12" s="110" customFormat="1" ht="12" customHeight="1" x14ac:dyDescent="0.2">
      <c r="A67" s="118" t="s">
        <v>105</v>
      </c>
      <c r="B67" s="121" t="s">
        <v>108</v>
      </c>
      <c r="C67" s="113">
        <v>12.170588032656998</v>
      </c>
      <c r="D67" s="235">
        <v>7066</v>
      </c>
      <c r="E67" s="236">
        <v>7259</v>
      </c>
      <c r="F67" s="236">
        <v>7483</v>
      </c>
      <c r="G67" s="236">
        <v>6890</v>
      </c>
      <c r="H67" s="140">
        <v>7093</v>
      </c>
      <c r="I67" s="115">
        <v>-27</v>
      </c>
      <c r="J67" s="116">
        <v>-0.38065698576060902</v>
      </c>
    </row>
    <row r="68" spans="1:12" s="110" customFormat="1" ht="12" customHeight="1" x14ac:dyDescent="0.2">
      <c r="A68" s="118"/>
      <c r="B68" s="121" t="s">
        <v>109</v>
      </c>
      <c r="C68" s="113">
        <v>68.545247855592677</v>
      </c>
      <c r="D68" s="235">
        <v>39796</v>
      </c>
      <c r="E68" s="236">
        <v>39498</v>
      </c>
      <c r="F68" s="236">
        <v>39742</v>
      </c>
      <c r="G68" s="236">
        <v>39609</v>
      </c>
      <c r="H68" s="140">
        <v>39469</v>
      </c>
      <c r="I68" s="115">
        <v>327</v>
      </c>
      <c r="J68" s="116">
        <v>0.82849831513339578</v>
      </c>
    </row>
    <row r="69" spans="1:12" s="110" customFormat="1" ht="12" customHeight="1" x14ac:dyDescent="0.2">
      <c r="A69" s="118"/>
      <c r="B69" s="121" t="s">
        <v>110</v>
      </c>
      <c r="C69" s="113">
        <v>18.379895966102861</v>
      </c>
      <c r="D69" s="235">
        <v>10671</v>
      </c>
      <c r="E69" s="236">
        <v>10528</v>
      </c>
      <c r="F69" s="236">
        <v>10513</v>
      </c>
      <c r="G69" s="236">
        <v>10276</v>
      </c>
      <c r="H69" s="140">
        <v>10072</v>
      </c>
      <c r="I69" s="115">
        <v>599</v>
      </c>
      <c r="J69" s="116">
        <v>5.9471803018268465</v>
      </c>
    </row>
    <row r="70" spans="1:12" s="110" customFormat="1" ht="12" customHeight="1" x14ac:dyDescent="0.2">
      <c r="A70" s="120"/>
      <c r="B70" s="121" t="s">
        <v>111</v>
      </c>
      <c r="C70" s="113">
        <v>0.90426814564745595</v>
      </c>
      <c r="D70" s="235">
        <v>525</v>
      </c>
      <c r="E70" s="236">
        <v>501</v>
      </c>
      <c r="F70" s="236">
        <v>499</v>
      </c>
      <c r="G70" s="236">
        <v>468</v>
      </c>
      <c r="H70" s="140">
        <v>459</v>
      </c>
      <c r="I70" s="115">
        <v>66</v>
      </c>
      <c r="J70" s="116">
        <v>14.379084967320262</v>
      </c>
    </row>
    <row r="71" spans="1:12" s="110" customFormat="1" ht="12" customHeight="1" x14ac:dyDescent="0.2">
      <c r="A71" s="120"/>
      <c r="B71" s="121" t="s">
        <v>112</v>
      </c>
      <c r="C71" s="113">
        <v>0.29625546866926178</v>
      </c>
      <c r="D71" s="235">
        <v>172</v>
      </c>
      <c r="E71" s="236">
        <v>146</v>
      </c>
      <c r="F71" s="236">
        <v>151</v>
      </c>
      <c r="G71" s="236">
        <v>125</v>
      </c>
      <c r="H71" s="140">
        <v>135</v>
      </c>
      <c r="I71" s="115">
        <v>37</v>
      </c>
      <c r="J71" s="116">
        <v>27.407407407407408</v>
      </c>
    </row>
    <row r="72" spans="1:12" s="110" customFormat="1" ht="12" customHeight="1" x14ac:dyDescent="0.2">
      <c r="A72" s="118" t="s">
        <v>113</v>
      </c>
      <c r="B72" s="119" t="s">
        <v>181</v>
      </c>
      <c r="C72" s="113">
        <v>74.348065727376067</v>
      </c>
      <c r="D72" s="235">
        <v>43165</v>
      </c>
      <c r="E72" s="236">
        <v>43030</v>
      </c>
      <c r="F72" s="236">
        <v>43571</v>
      </c>
      <c r="G72" s="236">
        <v>42702</v>
      </c>
      <c r="H72" s="140">
        <v>42627</v>
      </c>
      <c r="I72" s="115">
        <v>538</v>
      </c>
      <c r="J72" s="116">
        <v>1.262110868698243</v>
      </c>
    </row>
    <row r="73" spans="1:12" s="110" customFormat="1" ht="12" customHeight="1" x14ac:dyDescent="0.2">
      <c r="A73" s="118"/>
      <c r="B73" s="119" t="s">
        <v>182</v>
      </c>
      <c r="C73" s="113">
        <v>25.651934272623929</v>
      </c>
      <c r="D73" s="115">
        <v>14893</v>
      </c>
      <c r="E73" s="114">
        <v>14756</v>
      </c>
      <c r="F73" s="114">
        <v>14666</v>
      </c>
      <c r="G73" s="114">
        <v>14541</v>
      </c>
      <c r="H73" s="140">
        <v>14466</v>
      </c>
      <c r="I73" s="115">
        <v>427</v>
      </c>
      <c r="J73" s="116">
        <v>2.9517489285220515</v>
      </c>
    </row>
    <row r="74" spans="1:12" s="110" customFormat="1" ht="12" customHeight="1" x14ac:dyDescent="0.2">
      <c r="A74" s="118" t="s">
        <v>113</v>
      </c>
      <c r="B74" s="119" t="s">
        <v>116</v>
      </c>
      <c r="C74" s="113">
        <v>86.160391332805119</v>
      </c>
      <c r="D74" s="115">
        <v>50023</v>
      </c>
      <c r="E74" s="114">
        <v>50070</v>
      </c>
      <c r="F74" s="114">
        <v>50338</v>
      </c>
      <c r="G74" s="114">
        <v>49547</v>
      </c>
      <c r="H74" s="140">
        <v>49527</v>
      </c>
      <c r="I74" s="115">
        <v>496</v>
      </c>
      <c r="J74" s="116">
        <v>1.0014739435055626</v>
      </c>
    </row>
    <row r="75" spans="1:12" s="110" customFormat="1" ht="12" customHeight="1" x14ac:dyDescent="0.2">
      <c r="A75" s="142"/>
      <c r="B75" s="124" t="s">
        <v>117</v>
      </c>
      <c r="C75" s="125">
        <v>13.808605187915532</v>
      </c>
      <c r="D75" s="143">
        <v>8017</v>
      </c>
      <c r="E75" s="144">
        <v>7701</v>
      </c>
      <c r="F75" s="144">
        <v>7884</v>
      </c>
      <c r="G75" s="144">
        <v>7682</v>
      </c>
      <c r="H75" s="145">
        <v>7553</v>
      </c>
      <c r="I75" s="143">
        <v>464</v>
      </c>
      <c r="J75" s="146">
        <v>6.1432543360254206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44657</v>
      </c>
      <c r="G11" s="114">
        <v>44342</v>
      </c>
      <c r="H11" s="114">
        <v>44848</v>
      </c>
      <c r="I11" s="114">
        <v>43723</v>
      </c>
      <c r="J11" s="140">
        <v>43609</v>
      </c>
      <c r="K11" s="114">
        <v>1048</v>
      </c>
      <c r="L11" s="116">
        <v>2.4031736568139603</v>
      </c>
    </row>
    <row r="12" spans="1:17" s="110" customFormat="1" ht="24.95" customHeight="1" x14ac:dyDescent="0.2">
      <c r="A12" s="604" t="s">
        <v>185</v>
      </c>
      <c r="B12" s="605"/>
      <c r="C12" s="605"/>
      <c r="D12" s="606"/>
      <c r="E12" s="113">
        <v>58.662695658015544</v>
      </c>
      <c r="F12" s="115">
        <v>26197</v>
      </c>
      <c r="G12" s="114">
        <v>26019</v>
      </c>
      <c r="H12" s="114">
        <v>26511</v>
      </c>
      <c r="I12" s="114">
        <v>25831</v>
      </c>
      <c r="J12" s="140">
        <v>25759</v>
      </c>
      <c r="K12" s="114">
        <v>438</v>
      </c>
      <c r="L12" s="116">
        <v>1.7003765674133313</v>
      </c>
    </row>
    <row r="13" spans="1:17" s="110" customFormat="1" ht="15" customHeight="1" x14ac:dyDescent="0.2">
      <c r="A13" s="120"/>
      <c r="B13" s="612" t="s">
        <v>107</v>
      </c>
      <c r="C13" s="612"/>
      <c r="E13" s="113">
        <v>41.337304341984456</v>
      </c>
      <c r="F13" s="115">
        <v>18460</v>
      </c>
      <c r="G13" s="114">
        <v>18323</v>
      </c>
      <c r="H13" s="114">
        <v>18337</v>
      </c>
      <c r="I13" s="114">
        <v>17892</v>
      </c>
      <c r="J13" s="140">
        <v>17850</v>
      </c>
      <c r="K13" s="114">
        <v>610</v>
      </c>
      <c r="L13" s="116">
        <v>3.4173669467787113</v>
      </c>
    </row>
    <row r="14" spans="1:17" s="110" customFormat="1" ht="24.95" customHeight="1" x14ac:dyDescent="0.2">
      <c r="A14" s="604" t="s">
        <v>186</v>
      </c>
      <c r="B14" s="605"/>
      <c r="C14" s="605"/>
      <c r="D14" s="606"/>
      <c r="E14" s="113">
        <v>12.649752558389503</v>
      </c>
      <c r="F14" s="115">
        <v>5649</v>
      </c>
      <c r="G14" s="114">
        <v>5704</v>
      </c>
      <c r="H14" s="114">
        <v>5931</v>
      </c>
      <c r="I14" s="114">
        <v>5303</v>
      </c>
      <c r="J14" s="140">
        <v>5456</v>
      </c>
      <c r="K14" s="114">
        <v>193</v>
      </c>
      <c r="L14" s="116">
        <v>3.5373900293255134</v>
      </c>
    </row>
    <row r="15" spans="1:17" s="110" customFormat="1" ht="15" customHeight="1" x14ac:dyDescent="0.2">
      <c r="A15" s="120"/>
      <c r="B15" s="119"/>
      <c r="C15" s="258" t="s">
        <v>106</v>
      </c>
      <c r="E15" s="113">
        <v>61.409098955567359</v>
      </c>
      <c r="F15" s="115">
        <v>3469</v>
      </c>
      <c r="G15" s="114">
        <v>3489</v>
      </c>
      <c r="H15" s="114">
        <v>3651</v>
      </c>
      <c r="I15" s="114">
        <v>3261</v>
      </c>
      <c r="J15" s="140">
        <v>3352</v>
      </c>
      <c r="K15" s="114">
        <v>117</v>
      </c>
      <c r="L15" s="116">
        <v>3.4904534606205249</v>
      </c>
    </row>
    <row r="16" spans="1:17" s="110" customFormat="1" ht="15" customHeight="1" x14ac:dyDescent="0.2">
      <c r="A16" s="120"/>
      <c r="B16" s="119"/>
      <c r="C16" s="258" t="s">
        <v>107</v>
      </c>
      <c r="E16" s="113">
        <v>38.590901044432641</v>
      </c>
      <c r="F16" s="115">
        <v>2180</v>
      </c>
      <c r="G16" s="114">
        <v>2215</v>
      </c>
      <c r="H16" s="114">
        <v>2280</v>
      </c>
      <c r="I16" s="114">
        <v>2042</v>
      </c>
      <c r="J16" s="140">
        <v>2104</v>
      </c>
      <c r="K16" s="114">
        <v>76</v>
      </c>
      <c r="L16" s="116">
        <v>3.6121673003802282</v>
      </c>
    </row>
    <row r="17" spans="1:12" s="110" customFormat="1" ht="15" customHeight="1" x14ac:dyDescent="0.2">
      <c r="A17" s="120"/>
      <c r="B17" s="121" t="s">
        <v>109</v>
      </c>
      <c r="C17" s="258"/>
      <c r="E17" s="113">
        <v>67.928880130774573</v>
      </c>
      <c r="F17" s="115">
        <v>30335</v>
      </c>
      <c r="G17" s="114">
        <v>30054</v>
      </c>
      <c r="H17" s="114">
        <v>30304</v>
      </c>
      <c r="I17" s="114">
        <v>29975</v>
      </c>
      <c r="J17" s="140">
        <v>29862</v>
      </c>
      <c r="K17" s="114">
        <v>473</v>
      </c>
      <c r="L17" s="116">
        <v>1.5839528497756346</v>
      </c>
    </row>
    <row r="18" spans="1:12" s="110" customFormat="1" ht="15" customHeight="1" x14ac:dyDescent="0.2">
      <c r="A18" s="120"/>
      <c r="B18" s="119"/>
      <c r="C18" s="258" t="s">
        <v>106</v>
      </c>
      <c r="E18" s="113">
        <v>58.770397230921375</v>
      </c>
      <c r="F18" s="115">
        <v>17828</v>
      </c>
      <c r="G18" s="114">
        <v>17644</v>
      </c>
      <c r="H18" s="114">
        <v>17915</v>
      </c>
      <c r="I18" s="114">
        <v>17717</v>
      </c>
      <c r="J18" s="140">
        <v>17620</v>
      </c>
      <c r="K18" s="114">
        <v>208</v>
      </c>
      <c r="L18" s="116">
        <v>1.1804767309875142</v>
      </c>
    </row>
    <row r="19" spans="1:12" s="110" customFormat="1" ht="15" customHeight="1" x14ac:dyDescent="0.2">
      <c r="A19" s="120"/>
      <c r="B19" s="119"/>
      <c r="C19" s="258" t="s">
        <v>107</v>
      </c>
      <c r="E19" s="113">
        <v>41.229602769078625</v>
      </c>
      <c r="F19" s="115">
        <v>12507</v>
      </c>
      <c r="G19" s="114">
        <v>12410</v>
      </c>
      <c r="H19" s="114">
        <v>12389</v>
      </c>
      <c r="I19" s="114">
        <v>12258</v>
      </c>
      <c r="J19" s="140">
        <v>12242</v>
      </c>
      <c r="K19" s="114">
        <v>265</v>
      </c>
      <c r="L19" s="116">
        <v>2.1646789740238521</v>
      </c>
    </row>
    <row r="20" spans="1:12" s="110" customFormat="1" ht="15" customHeight="1" x14ac:dyDescent="0.2">
      <c r="A20" s="120"/>
      <c r="B20" s="121" t="s">
        <v>110</v>
      </c>
      <c r="C20" s="258"/>
      <c r="E20" s="113">
        <v>18.442797321808452</v>
      </c>
      <c r="F20" s="115">
        <v>8236</v>
      </c>
      <c r="G20" s="114">
        <v>8170</v>
      </c>
      <c r="H20" s="114">
        <v>8190</v>
      </c>
      <c r="I20" s="114">
        <v>8030</v>
      </c>
      <c r="J20" s="140">
        <v>7890</v>
      </c>
      <c r="K20" s="114">
        <v>346</v>
      </c>
      <c r="L20" s="116">
        <v>4.3852978453738913</v>
      </c>
    </row>
    <row r="21" spans="1:12" s="110" customFormat="1" ht="15" customHeight="1" x14ac:dyDescent="0.2">
      <c r="A21" s="120"/>
      <c r="B21" s="119"/>
      <c r="C21" s="258" t="s">
        <v>106</v>
      </c>
      <c r="E21" s="113">
        <v>56.350169985429822</v>
      </c>
      <c r="F21" s="115">
        <v>4641</v>
      </c>
      <c r="G21" s="114">
        <v>4634</v>
      </c>
      <c r="H21" s="114">
        <v>4681</v>
      </c>
      <c r="I21" s="114">
        <v>4585</v>
      </c>
      <c r="J21" s="140">
        <v>4530</v>
      </c>
      <c r="K21" s="114">
        <v>111</v>
      </c>
      <c r="L21" s="116">
        <v>2.4503311258278146</v>
      </c>
    </row>
    <row r="22" spans="1:12" s="110" customFormat="1" ht="15" customHeight="1" x14ac:dyDescent="0.2">
      <c r="A22" s="120"/>
      <c r="B22" s="119"/>
      <c r="C22" s="258" t="s">
        <v>107</v>
      </c>
      <c r="E22" s="113">
        <v>43.649830014570178</v>
      </c>
      <c r="F22" s="115">
        <v>3595</v>
      </c>
      <c r="G22" s="114">
        <v>3536</v>
      </c>
      <c r="H22" s="114">
        <v>3509</v>
      </c>
      <c r="I22" s="114">
        <v>3445</v>
      </c>
      <c r="J22" s="140">
        <v>3360</v>
      </c>
      <c r="K22" s="114">
        <v>235</v>
      </c>
      <c r="L22" s="116">
        <v>6.9940476190476186</v>
      </c>
    </row>
    <row r="23" spans="1:12" s="110" customFormat="1" ht="15" customHeight="1" x14ac:dyDescent="0.2">
      <c r="A23" s="120"/>
      <c r="B23" s="121" t="s">
        <v>111</v>
      </c>
      <c r="C23" s="258"/>
      <c r="E23" s="113">
        <v>0.97856998902747605</v>
      </c>
      <c r="F23" s="115">
        <v>437</v>
      </c>
      <c r="G23" s="114">
        <v>414</v>
      </c>
      <c r="H23" s="114">
        <v>423</v>
      </c>
      <c r="I23" s="114">
        <v>415</v>
      </c>
      <c r="J23" s="140">
        <v>401</v>
      </c>
      <c r="K23" s="114">
        <v>36</v>
      </c>
      <c r="L23" s="116">
        <v>8.9775561097256862</v>
      </c>
    </row>
    <row r="24" spans="1:12" s="110" customFormat="1" ht="15" customHeight="1" x14ac:dyDescent="0.2">
      <c r="A24" s="120"/>
      <c r="B24" s="119"/>
      <c r="C24" s="258" t="s">
        <v>106</v>
      </c>
      <c r="E24" s="113">
        <v>59.267734553775746</v>
      </c>
      <c r="F24" s="115">
        <v>259</v>
      </c>
      <c r="G24" s="114">
        <v>252</v>
      </c>
      <c r="H24" s="114">
        <v>264</v>
      </c>
      <c r="I24" s="114">
        <v>268</v>
      </c>
      <c r="J24" s="140">
        <v>257</v>
      </c>
      <c r="K24" s="114">
        <v>2</v>
      </c>
      <c r="L24" s="116">
        <v>0.77821011673151752</v>
      </c>
    </row>
    <row r="25" spans="1:12" s="110" customFormat="1" ht="15" customHeight="1" x14ac:dyDescent="0.2">
      <c r="A25" s="120"/>
      <c r="B25" s="119"/>
      <c r="C25" s="258" t="s">
        <v>107</v>
      </c>
      <c r="E25" s="113">
        <v>40.732265446224254</v>
      </c>
      <c r="F25" s="115">
        <v>178</v>
      </c>
      <c r="G25" s="114">
        <v>162</v>
      </c>
      <c r="H25" s="114">
        <v>159</v>
      </c>
      <c r="I25" s="114">
        <v>147</v>
      </c>
      <c r="J25" s="140">
        <v>144</v>
      </c>
      <c r="K25" s="114">
        <v>34</v>
      </c>
      <c r="L25" s="116">
        <v>23.611111111111111</v>
      </c>
    </row>
    <row r="26" spans="1:12" s="110" customFormat="1" ht="15" customHeight="1" x14ac:dyDescent="0.2">
      <c r="A26" s="120"/>
      <c r="C26" s="121" t="s">
        <v>187</v>
      </c>
      <c r="D26" s="110" t="s">
        <v>188</v>
      </c>
      <c r="E26" s="113">
        <v>0.29334706764896878</v>
      </c>
      <c r="F26" s="115">
        <v>131</v>
      </c>
      <c r="G26" s="114">
        <v>104</v>
      </c>
      <c r="H26" s="114">
        <v>119</v>
      </c>
      <c r="I26" s="114">
        <v>106</v>
      </c>
      <c r="J26" s="140">
        <v>107</v>
      </c>
      <c r="K26" s="114">
        <v>24</v>
      </c>
      <c r="L26" s="116">
        <v>22.429906542056074</v>
      </c>
    </row>
    <row r="27" spans="1:12" s="110" customFormat="1" ht="15" customHeight="1" x14ac:dyDescent="0.2">
      <c r="A27" s="120"/>
      <c r="B27" s="119"/>
      <c r="D27" s="259" t="s">
        <v>106</v>
      </c>
      <c r="E27" s="113">
        <v>53.435114503816791</v>
      </c>
      <c r="F27" s="115">
        <v>70</v>
      </c>
      <c r="G27" s="114">
        <v>55</v>
      </c>
      <c r="H27" s="114">
        <v>70</v>
      </c>
      <c r="I27" s="114">
        <v>70</v>
      </c>
      <c r="J27" s="140">
        <v>67</v>
      </c>
      <c r="K27" s="114">
        <v>3</v>
      </c>
      <c r="L27" s="116">
        <v>4.4776119402985071</v>
      </c>
    </row>
    <row r="28" spans="1:12" s="110" customFormat="1" ht="15" customHeight="1" x14ac:dyDescent="0.2">
      <c r="A28" s="120"/>
      <c r="B28" s="119"/>
      <c r="D28" s="259" t="s">
        <v>107</v>
      </c>
      <c r="E28" s="113">
        <v>46.564885496183209</v>
      </c>
      <c r="F28" s="115">
        <v>61</v>
      </c>
      <c r="G28" s="114">
        <v>49</v>
      </c>
      <c r="H28" s="114">
        <v>49</v>
      </c>
      <c r="I28" s="114">
        <v>36</v>
      </c>
      <c r="J28" s="140">
        <v>40</v>
      </c>
      <c r="K28" s="114">
        <v>21</v>
      </c>
      <c r="L28" s="116">
        <v>52.5</v>
      </c>
    </row>
    <row r="29" spans="1:12" s="110" customFormat="1" ht="24.95" customHeight="1" x14ac:dyDescent="0.2">
      <c r="A29" s="604" t="s">
        <v>189</v>
      </c>
      <c r="B29" s="605"/>
      <c r="C29" s="605"/>
      <c r="D29" s="606"/>
      <c r="E29" s="113">
        <v>81.333273618917531</v>
      </c>
      <c r="F29" s="115">
        <v>36321</v>
      </c>
      <c r="G29" s="114">
        <v>36300</v>
      </c>
      <c r="H29" s="114">
        <v>36657</v>
      </c>
      <c r="I29" s="114">
        <v>35933</v>
      </c>
      <c r="J29" s="140">
        <v>35893</v>
      </c>
      <c r="K29" s="114">
        <v>428</v>
      </c>
      <c r="L29" s="116">
        <v>1.192433064943025</v>
      </c>
    </row>
    <row r="30" spans="1:12" s="110" customFormat="1" ht="15" customHeight="1" x14ac:dyDescent="0.2">
      <c r="A30" s="120"/>
      <c r="B30" s="119"/>
      <c r="C30" s="258" t="s">
        <v>106</v>
      </c>
      <c r="E30" s="113">
        <v>55.392197351394508</v>
      </c>
      <c r="F30" s="115">
        <v>20119</v>
      </c>
      <c r="G30" s="114">
        <v>20167</v>
      </c>
      <c r="H30" s="114">
        <v>20462</v>
      </c>
      <c r="I30" s="114">
        <v>20086</v>
      </c>
      <c r="J30" s="140">
        <v>20076</v>
      </c>
      <c r="K30" s="114">
        <v>43</v>
      </c>
      <c r="L30" s="116">
        <v>0.21418609284718071</v>
      </c>
    </row>
    <row r="31" spans="1:12" s="110" customFormat="1" ht="15" customHeight="1" x14ac:dyDescent="0.2">
      <c r="A31" s="120"/>
      <c r="B31" s="119"/>
      <c r="C31" s="258" t="s">
        <v>107</v>
      </c>
      <c r="E31" s="113">
        <v>44.607802648605492</v>
      </c>
      <c r="F31" s="115">
        <v>16202</v>
      </c>
      <c r="G31" s="114">
        <v>16133</v>
      </c>
      <c r="H31" s="114">
        <v>16195</v>
      </c>
      <c r="I31" s="114">
        <v>15847</v>
      </c>
      <c r="J31" s="140">
        <v>15817</v>
      </c>
      <c r="K31" s="114">
        <v>385</v>
      </c>
      <c r="L31" s="116">
        <v>2.4340899032686352</v>
      </c>
    </row>
    <row r="32" spans="1:12" s="110" customFormat="1" ht="15" customHeight="1" x14ac:dyDescent="0.2">
      <c r="A32" s="120"/>
      <c r="B32" s="119" t="s">
        <v>117</v>
      </c>
      <c r="C32" s="258"/>
      <c r="E32" s="113">
        <v>18.624179859820408</v>
      </c>
      <c r="F32" s="115">
        <v>8317</v>
      </c>
      <c r="G32" s="114">
        <v>8024</v>
      </c>
      <c r="H32" s="114">
        <v>8172</v>
      </c>
      <c r="I32" s="114">
        <v>7767</v>
      </c>
      <c r="J32" s="140">
        <v>7694</v>
      </c>
      <c r="K32" s="114">
        <v>623</v>
      </c>
      <c r="L32" s="116">
        <v>8.0972186119053813</v>
      </c>
    </row>
    <row r="33" spans="1:12" s="110" customFormat="1" ht="15" customHeight="1" x14ac:dyDescent="0.2">
      <c r="A33" s="120"/>
      <c r="B33" s="119"/>
      <c r="C33" s="258" t="s">
        <v>106</v>
      </c>
      <c r="E33" s="113">
        <v>72.934952506913547</v>
      </c>
      <c r="F33" s="115">
        <v>6066</v>
      </c>
      <c r="G33" s="114">
        <v>5841</v>
      </c>
      <c r="H33" s="114">
        <v>6037</v>
      </c>
      <c r="I33" s="114">
        <v>5729</v>
      </c>
      <c r="J33" s="140">
        <v>5668</v>
      </c>
      <c r="K33" s="114">
        <v>398</v>
      </c>
      <c r="L33" s="116">
        <v>7.0218772053634435</v>
      </c>
    </row>
    <row r="34" spans="1:12" s="110" customFormat="1" ht="15" customHeight="1" x14ac:dyDescent="0.2">
      <c r="A34" s="120"/>
      <c r="B34" s="119"/>
      <c r="C34" s="258" t="s">
        <v>107</v>
      </c>
      <c r="E34" s="113">
        <v>27.06504749308645</v>
      </c>
      <c r="F34" s="115">
        <v>2251</v>
      </c>
      <c r="G34" s="114">
        <v>2183</v>
      </c>
      <c r="H34" s="114">
        <v>2135</v>
      </c>
      <c r="I34" s="114">
        <v>2038</v>
      </c>
      <c r="J34" s="140">
        <v>2026</v>
      </c>
      <c r="K34" s="114">
        <v>225</v>
      </c>
      <c r="L34" s="116">
        <v>11.105626850937808</v>
      </c>
    </row>
    <row r="35" spans="1:12" s="110" customFormat="1" ht="24.95" customHeight="1" x14ac:dyDescent="0.2">
      <c r="A35" s="604" t="s">
        <v>190</v>
      </c>
      <c r="B35" s="605"/>
      <c r="C35" s="605"/>
      <c r="D35" s="606"/>
      <c r="E35" s="113">
        <v>74.384754909644627</v>
      </c>
      <c r="F35" s="115">
        <v>33218</v>
      </c>
      <c r="G35" s="114">
        <v>33125</v>
      </c>
      <c r="H35" s="114">
        <v>33700</v>
      </c>
      <c r="I35" s="114">
        <v>32582</v>
      </c>
      <c r="J35" s="140">
        <v>32515</v>
      </c>
      <c r="K35" s="114">
        <v>703</v>
      </c>
      <c r="L35" s="116">
        <v>2.1620790404428725</v>
      </c>
    </row>
    <row r="36" spans="1:12" s="110" customFormat="1" ht="15" customHeight="1" x14ac:dyDescent="0.2">
      <c r="A36" s="120"/>
      <c r="B36" s="119"/>
      <c r="C36" s="258" t="s">
        <v>106</v>
      </c>
      <c r="E36" s="113">
        <v>73.098922271057859</v>
      </c>
      <c r="F36" s="115">
        <v>24282</v>
      </c>
      <c r="G36" s="114">
        <v>24176</v>
      </c>
      <c r="H36" s="114">
        <v>24662</v>
      </c>
      <c r="I36" s="114">
        <v>23967</v>
      </c>
      <c r="J36" s="140">
        <v>23920</v>
      </c>
      <c r="K36" s="114">
        <v>362</v>
      </c>
      <c r="L36" s="116">
        <v>1.5133779264214047</v>
      </c>
    </row>
    <row r="37" spans="1:12" s="110" customFormat="1" ht="15" customHeight="1" x14ac:dyDescent="0.2">
      <c r="A37" s="120"/>
      <c r="B37" s="119"/>
      <c r="C37" s="258" t="s">
        <v>107</v>
      </c>
      <c r="E37" s="113">
        <v>26.901077728942141</v>
      </c>
      <c r="F37" s="115">
        <v>8936</v>
      </c>
      <c r="G37" s="114">
        <v>8949</v>
      </c>
      <c r="H37" s="114">
        <v>9038</v>
      </c>
      <c r="I37" s="114">
        <v>8615</v>
      </c>
      <c r="J37" s="140">
        <v>8595</v>
      </c>
      <c r="K37" s="114">
        <v>341</v>
      </c>
      <c r="L37" s="116">
        <v>3.9674229203025013</v>
      </c>
    </row>
    <row r="38" spans="1:12" s="110" customFormat="1" ht="15" customHeight="1" x14ac:dyDescent="0.2">
      <c r="A38" s="120"/>
      <c r="B38" s="119" t="s">
        <v>182</v>
      </c>
      <c r="C38" s="258"/>
      <c r="E38" s="113">
        <v>25.615245090355376</v>
      </c>
      <c r="F38" s="115">
        <v>11439</v>
      </c>
      <c r="G38" s="114">
        <v>11217</v>
      </c>
      <c r="H38" s="114">
        <v>11148</v>
      </c>
      <c r="I38" s="114">
        <v>11141</v>
      </c>
      <c r="J38" s="140">
        <v>11094</v>
      </c>
      <c r="K38" s="114">
        <v>345</v>
      </c>
      <c r="L38" s="116">
        <v>3.1097890751757706</v>
      </c>
    </row>
    <row r="39" spans="1:12" s="110" customFormat="1" ht="15" customHeight="1" x14ac:dyDescent="0.2">
      <c r="A39" s="120"/>
      <c r="B39" s="119"/>
      <c r="C39" s="258" t="s">
        <v>106</v>
      </c>
      <c r="E39" s="113">
        <v>16.740973861351517</v>
      </c>
      <c r="F39" s="115">
        <v>1915</v>
      </c>
      <c r="G39" s="114">
        <v>1843</v>
      </c>
      <c r="H39" s="114">
        <v>1849</v>
      </c>
      <c r="I39" s="114">
        <v>1864</v>
      </c>
      <c r="J39" s="140">
        <v>1839</v>
      </c>
      <c r="K39" s="114">
        <v>76</v>
      </c>
      <c r="L39" s="116">
        <v>4.1326808047852097</v>
      </c>
    </row>
    <row r="40" spans="1:12" s="110" customFormat="1" ht="15" customHeight="1" x14ac:dyDescent="0.2">
      <c r="A40" s="120"/>
      <c r="B40" s="119"/>
      <c r="C40" s="258" t="s">
        <v>107</v>
      </c>
      <c r="E40" s="113">
        <v>83.25902613864848</v>
      </c>
      <c r="F40" s="115">
        <v>9524</v>
      </c>
      <c r="G40" s="114">
        <v>9374</v>
      </c>
      <c r="H40" s="114">
        <v>9299</v>
      </c>
      <c r="I40" s="114">
        <v>9277</v>
      </c>
      <c r="J40" s="140">
        <v>9255</v>
      </c>
      <c r="K40" s="114">
        <v>269</v>
      </c>
      <c r="L40" s="116">
        <v>2.9065370070232306</v>
      </c>
    </row>
    <row r="41" spans="1:12" s="110" customFormat="1" ht="24.75" customHeight="1" x14ac:dyDescent="0.2">
      <c r="A41" s="604" t="s">
        <v>517</v>
      </c>
      <c r="B41" s="605"/>
      <c r="C41" s="605"/>
      <c r="D41" s="606"/>
      <c r="E41" s="113">
        <v>4.6151779116375931</v>
      </c>
      <c r="F41" s="115">
        <v>2061</v>
      </c>
      <c r="G41" s="114">
        <v>2350</v>
      </c>
      <c r="H41" s="114">
        <v>2420</v>
      </c>
      <c r="I41" s="114">
        <v>1962</v>
      </c>
      <c r="J41" s="140">
        <v>2045</v>
      </c>
      <c r="K41" s="114">
        <v>16</v>
      </c>
      <c r="L41" s="116">
        <v>0.78239608801955995</v>
      </c>
    </row>
    <row r="42" spans="1:12" s="110" customFormat="1" ht="15" customHeight="1" x14ac:dyDescent="0.2">
      <c r="A42" s="120"/>
      <c r="B42" s="119"/>
      <c r="C42" s="258" t="s">
        <v>106</v>
      </c>
      <c r="E42" s="113">
        <v>63.998059194565748</v>
      </c>
      <c r="F42" s="115">
        <v>1319</v>
      </c>
      <c r="G42" s="114">
        <v>1528</v>
      </c>
      <c r="H42" s="114">
        <v>1568</v>
      </c>
      <c r="I42" s="114">
        <v>1256</v>
      </c>
      <c r="J42" s="140">
        <v>1316</v>
      </c>
      <c r="K42" s="114">
        <v>3</v>
      </c>
      <c r="L42" s="116">
        <v>0.22796352583586627</v>
      </c>
    </row>
    <row r="43" spans="1:12" s="110" customFormat="1" ht="15" customHeight="1" x14ac:dyDescent="0.2">
      <c r="A43" s="123"/>
      <c r="B43" s="124"/>
      <c r="C43" s="260" t="s">
        <v>107</v>
      </c>
      <c r="D43" s="261"/>
      <c r="E43" s="125">
        <v>36.001940805434252</v>
      </c>
      <c r="F43" s="143">
        <v>742</v>
      </c>
      <c r="G43" s="144">
        <v>822</v>
      </c>
      <c r="H43" s="144">
        <v>852</v>
      </c>
      <c r="I43" s="144">
        <v>706</v>
      </c>
      <c r="J43" s="145">
        <v>729</v>
      </c>
      <c r="K43" s="144">
        <v>13</v>
      </c>
      <c r="L43" s="146">
        <v>1.7832647462277091</v>
      </c>
    </row>
    <row r="44" spans="1:12" s="110" customFormat="1" ht="45.75" customHeight="1" x14ac:dyDescent="0.2">
      <c r="A44" s="604" t="s">
        <v>191</v>
      </c>
      <c r="B44" s="605"/>
      <c r="C44" s="605"/>
      <c r="D44" s="606"/>
      <c r="E44" s="113">
        <v>7.1657298967687036E-2</v>
      </c>
      <c r="F44" s="115">
        <v>32</v>
      </c>
      <c r="G44" s="114">
        <v>31</v>
      </c>
      <c r="H44" s="114">
        <v>33</v>
      </c>
      <c r="I44" s="114">
        <v>28</v>
      </c>
      <c r="J44" s="140">
        <v>28</v>
      </c>
      <c r="K44" s="114">
        <v>4</v>
      </c>
      <c r="L44" s="116">
        <v>14.285714285714286</v>
      </c>
    </row>
    <row r="45" spans="1:12" s="110" customFormat="1" ht="15" customHeight="1" x14ac:dyDescent="0.2">
      <c r="A45" s="120"/>
      <c r="B45" s="119"/>
      <c r="C45" s="258" t="s">
        <v>106</v>
      </c>
      <c r="E45" s="113">
        <v>56.25</v>
      </c>
      <c r="F45" s="115">
        <v>18</v>
      </c>
      <c r="G45" s="114">
        <v>18</v>
      </c>
      <c r="H45" s="114">
        <v>20</v>
      </c>
      <c r="I45" s="114">
        <v>15</v>
      </c>
      <c r="J45" s="140">
        <v>15</v>
      </c>
      <c r="K45" s="114">
        <v>3</v>
      </c>
      <c r="L45" s="116">
        <v>20</v>
      </c>
    </row>
    <row r="46" spans="1:12" s="110" customFormat="1" ht="15" customHeight="1" x14ac:dyDescent="0.2">
      <c r="A46" s="123"/>
      <c r="B46" s="124"/>
      <c r="C46" s="260" t="s">
        <v>107</v>
      </c>
      <c r="D46" s="261"/>
      <c r="E46" s="125">
        <v>43.75</v>
      </c>
      <c r="F46" s="143">
        <v>14</v>
      </c>
      <c r="G46" s="144">
        <v>13</v>
      </c>
      <c r="H46" s="144">
        <v>13</v>
      </c>
      <c r="I46" s="144">
        <v>13</v>
      </c>
      <c r="J46" s="145">
        <v>13</v>
      </c>
      <c r="K46" s="144">
        <v>1</v>
      </c>
      <c r="L46" s="146">
        <v>7.6923076923076925</v>
      </c>
    </row>
    <row r="47" spans="1:12" s="110" customFormat="1" ht="39" customHeight="1" x14ac:dyDescent="0.2">
      <c r="A47" s="604" t="s">
        <v>518</v>
      </c>
      <c r="B47" s="607"/>
      <c r="C47" s="607"/>
      <c r="D47" s="608"/>
      <c r="E47" s="113">
        <v>7.6135880153167482E-2</v>
      </c>
      <c r="F47" s="115">
        <v>34</v>
      </c>
      <c r="G47" s="114">
        <v>36</v>
      </c>
      <c r="H47" s="114">
        <v>34</v>
      </c>
      <c r="I47" s="114">
        <v>35</v>
      </c>
      <c r="J47" s="140">
        <v>32</v>
      </c>
      <c r="K47" s="114">
        <v>2</v>
      </c>
      <c r="L47" s="116">
        <v>6.25</v>
      </c>
    </row>
    <row r="48" spans="1:12" s="110" customFormat="1" ht="15" customHeight="1" x14ac:dyDescent="0.2">
      <c r="A48" s="120"/>
      <c r="B48" s="119"/>
      <c r="C48" s="258" t="s">
        <v>106</v>
      </c>
      <c r="E48" s="113">
        <v>41.176470588235297</v>
      </c>
      <c r="F48" s="115">
        <v>14</v>
      </c>
      <c r="G48" s="114">
        <v>13</v>
      </c>
      <c r="H48" s="114">
        <v>17</v>
      </c>
      <c r="I48" s="114">
        <v>21</v>
      </c>
      <c r="J48" s="140">
        <v>18</v>
      </c>
      <c r="K48" s="114">
        <v>-4</v>
      </c>
      <c r="L48" s="116">
        <v>-22.222222222222221</v>
      </c>
    </row>
    <row r="49" spans="1:12" s="110" customFormat="1" ht="15" customHeight="1" x14ac:dyDescent="0.2">
      <c r="A49" s="123"/>
      <c r="B49" s="124"/>
      <c r="C49" s="260" t="s">
        <v>107</v>
      </c>
      <c r="D49" s="261"/>
      <c r="E49" s="125">
        <v>58.823529411764703</v>
      </c>
      <c r="F49" s="143">
        <v>20</v>
      </c>
      <c r="G49" s="144">
        <v>23</v>
      </c>
      <c r="H49" s="144">
        <v>17</v>
      </c>
      <c r="I49" s="144">
        <v>14</v>
      </c>
      <c r="J49" s="145">
        <v>14</v>
      </c>
      <c r="K49" s="144">
        <v>6</v>
      </c>
      <c r="L49" s="146">
        <v>42.857142857142854</v>
      </c>
    </row>
    <row r="50" spans="1:12" s="110" customFormat="1" ht="24.95" customHeight="1" x14ac:dyDescent="0.2">
      <c r="A50" s="609" t="s">
        <v>192</v>
      </c>
      <c r="B50" s="610"/>
      <c r="C50" s="610"/>
      <c r="D50" s="611"/>
      <c r="E50" s="262">
        <v>11.729404124773271</v>
      </c>
      <c r="F50" s="263">
        <v>5238</v>
      </c>
      <c r="G50" s="264">
        <v>5287</v>
      </c>
      <c r="H50" s="264">
        <v>5491</v>
      </c>
      <c r="I50" s="264">
        <v>4946</v>
      </c>
      <c r="J50" s="265">
        <v>4989</v>
      </c>
      <c r="K50" s="263">
        <v>249</v>
      </c>
      <c r="L50" s="266">
        <v>4.9909801563439569</v>
      </c>
    </row>
    <row r="51" spans="1:12" s="110" customFormat="1" ht="15" customHeight="1" x14ac:dyDescent="0.2">
      <c r="A51" s="120"/>
      <c r="B51" s="119"/>
      <c r="C51" s="258" t="s">
        <v>106</v>
      </c>
      <c r="E51" s="113">
        <v>62.180221458571971</v>
      </c>
      <c r="F51" s="115">
        <v>3257</v>
      </c>
      <c r="G51" s="114">
        <v>3265</v>
      </c>
      <c r="H51" s="114">
        <v>3427</v>
      </c>
      <c r="I51" s="114">
        <v>3062</v>
      </c>
      <c r="J51" s="140">
        <v>3075</v>
      </c>
      <c r="K51" s="114">
        <v>182</v>
      </c>
      <c r="L51" s="116">
        <v>5.9186991869918701</v>
      </c>
    </row>
    <row r="52" spans="1:12" s="110" customFormat="1" ht="15" customHeight="1" x14ac:dyDescent="0.2">
      <c r="A52" s="120"/>
      <c r="B52" s="119"/>
      <c r="C52" s="258" t="s">
        <v>107</v>
      </c>
      <c r="E52" s="113">
        <v>37.819778541428029</v>
      </c>
      <c r="F52" s="115">
        <v>1981</v>
      </c>
      <c r="G52" s="114">
        <v>2022</v>
      </c>
      <c r="H52" s="114">
        <v>2064</v>
      </c>
      <c r="I52" s="114">
        <v>1884</v>
      </c>
      <c r="J52" s="140">
        <v>1914</v>
      </c>
      <c r="K52" s="114">
        <v>67</v>
      </c>
      <c r="L52" s="116">
        <v>3.5005224660397074</v>
      </c>
    </row>
    <row r="53" spans="1:12" s="110" customFormat="1" ht="15" customHeight="1" x14ac:dyDescent="0.2">
      <c r="A53" s="120"/>
      <c r="B53" s="119"/>
      <c r="C53" s="258" t="s">
        <v>187</v>
      </c>
      <c r="D53" s="110" t="s">
        <v>193</v>
      </c>
      <c r="E53" s="113">
        <v>28.770523100420007</v>
      </c>
      <c r="F53" s="115">
        <v>1507</v>
      </c>
      <c r="G53" s="114">
        <v>1735</v>
      </c>
      <c r="H53" s="114">
        <v>1878</v>
      </c>
      <c r="I53" s="114">
        <v>1425</v>
      </c>
      <c r="J53" s="140">
        <v>1511</v>
      </c>
      <c r="K53" s="114">
        <v>-4</v>
      </c>
      <c r="L53" s="116">
        <v>-0.26472534745201853</v>
      </c>
    </row>
    <row r="54" spans="1:12" s="110" customFormat="1" ht="15" customHeight="1" x14ac:dyDescent="0.2">
      <c r="A54" s="120"/>
      <c r="B54" s="119"/>
      <c r="D54" s="267" t="s">
        <v>194</v>
      </c>
      <c r="E54" s="113">
        <v>65.560716655607166</v>
      </c>
      <c r="F54" s="115">
        <v>988</v>
      </c>
      <c r="G54" s="114">
        <v>1131</v>
      </c>
      <c r="H54" s="114">
        <v>1231</v>
      </c>
      <c r="I54" s="114">
        <v>943</v>
      </c>
      <c r="J54" s="140">
        <v>1004</v>
      </c>
      <c r="K54" s="114">
        <v>-16</v>
      </c>
      <c r="L54" s="116">
        <v>-1.593625498007968</v>
      </c>
    </row>
    <row r="55" spans="1:12" s="110" customFormat="1" ht="15" customHeight="1" x14ac:dyDescent="0.2">
      <c r="A55" s="120"/>
      <c r="B55" s="119"/>
      <c r="D55" s="267" t="s">
        <v>195</v>
      </c>
      <c r="E55" s="113">
        <v>34.439283344392834</v>
      </c>
      <c r="F55" s="115">
        <v>519</v>
      </c>
      <c r="G55" s="114">
        <v>604</v>
      </c>
      <c r="H55" s="114">
        <v>647</v>
      </c>
      <c r="I55" s="114">
        <v>482</v>
      </c>
      <c r="J55" s="140">
        <v>507</v>
      </c>
      <c r="K55" s="114">
        <v>12</v>
      </c>
      <c r="L55" s="116">
        <v>2.3668639053254439</v>
      </c>
    </row>
    <row r="56" spans="1:12" s="110" customFormat="1" ht="15" customHeight="1" x14ac:dyDescent="0.2">
      <c r="A56" s="120"/>
      <c r="B56" s="119" t="s">
        <v>196</v>
      </c>
      <c r="C56" s="258"/>
      <c r="E56" s="113">
        <v>64.310186532906371</v>
      </c>
      <c r="F56" s="115">
        <v>28719</v>
      </c>
      <c r="G56" s="114">
        <v>28595</v>
      </c>
      <c r="H56" s="114">
        <v>28792</v>
      </c>
      <c r="I56" s="114">
        <v>28512</v>
      </c>
      <c r="J56" s="140">
        <v>28305</v>
      </c>
      <c r="K56" s="114">
        <v>414</v>
      </c>
      <c r="L56" s="116">
        <v>1.4626391096979332</v>
      </c>
    </row>
    <row r="57" spans="1:12" s="110" customFormat="1" ht="15" customHeight="1" x14ac:dyDescent="0.2">
      <c r="A57" s="120"/>
      <c r="B57" s="119"/>
      <c r="C57" s="258" t="s">
        <v>106</v>
      </c>
      <c r="E57" s="113">
        <v>55.165569831818658</v>
      </c>
      <c r="F57" s="115">
        <v>15843</v>
      </c>
      <c r="G57" s="114">
        <v>15830</v>
      </c>
      <c r="H57" s="114">
        <v>16043</v>
      </c>
      <c r="I57" s="114">
        <v>15937</v>
      </c>
      <c r="J57" s="140">
        <v>15812</v>
      </c>
      <c r="K57" s="114">
        <v>31</v>
      </c>
      <c r="L57" s="116">
        <v>0.19605363015431318</v>
      </c>
    </row>
    <row r="58" spans="1:12" s="110" customFormat="1" ht="15" customHeight="1" x14ac:dyDescent="0.2">
      <c r="A58" s="120"/>
      <c r="B58" s="119"/>
      <c r="C58" s="258" t="s">
        <v>107</v>
      </c>
      <c r="E58" s="113">
        <v>44.834430168181342</v>
      </c>
      <c r="F58" s="115">
        <v>12876</v>
      </c>
      <c r="G58" s="114">
        <v>12765</v>
      </c>
      <c r="H58" s="114">
        <v>12749</v>
      </c>
      <c r="I58" s="114">
        <v>12575</v>
      </c>
      <c r="J58" s="140">
        <v>12493</v>
      </c>
      <c r="K58" s="114">
        <v>383</v>
      </c>
      <c r="L58" s="116">
        <v>3.0657168014087888</v>
      </c>
    </row>
    <row r="59" spans="1:12" s="110" customFormat="1" ht="15" customHeight="1" x14ac:dyDescent="0.2">
      <c r="A59" s="120"/>
      <c r="B59" s="119"/>
      <c r="C59" s="258" t="s">
        <v>105</v>
      </c>
      <c r="D59" s="110" t="s">
        <v>197</v>
      </c>
      <c r="E59" s="113">
        <v>89.606184059333543</v>
      </c>
      <c r="F59" s="115">
        <v>25734</v>
      </c>
      <c r="G59" s="114">
        <v>25595</v>
      </c>
      <c r="H59" s="114">
        <v>25826</v>
      </c>
      <c r="I59" s="114">
        <v>25632</v>
      </c>
      <c r="J59" s="140">
        <v>25469</v>
      </c>
      <c r="K59" s="114">
        <v>265</v>
      </c>
      <c r="L59" s="116">
        <v>1.0404805842396638</v>
      </c>
    </row>
    <row r="60" spans="1:12" s="110" customFormat="1" ht="15" customHeight="1" x14ac:dyDescent="0.2">
      <c r="A60" s="120"/>
      <c r="B60" s="119"/>
      <c r="C60" s="258"/>
      <c r="D60" s="267" t="s">
        <v>198</v>
      </c>
      <c r="E60" s="113">
        <v>53.248620502059531</v>
      </c>
      <c r="F60" s="115">
        <v>13703</v>
      </c>
      <c r="G60" s="114">
        <v>13678</v>
      </c>
      <c r="H60" s="114">
        <v>13902</v>
      </c>
      <c r="I60" s="114">
        <v>13843</v>
      </c>
      <c r="J60" s="140">
        <v>13742</v>
      </c>
      <c r="K60" s="114">
        <v>-39</v>
      </c>
      <c r="L60" s="116">
        <v>-0.28380148450007275</v>
      </c>
    </row>
    <row r="61" spans="1:12" s="110" customFormat="1" ht="15" customHeight="1" x14ac:dyDescent="0.2">
      <c r="A61" s="120"/>
      <c r="B61" s="119"/>
      <c r="C61" s="258"/>
      <c r="D61" s="267" t="s">
        <v>199</v>
      </c>
      <c r="E61" s="113">
        <v>46.751379497940469</v>
      </c>
      <c r="F61" s="115">
        <v>12031</v>
      </c>
      <c r="G61" s="114">
        <v>11917</v>
      </c>
      <c r="H61" s="114">
        <v>11924</v>
      </c>
      <c r="I61" s="114">
        <v>11789</v>
      </c>
      <c r="J61" s="140">
        <v>11727</v>
      </c>
      <c r="K61" s="114">
        <v>304</v>
      </c>
      <c r="L61" s="116">
        <v>2.5923083482561609</v>
      </c>
    </row>
    <row r="62" spans="1:12" s="110" customFormat="1" ht="15" customHeight="1" x14ac:dyDescent="0.2">
      <c r="A62" s="120"/>
      <c r="B62" s="119"/>
      <c r="C62" s="258"/>
      <c r="D62" s="258" t="s">
        <v>200</v>
      </c>
      <c r="E62" s="113">
        <v>10.393815940666459</v>
      </c>
      <c r="F62" s="115">
        <v>2985</v>
      </c>
      <c r="G62" s="114">
        <v>3000</v>
      </c>
      <c r="H62" s="114">
        <v>2966</v>
      </c>
      <c r="I62" s="114">
        <v>2880</v>
      </c>
      <c r="J62" s="140">
        <v>2836</v>
      </c>
      <c r="K62" s="114">
        <v>149</v>
      </c>
      <c r="L62" s="116">
        <v>5.2538787023977429</v>
      </c>
    </row>
    <row r="63" spans="1:12" s="110" customFormat="1" ht="15" customHeight="1" x14ac:dyDescent="0.2">
      <c r="A63" s="120"/>
      <c r="B63" s="119"/>
      <c r="C63" s="258"/>
      <c r="D63" s="267" t="s">
        <v>198</v>
      </c>
      <c r="E63" s="113">
        <v>71.691792294807371</v>
      </c>
      <c r="F63" s="115">
        <v>2140</v>
      </c>
      <c r="G63" s="114">
        <v>2152</v>
      </c>
      <c r="H63" s="114">
        <v>2141</v>
      </c>
      <c r="I63" s="114">
        <v>2094</v>
      </c>
      <c r="J63" s="140">
        <v>2070</v>
      </c>
      <c r="K63" s="114">
        <v>70</v>
      </c>
      <c r="L63" s="116">
        <v>3.3816425120772946</v>
      </c>
    </row>
    <row r="64" spans="1:12" s="110" customFormat="1" ht="15" customHeight="1" x14ac:dyDescent="0.2">
      <c r="A64" s="120"/>
      <c r="B64" s="119"/>
      <c r="C64" s="258"/>
      <c r="D64" s="267" t="s">
        <v>199</v>
      </c>
      <c r="E64" s="113">
        <v>28.308207705192629</v>
      </c>
      <c r="F64" s="115">
        <v>845</v>
      </c>
      <c r="G64" s="114">
        <v>848</v>
      </c>
      <c r="H64" s="114">
        <v>825</v>
      </c>
      <c r="I64" s="114">
        <v>786</v>
      </c>
      <c r="J64" s="140">
        <v>766</v>
      </c>
      <c r="K64" s="114">
        <v>79</v>
      </c>
      <c r="L64" s="116">
        <v>10.313315926892951</v>
      </c>
    </row>
    <row r="65" spans="1:12" s="110" customFormat="1" ht="15" customHeight="1" x14ac:dyDescent="0.2">
      <c r="A65" s="120"/>
      <c r="B65" s="119" t="s">
        <v>201</v>
      </c>
      <c r="C65" s="258"/>
      <c r="E65" s="113">
        <v>14.125445059005306</v>
      </c>
      <c r="F65" s="115">
        <v>6308</v>
      </c>
      <c r="G65" s="114">
        <v>6177</v>
      </c>
      <c r="H65" s="114">
        <v>6107</v>
      </c>
      <c r="I65" s="114">
        <v>5925</v>
      </c>
      <c r="J65" s="140">
        <v>5848</v>
      </c>
      <c r="K65" s="114">
        <v>460</v>
      </c>
      <c r="L65" s="116">
        <v>7.8659370725034199</v>
      </c>
    </row>
    <row r="66" spans="1:12" s="110" customFormat="1" ht="15" customHeight="1" x14ac:dyDescent="0.2">
      <c r="A66" s="120"/>
      <c r="B66" s="119"/>
      <c r="C66" s="258" t="s">
        <v>106</v>
      </c>
      <c r="E66" s="113">
        <v>62.60304375396322</v>
      </c>
      <c r="F66" s="115">
        <v>3949</v>
      </c>
      <c r="G66" s="114">
        <v>3875</v>
      </c>
      <c r="H66" s="114">
        <v>3825</v>
      </c>
      <c r="I66" s="114">
        <v>3728</v>
      </c>
      <c r="J66" s="140">
        <v>3685</v>
      </c>
      <c r="K66" s="114">
        <v>264</v>
      </c>
      <c r="L66" s="116">
        <v>7.1641791044776122</v>
      </c>
    </row>
    <row r="67" spans="1:12" s="110" customFormat="1" ht="15" customHeight="1" x14ac:dyDescent="0.2">
      <c r="A67" s="120"/>
      <c r="B67" s="119"/>
      <c r="C67" s="258" t="s">
        <v>107</v>
      </c>
      <c r="E67" s="113">
        <v>37.39695624603678</v>
      </c>
      <c r="F67" s="115">
        <v>2359</v>
      </c>
      <c r="G67" s="114">
        <v>2302</v>
      </c>
      <c r="H67" s="114">
        <v>2282</v>
      </c>
      <c r="I67" s="114">
        <v>2197</v>
      </c>
      <c r="J67" s="140">
        <v>2163</v>
      </c>
      <c r="K67" s="114">
        <v>196</v>
      </c>
      <c r="L67" s="116">
        <v>9.0614886731391593</v>
      </c>
    </row>
    <row r="68" spans="1:12" s="110" customFormat="1" ht="15" customHeight="1" x14ac:dyDescent="0.2">
      <c r="A68" s="120"/>
      <c r="B68" s="119"/>
      <c r="C68" s="258" t="s">
        <v>105</v>
      </c>
      <c r="D68" s="110" t="s">
        <v>202</v>
      </c>
      <c r="E68" s="113">
        <v>16.772352568167406</v>
      </c>
      <c r="F68" s="115">
        <v>1058</v>
      </c>
      <c r="G68" s="114">
        <v>977</v>
      </c>
      <c r="H68" s="114">
        <v>953</v>
      </c>
      <c r="I68" s="114">
        <v>917</v>
      </c>
      <c r="J68" s="140">
        <v>871</v>
      </c>
      <c r="K68" s="114">
        <v>187</v>
      </c>
      <c r="L68" s="116">
        <v>21.469575200918484</v>
      </c>
    </row>
    <row r="69" spans="1:12" s="110" customFormat="1" ht="15" customHeight="1" x14ac:dyDescent="0.2">
      <c r="A69" s="120"/>
      <c r="B69" s="119"/>
      <c r="C69" s="258"/>
      <c r="D69" s="267" t="s">
        <v>198</v>
      </c>
      <c r="E69" s="113">
        <v>54.91493383742911</v>
      </c>
      <c r="F69" s="115">
        <v>581</v>
      </c>
      <c r="G69" s="114">
        <v>533</v>
      </c>
      <c r="H69" s="114">
        <v>517</v>
      </c>
      <c r="I69" s="114">
        <v>508</v>
      </c>
      <c r="J69" s="140">
        <v>484</v>
      </c>
      <c r="K69" s="114">
        <v>97</v>
      </c>
      <c r="L69" s="116">
        <v>20.041322314049587</v>
      </c>
    </row>
    <row r="70" spans="1:12" s="110" customFormat="1" ht="15" customHeight="1" x14ac:dyDescent="0.2">
      <c r="A70" s="120"/>
      <c r="B70" s="119"/>
      <c r="C70" s="258"/>
      <c r="D70" s="267" t="s">
        <v>199</v>
      </c>
      <c r="E70" s="113">
        <v>45.08506616257089</v>
      </c>
      <c r="F70" s="115">
        <v>477</v>
      </c>
      <c r="G70" s="114">
        <v>444</v>
      </c>
      <c r="H70" s="114">
        <v>436</v>
      </c>
      <c r="I70" s="114">
        <v>409</v>
      </c>
      <c r="J70" s="140">
        <v>387</v>
      </c>
      <c r="K70" s="114">
        <v>90</v>
      </c>
      <c r="L70" s="116">
        <v>23.255813953488371</v>
      </c>
    </row>
    <row r="71" spans="1:12" s="110" customFormat="1" ht="15" customHeight="1" x14ac:dyDescent="0.2">
      <c r="A71" s="120"/>
      <c r="B71" s="119"/>
      <c r="C71" s="258"/>
      <c r="D71" s="110" t="s">
        <v>203</v>
      </c>
      <c r="E71" s="113">
        <v>77.013316423589089</v>
      </c>
      <c r="F71" s="115">
        <v>4858</v>
      </c>
      <c r="G71" s="114">
        <v>4820</v>
      </c>
      <c r="H71" s="114">
        <v>4775</v>
      </c>
      <c r="I71" s="114">
        <v>4635</v>
      </c>
      <c r="J71" s="140">
        <v>4617</v>
      </c>
      <c r="K71" s="114">
        <v>241</v>
      </c>
      <c r="L71" s="116">
        <v>5.219839722763699</v>
      </c>
    </row>
    <row r="72" spans="1:12" s="110" customFormat="1" ht="15" customHeight="1" x14ac:dyDescent="0.2">
      <c r="A72" s="120"/>
      <c r="B72" s="119"/>
      <c r="C72" s="258"/>
      <c r="D72" s="267" t="s">
        <v>198</v>
      </c>
      <c r="E72" s="113">
        <v>64.69740634005764</v>
      </c>
      <c r="F72" s="115">
        <v>3143</v>
      </c>
      <c r="G72" s="114">
        <v>3130</v>
      </c>
      <c r="H72" s="114">
        <v>3099</v>
      </c>
      <c r="I72" s="114">
        <v>3015</v>
      </c>
      <c r="J72" s="140">
        <v>3005</v>
      </c>
      <c r="K72" s="114">
        <v>138</v>
      </c>
      <c r="L72" s="116">
        <v>4.5923460898502499</v>
      </c>
    </row>
    <row r="73" spans="1:12" s="110" customFormat="1" ht="15" customHeight="1" x14ac:dyDescent="0.2">
      <c r="A73" s="120"/>
      <c r="B73" s="119"/>
      <c r="C73" s="258"/>
      <c r="D73" s="267" t="s">
        <v>199</v>
      </c>
      <c r="E73" s="113">
        <v>35.30259365994236</v>
      </c>
      <c r="F73" s="115">
        <v>1715</v>
      </c>
      <c r="G73" s="114">
        <v>1690</v>
      </c>
      <c r="H73" s="114">
        <v>1676</v>
      </c>
      <c r="I73" s="114">
        <v>1620</v>
      </c>
      <c r="J73" s="140">
        <v>1612</v>
      </c>
      <c r="K73" s="114">
        <v>103</v>
      </c>
      <c r="L73" s="116">
        <v>6.3895781637717119</v>
      </c>
    </row>
    <row r="74" spans="1:12" s="110" customFormat="1" ht="15" customHeight="1" x14ac:dyDescent="0.2">
      <c r="A74" s="120"/>
      <c r="B74" s="119"/>
      <c r="C74" s="258"/>
      <c r="D74" s="110" t="s">
        <v>204</v>
      </c>
      <c r="E74" s="113">
        <v>6.2143310082435006</v>
      </c>
      <c r="F74" s="115">
        <v>392</v>
      </c>
      <c r="G74" s="114">
        <v>380</v>
      </c>
      <c r="H74" s="114">
        <v>379</v>
      </c>
      <c r="I74" s="114">
        <v>373</v>
      </c>
      <c r="J74" s="140">
        <v>360</v>
      </c>
      <c r="K74" s="114">
        <v>32</v>
      </c>
      <c r="L74" s="116">
        <v>8.8888888888888893</v>
      </c>
    </row>
    <row r="75" spans="1:12" s="110" customFormat="1" ht="15" customHeight="1" x14ac:dyDescent="0.2">
      <c r="A75" s="120"/>
      <c r="B75" s="119"/>
      <c r="C75" s="258"/>
      <c r="D75" s="267" t="s">
        <v>198</v>
      </c>
      <c r="E75" s="113">
        <v>57.397959183673471</v>
      </c>
      <c r="F75" s="115">
        <v>225</v>
      </c>
      <c r="G75" s="114">
        <v>212</v>
      </c>
      <c r="H75" s="114">
        <v>209</v>
      </c>
      <c r="I75" s="114">
        <v>205</v>
      </c>
      <c r="J75" s="140">
        <v>196</v>
      </c>
      <c r="K75" s="114">
        <v>29</v>
      </c>
      <c r="L75" s="116">
        <v>14.795918367346939</v>
      </c>
    </row>
    <row r="76" spans="1:12" s="110" customFormat="1" ht="15" customHeight="1" x14ac:dyDescent="0.2">
      <c r="A76" s="120"/>
      <c r="B76" s="119"/>
      <c r="C76" s="258"/>
      <c r="D76" s="267" t="s">
        <v>199</v>
      </c>
      <c r="E76" s="113">
        <v>42.602040816326529</v>
      </c>
      <c r="F76" s="115">
        <v>167</v>
      </c>
      <c r="G76" s="114">
        <v>168</v>
      </c>
      <c r="H76" s="114">
        <v>170</v>
      </c>
      <c r="I76" s="114">
        <v>168</v>
      </c>
      <c r="J76" s="140">
        <v>164</v>
      </c>
      <c r="K76" s="114">
        <v>3</v>
      </c>
      <c r="L76" s="116">
        <v>1.8292682926829269</v>
      </c>
    </row>
    <row r="77" spans="1:12" s="110" customFormat="1" ht="15" customHeight="1" x14ac:dyDescent="0.2">
      <c r="A77" s="534"/>
      <c r="B77" s="119" t="s">
        <v>205</v>
      </c>
      <c r="C77" s="268"/>
      <c r="D77" s="182"/>
      <c r="E77" s="113">
        <v>9.8349642833150455</v>
      </c>
      <c r="F77" s="115">
        <v>4392</v>
      </c>
      <c r="G77" s="114">
        <v>4283</v>
      </c>
      <c r="H77" s="114">
        <v>4458</v>
      </c>
      <c r="I77" s="114">
        <v>4340</v>
      </c>
      <c r="J77" s="140">
        <v>4467</v>
      </c>
      <c r="K77" s="114">
        <v>-75</v>
      </c>
      <c r="L77" s="116">
        <v>-1.6789791806581598</v>
      </c>
    </row>
    <row r="78" spans="1:12" s="110" customFormat="1" ht="15" customHeight="1" x14ac:dyDescent="0.2">
      <c r="A78" s="120"/>
      <c r="B78" s="119"/>
      <c r="C78" s="268" t="s">
        <v>106</v>
      </c>
      <c r="D78" s="182"/>
      <c r="E78" s="113">
        <v>71.67577413479053</v>
      </c>
      <c r="F78" s="115">
        <v>3148</v>
      </c>
      <c r="G78" s="114">
        <v>3049</v>
      </c>
      <c r="H78" s="114">
        <v>3216</v>
      </c>
      <c r="I78" s="114">
        <v>3104</v>
      </c>
      <c r="J78" s="140">
        <v>3187</v>
      </c>
      <c r="K78" s="114">
        <v>-39</v>
      </c>
      <c r="L78" s="116">
        <v>-1.2237213680577346</v>
      </c>
    </row>
    <row r="79" spans="1:12" s="110" customFormat="1" ht="15" customHeight="1" x14ac:dyDescent="0.2">
      <c r="A79" s="123"/>
      <c r="B79" s="124"/>
      <c r="C79" s="260" t="s">
        <v>107</v>
      </c>
      <c r="D79" s="261"/>
      <c r="E79" s="125">
        <v>28.32422586520947</v>
      </c>
      <c r="F79" s="143">
        <v>1244</v>
      </c>
      <c r="G79" s="144">
        <v>1234</v>
      </c>
      <c r="H79" s="144">
        <v>1242</v>
      </c>
      <c r="I79" s="144">
        <v>1236</v>
      </c>
      <c r="J79" s="145">
        <v>1280</v>
      </c>
      <c r="K79" s="144">
        <v>-36</v>
      </c>
      <c r="L79" s="146">
        <v>-2.8125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44657</v>
      </c>
      <c r="E11" s="114">
        <v>44342</v>
      </c>
      <c r="F11" s="114">
        <v>44848</v>
      </c>
      <c r="G11" s="114">
        <v>43723</v>
      </c>
      <c r="H11" s="140">
        <v>43609</v>
      </c>
      <c r="I11" s="115">
        <v>1048</v>
      </c>
      <c r="J11" s="116">
        <v>2.4031736568139603</v>
      </c>
    </row>
    <row r="12" spans="1:15" s="110" customFormat="1" ht="24.95" customHeight="1" x14ac:dyDescent="0.2">
      <c r="A12" s="193" t="s">
        <v>132</v>
      </c>
      <c r="B12" s="194" t="s">
        <v>133</v>
      </c>
      <c r="C12" s="113">
        <v>1.0255950914750207</v>
      </c>
      <c r="D12" s="115">
        <v>458</v>
      </c>
      <c r="E12" s="114">
        <v>352</v>
      </c>
      <c r="F12" s="114">
        <v>400</v>
      </c>
      <c r="G12" s="114">
        <v>413</v>
      </c>
      <c r="H12" s="140">
        <v>508</v>
      </c>
      <c r="I12" s="115">
        <v>-50</v>
      </c>
      <c r="J12" s="116">
        <v>-9.8425196850393704</v>
      </c>
    </row>
    <row r="13" spans="1:15" s="110" customFormat="1" ht="24.95" customHeight="1" x14ac:dyDescent="0.2">
      <c r="A13" s="193" t="s">
        <v>134</v>
      </c>
      <c r="B13" s="199" t="s">
        <v>214</v>
      </c>
      <c r="C13" s="113">
        <v>2.7296952325503279</v>
      </c>
      <c r="D13" s="115">
        <v>1219</v>
      </c>
      <c r="E13" s="114">
        <v>1223</v>
      </c>
      <c r="F13" s="114">
        <v>1241</v>
      </c>
      <c r="G13" s="114">
        <v>1185</v>
      </c>
      <c r="H13" s="140">
        <v>1165</v>
      </c>
      <c r="I13" s="115">
        <v>54</v>
      </c>
      <c r="J13" s="116">
        <v>4.6351931330472107</v>
      </c>
    </row>
    <row r="14" spans="1:15" s="287" customFormat="1" ht="24" customHeight="1" x14ac:dyDescent="0.2">
      <c r="A14" s="193" t="s">
        <v>215</v>
      </c>
      <c r="B14" s="199" t="s">
        <v>137</v>
      </c>
      <c r="C14" s="113">
        <v>28.669637458853035</v>
      </c>
      <c r="D14" s="115">
        <v>12803</v>
      </c>
      <c r="E14" s="114">
        <v>12783</v>
      </c>
      <c r="F14" s="114">
        <v>12808</v>
      </c>
      <c r="G14" s="114">
        <v>12526</v>
      </c>
      <c r="H14" s="140">
        <v>12496</v>
      </c>
      <c r="I14" s="115">
        <v>307</v>
      </c>
      <c r="J14" s="116">
        <v>2.4567861715749038</v>
      </c>
      <c r="K14" s="110"/>
      <c r="L14" s="110"/>
      <c r="M14" s="110"/>
      <c r="N14" s="110"/>
      <c r="O14" s="110"/>
    </row>
    <row r="15" spans="1:15" s="110" customFormat="1" ht="24.75" customHeight="1" x14ac:dyDescent="0.2">
      <c r="A15" s="193" t="s">
        <v>216</v>
      </c>
      <c r="B15" s="199" t="s">
        <v>217</v>
      </c>
      <c r="C15" s="113">
        <v>6.2028349418904094</v>
      </c>
      <c r="D15" s="115">
        <v>2770</v>
      </c>
      <c r="E15" s="114">
        <v>2777</v>
      </c>
      <c r="F15" s="114">
        <v>2758</v>
      </c>
      <c r="G15" s="114">
        <v>2693</v>
      </c>
      <c r="H15" s="140">
        <v>2689</v>
      </c>
      <c r="I15" s="115">
        <v>81</v>
      </c>
      <c r="J15" s="116">
        <v>3.0122722201561918</v>
      </c>
    </row>
    <row r="16" spans="1:15" s="287" customFormat="1" ht="24.95" customHeight="1" x14ac:dyDescent="0.2">
      <c r="A16" s="193" t="s">
        <v>218</v>
      </c>
      <c r="B16" s="199" t="s">
        <v>141</v>
      </c>
      <c r="C16" s="113">
        <v>19.15041314911436</v>
      </c>
      <c r="D16" s="115">
        <v>8552</v>
      </c>
      <c r="E16" s="114">
        <v>8537</v>
      </c>
      <c r="F16" s="114">
        <v>8561</v>
      </c>
      <c r="G16" s="114">
        <v>8364</v>
      </c>
      <c r="H16" s="140">
        <v>8335</v>
      </c>
      <c r="I16" s="115">
        <v>217</v>
      </c>
      <c r="J16" s="116">
        <v>2.6034793041391722</v>
      </c>
      <c r="K16" s="110"/>
      <c r="L16" s="110"/>
      <c r="M16" s="110"/>
      <c r="N16" s="110"/>
      <c r="O16" s="110"/>
    </row>
    <row r="17" spans="1:15" s="110" customFormat="1" ht="24.95" customHeight="1" x14ac:dyDescent="0.2">
      <c r="A17" s="193" t="s">
        <v>219</v>
      </c>
      <c r="B17" s="199" t="s">
        <v>220</v>
      </c>
      <c r="C17" s="113">
        <v>3.3163893678482657</v>
      </c>
      <c r="D17" s="115">
        <v>1481</v>
      </c>
      <c r="E17" s="114">
        <v>1469</v>
      </c>
      <c r="F17" s="114">
        <v>1489</v>
      </c>
      <c r="G17" s="114">
        <v>1469</v>
      </c>
      <c r="H17" s="140">
        <v>1472</v>
      </c>
      <c r="I17" s="115">
        <v>9</v>
      </c>
      <c r="J17" s="116">
        <v>0.61141304347826086</v>
      </c>
    </row>
    <row r="18" spans="1:15" s="287" customFormat="1" ht="24.95" customHeight="1" x14ac:dyDescent="0.2">
      <c r="A18" s="201" t="s">
        <v>144</v>
      </c>
      <c r="B18" s="202" t="s">
        <v>145</v>
      </c>
      <c r="C18" s="113">
        <v>7.8957386300020156</v>
      </c>
      <c r="D18" s="115">
        <v>3526</v>
      </c>
      <c r="E18" s="114">
        <v>3622</v>
      </c>
      <c r="F18" s="114">
        <v>3842</v>
      </c>
      <c r="G18" s="114">
        <v>3814</v>
      </c>
      <c r="H18" s="140">
        <v>3737</v>
      </c>
      <c r="I18" s="115">
        <v>-211</v>
      </c>
      <c r="J18" s="116">
        <v>-5.6462402997056467</v>
      </c>
      <c r="K18" s="110"/>
      <c r="L18" s="110"/>
      <c r="M18" s="110"/>
      <c r="N18" s="110"/>
      <c r="O18" s="110"/>
    </row>
    <row r="19" spans="1:15" s="110" customFormat="1" ht="24.95" customHeight="1" x14ac:dyDescent="0.2">
      <c r="A19" s="193" t="s">
        <v>146</v>
      </c>
      <c r="B19" s="199" t="s">
        <v>147</v>
      </c>
      <c r="C19" s="113">
        <v>14.006762657590075</v>
      </c>
      <c r="D19" s="115">
        <v>6255</v>
      </c>
      <c r="E19" s="114">
        <v>6304</v>
      </c>
      <c r="F19" s="114">
        <v>6323</v>
      </c>
      <c r="G19" s="114">
        <v>6134</v>
      </c>
      <c r="H19" s="140">
        <v>6072</v>
      </c>
      <c r="I19" s="115">
        <v>183</v>
      </c>
      <c r="J19" s="116">
        <v>3.0138339920948618</v>
      </c>
    </row>
    <row r="20" spans="1:15" s="287" customFormat="1" ht="24.95" customHeight="1" x14ac:dyDescent="0.2">
      <c r="A20" s="193" t="s">
        <v>148</v>
      </c>
      <c r="B20" s="199" t="s">
        <v>149</v>
      </c>
      <c r="C20" s="113">
        <v>9.6267102581902062</v>
      </c>
      <c r="D20" s="115">
        <v>4299</v>
      </c>
      <c r="E20" s="114">
        <v>4242</v>
      </c>
      <c r="F20" s="114">
        <v>4234</v>
      </c>
      <c r="G20" s="114">
        <v>4152</v>
      </c>
      <c r="H20" s="140">
        <v>4191</v>
      </c>
      <c r="I20" s="115">
        <v>108</v>
      </c>
      <c r="J20" s="116">
        <v>2.5769506084466713</v>
      </c>
      <c r="K20" s="110"/>
      <c r="L20" s="110"/>
      <c r="M20" s="110"/>
      <c r="N20" s="110"/>
      <c r="O20" s="110"/>
    </row>
    <row r="21" spans="1:15" s="110" customFormat="1" ht="24.95" customHeight="1" x14ac:dyDescent="0.2">
      <c r="A21" s="201" t="s">
        <v>150</v>
      </c>
      <c r="B21" s="202" t="s">
        <v>151</v>
      </c>
      <c r="C21" s="113">
        <v>2.6714736771390823</v>
      </c>
      <c r="D21" s="115">
        <v>1193</v>
      </c>
      <c r="E21" s="114">
        <v>1192</v>
      </c>
      <c r="F21" s="114">
        <v>1237</v>
      </c>
      <c r="G21" s="114">
        <v>1252</v>
      </c>
      <c r="H21" s="140">
        <v>1242</v>
      </c>
      <c r="I21" s="115">
        <v>-49</v>
      </c>
      <c r="J21" s="116">
        <v>-3.9452495974235107</v>
      </c>
    </row>
    <row r="22" spans="1:15" s="110" customFormat="1" ht="24.95" customHeight="1" x14ac:dyDescent="0.2">
      <c r="A22" s="201" t="s">
        <v>152</v>
      </c>
      <c r="B22" s="199" t="s">
        <v>153</v>
      </c>
      <c r="C22" s="113">
        <v>1.2898313814183666</v>
      </c>
      <c r="D22" s="115">
        <v>576</v>
      </c>
      <c r="E22" s="114">
        <v>565</v>
      </c>
      <c r="F22" s="114">
        <v>569</v>
      </c>
      <c r="G22" s="114">
        <v>569</v>
      </c>
      <c r="H22" s="140">
        <v>571</v>
      </c>
      <c r="I22" s="115">
        <v>5</v>
      </c>
      <c r="J22" s="116">
        <v>0.87565674255691772</v>
      </c>
    </row>
    <row r="23" spans="1:15" s="110" customFormat="1" ht="24.95" customHeight="1" x14ac:dyDescent="0.2">
      <c r="A23" s="193" t="s">
        <v>154</v>
      </c>
      <c r="B23" s="199" t="s">
        <v>155</v>
      </c>
      <c r="C23" s="113">
        <v>1.842936157825201</v>
      </c>
      <c r="D23" s="115">
        <v>823</v>
      </c>
      <c r="E23" s="114">
        <v>833</v>
      </c>
      <c r="F23" s="114">
        <v>844</v>
      </c>
      <c r="G23" s="114">
        <v>828</v>
      </c>
      <c r="H23" s="140">
        <v>821</v>
      </c>
      <c r="I23" s="115">
        <v>2</v>
      </c>
      <c r="J23" s="116">
        <v>0.243605359317905</v>
      </c>
    </row>
    <row r="24" spans="1:15" s="110" customFormat="1" ht="24.95" customHeight="1" x14ac:dyDescent="0.2">
      <c r="A24" s="193" t="s">
        <v>156</v>
      </c>
      <c r="B24" s="199" t="s">
        <v>221</v>
      </c>
      <c r="C24" s="113">
        <v>3.8627762724768795</v>
      </c>
      <c r="D24" s="115">
        <v>1725</v>
      </c>
      <c r="E24" s="114">
        <v>1714</v>
      </c>
      <c r="F24" s="114">
        <v>1724</v>
      </c>
      <c r="G24" s="114">
        <v>1677</v>
      </c>
      <c r="H24" s="140">
        <v>1712</v>
      </c>
      <c r="I24" s="115">
        <v>13</v>
      </c>
      <c r="J24" s="116">
        <v>0.75934579439252337</v>
      </c>
    </row>
    <row r="25" spans="1:15" s="110" customFormat="1" ht="24.95" customHeight="1" x14ac:dyDescent="0.2">
      <c r="A25" s="193" t="s">
        <v>222</v>
      </c>
      <c r="B25" s="204" t="s">
        <v>159</v>
      </c>
      <c r="C25" s="113">
        <v>2.2684013704458428</v>
      </c>
      <c r="D25" s="115">
        <v>1013</v>
      </c>
      <c r="E25" s="114">
        <v>930</v>
      </c>
      <c r="F25" s="114">
        <v>1004</v>
      </c>
      <c r="G25" s="114">
        <v>998</v>
      </c>
      <c r="H25" s="140">
        <v>950</v>
      </c>
      <c r="I25" s="115">
        <v>63</v>
      </c>
      <c r="J25" s="116">
        <v>6.6315789473684212</v>
      </c>
    </row>
    <row r="26" spans="1:15" s="110" customFormat="1" ht="24.95" customHeight="1" x14ac:dyDescent="0.2">
      <c r="A26" s="201">
        <v>782.78300000000002</v>
      </c>
      <c r="B26" s="203" t="s">
        <v>160</v>
      </c>
      <c r="C26" s="113">
        <v>1.8720469355308238</v>
      </c>
      <c r="D26" s="115">
        <v>836</v>
      </c>
      <c r="E26" s="114">
        <v>824</v>
      </c>
      <c r="F26" s="114">
        <v>954</v>
      </c>
      <c r="G26" s="114">
        <v>791</v>
      </c>
      <c r="H26" s="140">
        <v>778</v>
      </c>
      <c r="I26" s="115">
        <v>58</v>
      </c>
      <c r="J26" s="116">
        <v>7.4550128534704374</v>
      </c>
    </row>
    <row r="27" spans="1:15" s="110" customFormat="1" ht="24.95" customHeight="1" x14ac:dyDescent="0.2">
      <c r="A27" s="193" t="s">
        <v>161</v>
      </c>
      <c r="B27" s="199" t="s">
        <v>223</v>
      </c>
      <c r="C27" s="113">
        <v>5.4571511745079162</v>
      </c>
      <c r="D27" s="115">
        <v>2437</v>
      </c>
      <c r="E27" s="114">
        <v>2413</v>
      </c>
      <c r="F27" s="114">
        <v>2406</v>
      </c>
      <c r="G27" s="114">
        <v>2314</v>
      </c>
      <c r="H27" s="140">
        <v>2307</v>
      </c>
      <c r="I27" s="115">
        <v>130</v>
      </c>
      <c r="J27" s="116">
        <v>5.6350238404854789</v>
      </c>
    </row>
    <row r="28" spans="1:15" s="110" customFormat="1" ht="24.95" customHeight="1" x14ac:dyDescent="0.2">
      <c r="A28" s="193" t="s">
        <v>163</v>
      </c>
      <c r="B28" s="199" t="s">
        <v>164</v>
      </c>
      <c r="C28" s="113">
        <v>3.1081353427234251</v>
      </c>
      <c r="D28" s="115">
        <v>1388</v>
      </c>
      <c r="E28" s="114">
        <v>1369</v>
      </c>
      <c r="F28" s="114">
        <v>1346</v>
      </c>
      <c r="G28" s="114">
        <v>1337</v>
      </c>
      <c r="H28" s="140">
        <v>1325</v>
      </c>
      <c r="I28" s="115">
        <v>63</v>
      </c>
      <c r="J28" s="116">
        <v>4.7547169811320753</v>
      </c>
    </row>
    <row r="29" spans="1:15" s="110" customFormat="1" ht="24.95" customHeight="1" x14ac:dyDescent="0.2">
      <c r="A29" s="193">
        <v>86</v>
      </c>
      <c r="B29" s="199" t="s">
        <v>165</v>
      </c>
      <c r="C29" s="113">
        <v>4.3016772286539622</v>
      </c>
      <c r="D29" s="115">
        <v>1921</v>
      </c>
      <c r="E29" s="114">
        <v>1919</v>
      </c>
      <c r="F29" s="114">
        <v>1895</v>
      </c>
      <c r="G29" s="114">
        <v>1809</v>
      </c>
      <c r="H29" s="140">
        <v>1816</v>
      </c>
      <c r="I29" s="115">
        <v>105</v>
      </c>
      <c r="J29" s="116">
        <v>5.7819383259911898</v>
      </c>
    </row>
    <row r="30" spans="1:15" s="110" customFormat="1" ht="24.95" customHeight="1" x14ac:dyDescent="0.2">
      <c r="A30" s="193">
        <v>87.88</v>
      </c>
      <c r="B30" s="204" t="s">
        <v>166</v>
      </c>
      <c r="C30" s="113">
        <v>3.7732046487672704</v>
      </c>
      <c r="D30" s="115">
        <v>1685</v>
      </c>
      <c r="E30" s="114">
        <v>1657</v>
      </c>
      <c r="F30" s="114">
        <v>1658</v>
      </c>
      <c r="G30" s="114">
        <v>1589</v>
      </c>
      <c r="H30" s="140">
        <v>1567</v>
      </c>
      <c r="I30" s="115">
        <v>118</v>
      </c>
      <c r="J30" s="116">
        <v>7.5303126994256537</v>
      </c>
    </row>
    <row r="31" spans="1:15" s="110" customFormat="1" ht="24.95" customHeight="1" x14ac:dyDescent="0.2">
      <c r="A31" s="193" t="s">
        <v>167</v>
      </c>
      <c r="B31" s="199" t="s">
        <v>168</v>
      </c>
      <c r="C31" s="113">
        <v>5.5982264818505501</v>
      </c>
      <c r="D31" s="115">
        <v>2500</v>
      </c>
      <c r="E31" s="114">
        <v>2400</v>
      </c>
      <c r="F31" s="114">
        <v>2363</v>
      </c>
      <c r="G31" s="114">
        <v>2335</v>
      </c>
      <c r="H31" s="140">
        <v>2351</v>
      </c>
      <c r="I31" s="115">
        <v>149</v>
      </c>
      <c r="J31" s="116">
        <v>6.3377286261165464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1.0255950914750207</v>
      </c>
      <c r="D34" s="115">
        <v>458</v>
      </c>
      <c r="E34" s="114">
        <v>352</v>
      </c>
      <c r="F34" s="114">
        <v>400</v>
      </c>
      <c r="G34" s="114">
        <v>413</v>
      </c>
      <c r="H34" s="140">
        <v>508</v>
      </c>
      <c r="I34" s="115">
        <v>-50</v>
      </c>
      <c r="J34" s="116">
        <v>-9.8425196850393704</v>
      </c>
    </row>
    <row r="35" spans="1:10" s="110" customFormat="1" ht="24.95" customHeight="1" x14ac:dyDescent="0.2">
      <c r="A35" s="292" t="s">
        <v>171</v>
      </c>
      <c r="B35" s="293" t="s">
        <v>172</v>
      </c>
      <c r="C35" s="113">
        <v>39.295071321405381</v>
      </c>
      <c r="D35" s="115">
        <v>17548</v>
      </c>
      <c r="E35" s="114">
        <v>17628</v>
      </c>
      <c r="F35" s="114">
        <v>17891</v>
      </c>
      <c r="G35" s="114">
        <v>17525</v>
      </c>
      <c r="H35" s="140">
        <v>17398</v>
      </c>
      <c r="I35" s="115">
        <v>150</v>
      </c>
      <c r="J35" s="116">
        <v>0.86216806529486145</v>
      </c>
    </row>
    <row r="36" spans="1:10" s="110" customFormat="1" ht="24.95" customHeight="1" x14ac:dyDescent="0.2">
      <c r="A36" s="294" t="s">
        <v>173</v>
      </c>
      <c r="B36" s="295" t="s">
        <v>174</v>
      </c>
      <c r="C36" s="125">
        <v>59.679333587119601</v>
      </c>
      <c r="D36" s="143">
        <v>26651</v>
      </c>
      <c r="E36" s="144">
        <v>26362</v>
      </c>
      <c r="F36" s="144">
        <v>26557</v>
      </c>
      <c r="G36" s="144">
        <v>25785</v>
      </c>
      <c r="H36" s="145">
        <v>25703</v>
      </c>
      <c r="I36" s="143">
        <v>948</v>
      </c>
      <c r="J36" s="146">
        <v>3.6882854141539898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2020-09-25T10:54:02Z</dcterms:created>
  <dcterms:modified xsi:type="dcterms:W3CDTF">2020-09-28T08:10:49Z</dcterms:modified>
</cp:coreProperties>
</file>