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c r="G65" i="24"/>
  <c r="F65" i="24"/>
  <c r="E65" i="24"/>
  <c r="L64" i="24"/>
  <c r="H64" i="24" s="1"/>
  <c r="I64" i="24"/>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M44" i="24"/>
  <c r="L44" i="24"/>
  <c r="I44" i="24"/>
  <c r="F44" i="24"/>
  <c r="E44" i="24"/>
  <c r="D44" i="24"/>
  <c r="C44" i="24"/>
  <c r="G44" i="24" s="1"/>
  <c r="B44" i="24"/>
  <c r="K44" i="24" s="1"/>
  <c r="M43" i="24"/>
  <c r="I43" i="24"/>
  <c r="G43" i="24"/>
  <c r="E43" i="24"/>
  <c r="C43" i="24"/>
  <c r="L43" i="24" s="1"/>
  <c r="B43" i="24"/>
  <c r="J43" i="24" s="1"/>
  <c r="M42" i="24"/>
  <c r="L42" i="24"/>
  <c r="I42" i="24"/>
  <c r="F42" i="24"/>
  <c r="E42" i="24"/>
  <c r="D42" i="24"/>
  <c r="C42" i="24"/>
  <c r="G42" i="24" s="1"/>
  <c r="B42" i="24"/>
  <c r="K42" i="24" s="1"/>
  <c r="M41" i="24"/>
  <c r="J41" i="24"/>
  <c r="I41" i="24"/>
  <c r="G41" i="24"/>
  <c r="E41" i="24"/>
  <c r="C41" i="24"/>
  <c r="L41" i="24" s="1"/>
  <c r="B41" i="24"/>
  <c r="M40" i="24"/>
  <c r="L40" i="24"/>
  <c r="I40" i="24"/>
  <c r="F40" i="24"/>
  <c r="E40" i="24"/>
  <c r="D40" i="24"/>
  <c r="C40" i="24"/>
  <c r="G40" i="24" s="1"/>
  <c r="B40" i="24"/>
  <c r="K40" i="24" s="1"/>
  <c r="M36" i="24"/>
  <c r="L36" i="24"/>
  <c r="K36" i="24"/>
  <c r="J36" i="24"/>
  <c r="I36" i="24"/>
  <c r="H36" i="24"/>
  <c r="G36" i="24"/>
  <c r="F36" i="24"/>
  <c r="E36" i="24"/>
  <c r="D36" i="24"/>
  <c r="C7" i="24"/>
  <c r="K57" i="15"/>
  <c r="L57" i="15" s="1"/>
  <c r="C38" i="24"/>
  <c r="C37" i="24"/>
  <c r="C35" i="24"/>
  <c r="C34" i="24"/>
  <c r="C33" i="24"/>
  <c r="C32" i="24"/>
  <c r="C31" i="24"/>
  <c r="C30" i="24"/>
  <c r="C29" i="24"/>
  <c r="C28" i="24"/>
  <c r="C27" i="24"/>
  <c r="C26" i="24"/>
  <c r="C25" i="24"/>
  <c r="C24" i="24"/>
  <c r="G24" i="24" s="1"/>
  <c r="C23" i="24"/>
  <c r="C22" i="24"/>
  <c r="C21" i="24"/>
  <c r="C20" i="24"/>
  <c r="C19" i="24"/>
  <c r="C18" i="24"/>
  <c r="C17" i="24"/>
  <c r="C16" i="24"/>
  <c r="G16" i="24" s="1"/>
  <c r="C15" i="24"/>
  <c r="C9" i="24"/>
  <c r="C8" i="24"/>
  <c r="B38" i="24"/>
  <c r="B37" i="24"/>
  <c r="B35" i="24"/>
  <c r="B34" i="24"/>
  <c r="B33" i="24"/>
  <c r="B32" i="24"/>
  <c r="B31" i="24"/>
  <c r="B30" i="24"/>
  <c r="B29" i="24"/>
  <c r="B28" i="24"/>
  <c r="B27" i="24"/>
  <c r="B26" i="24"/>
  <c r="B25" i="24"/>
  <c r="B24" i="24"/>
  <c r="B23" i="24"/>
  <c r="B22" i="24"/>
  <c r="B21" i="24"/>
  <c r="B20" i="24"/>
  <c r="B19" i="24"/>
  <c r="B18" i="24"/>
  <c r="B17" i="24"/>
  <c r="B16" i="24"/>
  <c r="B15" i="24"/>
  <c r="B9" i="24"/>
  <c r="K9" i="24" s="1"/>
  <c r="B8" i="24"/>
  <c r="B7" i="24"/>
  <c r="G19" i="24" l="1"/>
  <c r="M19" i="24"/>
  <c r="E19" i="24"/>
  <c r="L19" i="24"/>
  <c r="I19" i="24"/>
  <c r="G27" i="24"/>
  <c r="M27" i="24"/>
  <c r="E27" i="24"/>
  <c r="L27" i="24"/>
  <c r="I27" i="24"/>
  <c r="G35" i="24"/>
  <c r="M35" i="24"/>
  <c r="E35" i="24"/>
  <c r="L35" i="24"/>
  <c r="I35" i="24"/>
  <c r="F25" i="24"/>
  <c r="D25" i="24"/>
  <c r="J25" i="24"/>
  <c r="K25" i="24"/>
  <c r="H25" i="24"/>
  <c r="F29" i="24"/>
  <c r="D29" i="24"/>
  <c r="J29" i="24"/>
  <c r="H29" i="24"/>
  <c r="K29" i="24"/>
  <c r="G9" i="24"/>
  <c r="M9" i="24"/>
  <c r="E9" i="24"/>
  <c r="L9" i="24"/>
  <c r="I9" i="24"/>
  <c r="K8" i="24"/>
  <c r="J8" i="24"/>
  <c r="H8" i="24"/>
  <c r="F8" i="24"/>
  <c r="D8" i="24"/>
  <c r="H37" i="24"/>
  <c r="F37" i="24"/>
  <c r="D37" i="24"/>
  <c r="K37" i="24"/>
  <c r="J37" i="24"/>
  <c r="G17" i="24"/>
  <c r="M17" i="24"/>
  <c r="E17" i="24"/>
  <c r="L17" i="24"/>
  <c r="I17" i="24"/>
  <c r="I24" i="24"/>
  <c r="M24" i="24"/>
  <c r="E24" i="24"/>
  <c r="L24" i="24"/>
  <c r="G31" i="24"/>
  <c r="M31" i="24"/>
  <c r="E31" i="24"/>
  <c r="L31" i="24"/>
  <c r="I31" i="24"/>
  <c r="C45" i="24"/>
  <c r="C39" i="24"/>
  <c r="F33" i="24"/>
  <c r="D33" i="24"/>
  <c r="J33" i="24"/>
  <c r="K33" i="24"/>
  <c r="H33" i="24"/>
  <c r="G21" i="24"/>
  <c r="M21" i="24"/>
  <c r="E21" i="24"/>
  <c r="L21" i="24"/>
  <c r="I21" i="24"/>
  <c r="I28" i="24"/>
  <c r="M28" i="24"/>
  <c r="E28" i="24"/>
  <c r="L28" i="24"/>
  <c r="G28" i="24"/>
  <c r="K58" i="24"/>
  <c r="J58" i="24"/>
  <c r="I58" i="24"/>
  <c r="F21" i="24"/>
  <c r="D21" i="24"/>
  <c r="J21" i="24"/>
  <c r="H21" i="24"/>
  <c r="K30" i="24"/>
  <c r="J30" i="24"/>
  <c r="H30" i="24"/>
  <c r="F30" i="24"/>
  <c r="D30" i="24"/>
  <c r="K18" i="24"/>
  <c r="J18" i="24"/>
  <c r="H18" i="24"/>
  <c r="F18" i="24"/>
  <c r="D18" i="24"/>
  <c r="C14" i="24"/>
  <c r="C6" i="24"/>
  <c r="G25" i="24"/>
  <c r="M25" i="24"/>
  <c r="E25" i="24"/>
  <c r="L25" i="24"/>
  <c r="I25" i="24"/>
  <c r="I32" i="24"/>
  <c r="M32" i="24"/>
  <c r="E32" i="24"/>
  <c r="L32" i="24"/>
  <c r="G7" i="24"/>
  <c r="M7" i="24"/>
  <c r="E7" i="24"/>
  <c r="L7" i="24"/>
  <c r="I7" i="24"/>
  <c r="G32" i="24"/>
  <c r="K74" i="24"/>
  <c r="J74" i="24"/>
  <c r="I74" i="24"/>
  <c r="F17" i="24"/>
  <c r="D17" i="24"/>
  <c r="J17" i="24"/>
  <c r="K17" i="24"/>
  <c r="H17" i="24"/>
  <c r="K24" i="24"/>
  <c r="J24" i="24"/>
  <c r="H24" i="24"/>
  <c r="F24" i="24"/>
  <c r="D24" i="24"/>
  <c r="K28" i="24"/>
  <c r="J28" i="24"/>
  <c r="H28" i="24"/>
  <c r="F28" i="24"/>
  <c r="D28" i="24"/>
  <c r="D38" i="24"/>
  <c r="K38" i="24"/>
  <c r="J38" i="24"/>
  <c r="H38" i="24"/>
  <c r="F38" i="24"/>
  <c r="I18" i="24"/>
  <c r="M18" i="24"/>
  <c r="E18" i="24"/>
  <c r="G18" i="24"/>
  <c r="L18" i="24"/>
  <c r="G29" i="24"/>
  <c r="M29" i="24"/>
  <c r="E29" i="24"/>
  <c r="L29" i="24"/>
  <c r="I29" i="24"/>
  <c r="I37" i="24"/>
  <c r="G37" i="24"/>
  <c r="L37" i="24"/>
  <c r="E37" i="24"/>
  <c r="K26" i="24"/>
  <c r="J26" i="24"/>
  <c r="H26" i="24"/>
  <c r="F26" i="24"/>
  <c r="D26" i="24"/>
  <c r="I20" i="24"/>
  <c r="M20" i="24"/>
  <c r="E20" i="24"/>
  <c r="L20" i="24"/>
  <c r="G20" i="24"/>
  <c r="F7" i="24"/>
  <c r="D7" i="24"/>
  <c r="J7" i="24"/>
  <c r="K7" i="24"/>
  <c r="H7" i="24"/>
  <c r="F27" i="24"/>
  <c r="D27" i="24"/>
  <c r="J27" i="24"/>
  <c r="K27" i="24"/>
  <c r="H27" i="24"/>
  <c r="K16" i="24"/>
  <c r="J16" i="24"/>
  <c r="H16" i="24"/>
  <c r="F16" i="24"/>
  <c r="D16" i="24"/>
  <c r="F19" i="24"/>
  <c r="D19" i="24"/>
  <c r="J19" i="24"/>
  <c r="K19" i="24"/>
  <c r="H19" i="24"/>
  <c r="K22" i="24"/>
  <c r="J22" i="24"/>
  <c r="H22" i="24"/>
  <c r="F22" i="24"/>
  <c r="D22" i="24"/>
  <c r="K34" i="24"/>
  <c r="J34" i="24"/>
  <c r="H34" i="24"/>
  <c r="F34" i="24"/>
  <c r="D34" i="24"/>
  <c r="I8" i="24"/>
  <c r="M8" i="24"/>
  <c r="E8" i="24"/>
  <c r="L8" i="24"/>
  <c r="G8" i="24"/>
  <c r="G15" i="24"/>
  <c r="M15" i="24"/>
  <c r="E15" i="24"/>
  <c r="L15" i="24"/>
  <c r="I15" i="24"/>
  <c r="I22" i="24"/>
  <c r="M22" i="24"/>
  <c r="E22" i="24"/>
  <c r="L22" i="24"/>
  <c r="G22" i="24"/>
  <c r="G33" i="24"/>
  <c r="M33" i="24"/>
  <c r="E33" i="24"/>
  <c r="L33" i="24"/>
  <c r="I33" i="24"/>
  <c r="F9" i="24"/>
  <c r="D9" i="24"/>
  <c r="J9" i="24"/>
  <c r="H9" i="24"/>
  <c r="B14" i="24"/>
  <c r="B6" i="24"/>
  <c r="I26" i="24"/>
  <c r="M26" i="24"/>
  <c r="E26" i="24"/>
  <c r="G26" i="24"/>
  <c r="L26" i="24"/>
  <c r="M38" i="24"/>
  <c r="E38" i="24"/>
  <c r="L38" i="24"/>
  <c r="G38" i="24"/>
  <c r="I38" i="24"/>
  <c r="I34" i="24"/>
  <c r="M34" i="24"/>
  <c r="E34" i="24"/>
  <c r="G34" i="24"/>
  <c r="L34" i="24"/>
  <c r="K20" i="24"/>
  <c r="J20" i="24"/>
  <c r="H20" i="24"/>
  <c r="F20" i="24"/>
  <c r="D20" i="24"/>
  <c r="K32" i="24"/>
  <c r="J32" i="24"/>
  <c r="H32" i="24"/>
  <c r="F32" i="24"/>
  <c r="D32" i="24"/>
  <c r="F35" i="24"/>
  <c r="D35" i="24"/>
  <c r="J35" i="24"/>
  <c r="K35" i="24"/>
  <c r="H35" i="24"/>
  <c r="B45" i="24"/>
  <c r="B39" i="24"/>
  <c r="I16" i="24"/>
  <c r="M16" i="24"/>
  <c r="E16" i="24"/>
  <c r="L16" i="24"/>
  <c r="G23" i="24"/>
  <c r="M23" i="24"/>
  <c r="E23" i="24"/>
  <c r="L23" i="24"/>
  <c r="I23" i="24"/>
  <c r="I30" i="24"/>
  <c r="M30" i="24"/>
  <c r="E30" i="24"/>
  <c r="L30" i="24"/>
  <c r="G30" i="24"/>
  <c r="K21" i="24"/>
  <c r="M37" i="24"/>
  <c r="K66" i="24"/>
  <c r="J66" i="24"/>
  <c r="I66" i="24"/>
  <c r="I77" i="24"/>
  <c r="H41" i="24"/>
  <c r="F41" i="24"/>
  <c r="D41" i="24"/>
  <c r="K41" i="24"/>
  <c r="K53" i="24"/>
  <c r="J53" i="24"/>
  <c r="K61" i="24"/>
  <c r="J61" i="24"/>
  <c r="K69" i="24"/>
  <c r="J69" i="24"/>
  <c r="K55" i="24"/>
  <c r="J55" i="24"/>
  <c r="K63" i="24"/>
  <c r="J63" i="24"/>
  <c r="K71" i="24"/>
  <c r="J71" i="24"/>
  <c r="K52" i="24"/>
  <c r="J52" i="24"/>
  <c r="K60" i="24"/>
  <c r="J60" i="24"/>
  <c r="K68" i="24"/>
  <c r="J68" i="24"/>
  <c r="F15" i="24"/>
  <c r="D15" i="24"/>
  <c r="J15" i="24"/>
  <c r="F23" i="24"/>
  <c r="D23" i="24"/>
  <c r="J23" i="24"/>
  <c r="F31" i="24"/>
  <c r="D31" i="24"/>
  <c r="J31" i="24"/>
  <c r="K57" i="24"/>
  <c r="J57" i="24"/>
  <c r="K65" i="24"/>
  <c r="J65" i="24"/>
  <c r="K73" i="24"/>
  <c r="J73" i="24"/>
  <c r="K54" i="24"/>
  <c r="J54" i="24"/>
  <c r="K62" i="24"/>
  <c r="J62" i="24"/>
  <c r="K70" i="24"/>
  <c r="J70" i="24"/>
  <c r="H15" i="24"/>
  <c r="H23" i="24"/>
  <c r="H31" i="24"/>
  <c r="K51" i="24"/>
  <c r="J51" i="24"/>
  <c r="K59" i="24"/>
  <c r="J59" i="24"/>
  <c r="K67" i="24"/>
  <c r="J67" i="24"/>
  <c r="K75" i="24"/>
  <c r="K77" i="24" s="1"/>
  <c r="J75" i="24"/>
  <c r="J77" i="24" s="1"/>
  <c r="K15" i="24"/>
  <c r="K23" i="24"/>
  <c r="K31" i="24"/>
  <c r="H43" i="24"/>
  <c r="F43" i="24"/>
  <c r="D43" i="24"/>
  <c r="K43" i="24"/>
  <c r="K56" i="24"/>
  <c r="J56" i="24"/>
  <c r="K64" i="24"/>
  <c r="J64" i="24"/>
  <c r="K72" i="24"/>
  <c r="J72" i="24"/>
  <c r="H40" i="24"/>
  <c r="H42" i="24"/>
  <c r="H44" i="24"/>
  <c r="J40" i="24"/>
  <c r="J42" i="24"/>
  <c r="J44" i="24"/>
  <c r="H39" i="24" l="1"/>
  <c r="F39" i="24"/>
  <c r="D39" i="24"/>
  <c r="K39" i="24"/>
  <c r="J39" i="24"/>
  <c r="K6" i="24"/>
  <c r="J6" i="24"/>
  <c r="H6" i="24"/>
  <c r="F6" i="24"/>
  <c r="D6" i="24"/>
  <c r="I39" i="24"/>
  <c r="G39" i="24"/>
  <c r="L39" i="24"/>
  <c r="M39" i="24"/>
  <c r="E39" i="24"/>
  <c r="K14" i="24"/>
  <c r="J14" i="24"/>
  <c r="H14" i="24"/>
  <c r="F14" i="24"/>
  <c r="D14" i="24"/>
  <c r="I45" i="24"/>
  <c r="G45" i="24"/>
  <c r="L45" i="24"/>
  <c r="E45" i="24"/>
  <c r="M45" i="24"/>
  <c r="H45" i="24"/>
  <c r="F45" i="24"/>
  <c r="D45" i="24"/>
  <c r="K45" i="24"/>
  <c r="J45" i="24"/>
  <c r="I78" i="24"/>
  <c r="I79" i="24"/>
  <c r="J79" i="24"/>
  <c r="J78" i="24"/>
  <c r="I6" i="24"/>
  <c r="M6" i="24"/>
  <c r="E6" i="24"/>
  <c r="G6" i="24"/>
  <c r="L6" i="24"/>
  <c r="K79" i="24"/>
  <c r="K78" i="24"/>
  <c r="I14" i="24"/>
  <c r="M14" i="24"/>
  <c r="E14" i="24"/>
  <c r="L14" i="24"/>
  <c r="G14" i="24"/>
  <c r="I83" i="24" l="1"/>
  <c r="I82" i="24"/>
  <c r="I81" i="24"/>
</calcChain>
</file>

<file path=xl/sharedStrings.xml><?xml version="1.0" encoding="utf-8"?>
<sst xmlns="http://schemas.openxmlformats.org/spreadsheetml/2006/main" count="1690" uniqueCount="520">
  <si>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</si>
  <si>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</si>
  <si>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</si>
  <si>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</si>
  <si>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</si>
  <si>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</si>
  <si>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</si>
  <si>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</si>
  <si>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</si>
  <si>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</si>
  <si>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</si>
  <si>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</si>
  <si>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</si>
  <si>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Starnberg (09188)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</si>
  <si>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</si>
  <si>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</si>
  <si>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</si>
  <si>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</si>
  <si>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</si>
  <si>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</si>
  <si>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</si>
  <si>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</si>
  <si>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</si>
  <si>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</si>
  <si>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</si>
  <si>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</si>
  <si>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</si>
  <si>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</si>
  <si>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</si>
  <si>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</si>
  <si>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</si>
  <si>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</si>
  <si>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</si>
  <si>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</si>
  <si>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</si>
  <si>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</si>
  <si>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</si>
  <si>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</si>
  <si>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</si>
  <si>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</si>
  <si>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</si>
  <si>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</si>
  <si>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</si>
  <si>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</si>
  <si>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</si>
  <si>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</si>
  <si>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</si>
  <si>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</si>
  <si>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</si>
  <si>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</si>
  <si>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</si>
  <si>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</si>
  <si>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</si>
  <si>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</si>
  <si>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</si>
  <si>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</si>
  <si>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</si>
  <si>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</si>
  <si>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</si>
  <si>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</si>
  <si>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</si>
  <si>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</si>
  <si>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</si>
  <si>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</si>
  <si>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</si>
  <si>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</si>
  <si>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</si>
  <si>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</si>
  <si>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</si>
  <si>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</si>
  <si>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</si>
  <si>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</si>
  <si>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</si>
  <si>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</si>
  <si>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</si>
  <si>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</si>
  <si>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</si>
  <si>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</si>
  <si>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</si>
  <si>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</si>
  <si>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</si>
  <si>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</si>
  <si>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</si>
  <si>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</si>
  <si>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</si>
  <si>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</si>
  <si>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</si>
  <si>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</si>
  <si>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</si>
  <si>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</si>
  <si>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</si>
  <si>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</si>
  <si>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Starnberg (09188);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</si>
  <si>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</si>
  <si>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</si>
  <si>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</si>
  <si>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</si>
  <si>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</si>
  <si>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</si>
  <si>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</si>
  <si>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</si>
  <si>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</si>
  <si>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</si>
  <si>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</si>
  <si>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</si>
  <si>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</si>
  <si>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</si>
  <si>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</si>
  <si>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</si>
  <si>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</si>
  <si>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</si>
  <si>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</si>
  <si>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</si>
  <si>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</si>
  <si>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</si>
  <si>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</si>
  <si>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</si>
  <si>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</si>
  <si>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</si>
  <si>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</si>
  <si>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</si>
  <si>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</si>
  <si>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</si>
  <si>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</si>
  <si>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</si>
  <si>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</si>
  <si>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</si>
  <si>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</si>
  <si>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</si>
  <si>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</si>
  <si>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</si>
  <si>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</si>
  <si>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</si>
  <si>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</si>
  <si>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</si>
  <si>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</si>
  <si>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</si>
  <si>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</si>
  <si>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</si>
  <si>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</si>
  <si>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</si>
  <si>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</si>
  <si>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</si>
  <si>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</si>
  <si>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</si>
  <si>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</si>
  <si>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</si>
  <si>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</si>
  <si>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</si>
  <si>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</si>
  <si>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</si>
  <si>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</si>
  <si>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</si>
  <si>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</si>
  <si>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</si>
  <si>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</si>
  <si>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</si>
  <si>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</si>
  <si>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</si>
  <si>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</si>
  <si>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</si>
  <si>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</si>
  <si>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</si>
  <si>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</si>
  <si>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</si>
  <si>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</si>
  <si>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</si>
  <si>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</si>
  <si>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</si>
  <si>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</si>
  <si>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</si>
  <si>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</si>
  <si>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</si>
  <si>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</si>
  <si>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</si>
  <si>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</si>
  <si>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</si>
  <si>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</si>
  <si>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</si>
  <si>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</si>
  <si>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</si>
  <si>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</si>
  <si>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</si>
  <si>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Starnberg (09188)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</si>
  <si>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</si>
  <si>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</si>
  <si>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</si>
  <si>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</si>
  <si>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</si>
  <si>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</si>
  <si>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</si>
  <si>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</si>
  <si>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</si>
  <si>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</si>
  <si>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</si>
  <si>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</si>
  <si>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</si>
  <si>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</si>
  <si>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</si>
  <si>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</si>
  <si>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</si>
  <si>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</si>
  <si>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</si>
  <si>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</si>
  <si>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</si>
  <si>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</si>
  <si>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</si>
  <si>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</si>
  <si>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</si>
  <si>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</si>
  <si>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</si>
  <si>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</si>
  <si>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</si>
  <si>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</si>
  <si>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</si>
  <si>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</si>
  <si>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</si>
  <si>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</si>
  <si>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</si>
  <si>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</si>
  <si>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</si>
  <si>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</si>
  <si>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</si>
  <si>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</si>
  <si>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</si>
  <si>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</si>
  <si>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</si>
  <si>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</si>
  <si>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</si>
  <si>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</si>
  <si>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</si>
  <si>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</si>
  <si>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</si>
  <si>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</si>
  <si>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</si>
  <si>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</si>
  <si>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</si>
  <si>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</si>
  <si>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</si>
  <si>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</si>
  <si>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</si>
  <si>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</si>
  <si>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</si>
  <si>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</si>
  <si>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</si>
  <si>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</si>
  <si>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</si>
  <si>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</si>
  <si>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</si>
  <si>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</si>
  <si>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</si>
  <si>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</si>
  <si>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</si>
  <si>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</si>
  <si>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</si>
  <si>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</si>
  <si>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</si>
  <si>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</si>
  <si>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</si>
  <si>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</si>
  <si>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</si>
  <si>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</si>
  <si>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</si>
  <si>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</si>
  <si>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</si>
  <si>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</si>
  <si>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</si>
  <si>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</si>
  <si>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</si>
  <si>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</si>
  <si>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</si>
  <si>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</si>
  <si>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</si>
  <si>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</si>
  <si>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</si>
  <si>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</si>
  <si>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</si>
  <si>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</si>
  <si>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</si>
  <si>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</si>
  <si>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</si>
  <si>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</si>
  <si>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</si>
  <si>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</si>
  <si>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</si>
  <si>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</si>
  <si>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</si>
  <si>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</si>
  <si>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</si>
  <si>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</si>
  <si>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</si>
  <si>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</si>
  <si>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</si>
  <si>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</si>
  <si>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</si>
  <si>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</si>
  <si>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</si>
  <si>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</si>
  <si>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</si>
  <si>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</si>
  <si>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</si>
  <si>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</si>
  <si>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</si>
  <si>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</si>
  <si>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</si>
  <si>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</si>
  <si>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</si>
  <si>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</si>
  <si>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</si>
  <si>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</si>
  <si>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</si>
  <si>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</si>
  <si>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</si>
  <si>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</si>
  <si>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</si>
  <si>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</si>
  <si>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</si>
  <si>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</si>
  <si>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</si>
  <si>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</si>
  <si>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</si>
  <si>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</si>
  <si>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</si>
  <si>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</si>
  <si>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</si>
  <si>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</si>
  <si>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</si>
  <si>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</si>
  <si>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</si>
  <si>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</si>
  <si>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</si>
  <si>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</si>
  <si>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</si>
  <si>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</si>
  <si>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</si>
  <si>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</si>
  <si>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</si>
  <si>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</si>
  <si>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</si>
  <si>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</si>
  <si>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</si>
  <si>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</si>
  <si>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</si>
  <si>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</si>
  <si>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</si>
  <si>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</si>
  <si>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</si>
  <si>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</si>
  <si>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</si>
  <si>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</si>
  <si>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</si>
  <si>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</si>
  <si>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</si>
  <si>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</si>
  <si>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</si>
  <si>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</si>
  <si>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</si>
  <si>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</si>
  <si>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</si>
  <si>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</si>
  <si>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</si>
  <si>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</si>
  <si>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</si>
  <si>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</si>
  <si>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</si>
  <si>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</si>
  <si>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</si>
  <si>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</si>
  <si>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</si>
  <si>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</si>
  <si>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</si>
  <si>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</si>
  <si>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</si>
  <si>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Starnberg (09188);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</si>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</sst>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{8438B918-9258-4D5A-A0C4-12F618C8A5AC}</c15:txfldGUID>
                      <c15:f>Daten_Diagramme!$D$6</c15:f>
                      <c15:dlblFieldTableCache>
                        <c:ptCount val="1"/>
                        <c:pt idx="0">
                          <c:v>2.7</c:v>
                        </c:pt>
                      </c15:dlblFieldTableCache>
                    </c15:dlblFTEntry>
                  </c15:dlblFieldTable>
                  <c15:showDataLabelsRange val="0"/>
                </c:ext>
                <c:ext xmlns:c16="http://schemas.microsoft.com/office/drawing/2014/chart" uri="{C3380CC4-5D6E-409C-BE32-E72D297353CC}">
                  <c16:uniqueId val="{00000000-91B7-4787-BE31-B393591E7C69}"/>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{A5923AEE-8962-4D59-9CDC-D000602081A5}</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91B7-4787-BE31-B393591E7C6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{08E0793C-E075-4A9D-95E7-BB96D88D0E4A}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1B7-4787-BE31-B393591E7C6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{404AD50C-86CA-4B2B-A806-7C466CF555CD}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1B7-4787-BE31-B393591E7C6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2.700135685210312</c:v>
                </c:pt>
                <c:pt idx="1">
                  <c:v>1.0013227114154917</c:v>
                </c:pt>
                <c:pt idx="2">
                  <c:v>1.1186464311118853</c:v>
                </c:pt>
                <c:pt idx="3">
                  <c:v>1.0875687030768</c:v>
                </c:pt>
              </c:numCache>
            </c:numRef>
          </c:val>
          <c:extLst>
            <c:ext xmlns:c16="http://schemas.microsoft.com/office/drawing/2014/chart" uri="{C3380CC4-5D6E-409C-BE32-E72D297353CC}">
              <c16:uniqueId val="{00000004-91B7-4787-BE31-B393591E7C6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{35F37DF3-BE48-477C-BDAD-A8852F207E7E}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1B7-4787-BE31-B393591E7C6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{D346EE02-7CC2-4563-8413-79A319109975}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1B7-4787-BE31-B393591E7C6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{FB7FE7D2-0B0B-442A-B6F5-F80A5C8BF5AB}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1B7-4787-BE31-B393591E7C6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{019DDF4F-25B1-4406-84D2-D9CEA49BB5F5}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1B7-4787-BE31-B393591E7C6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1B7-4787-BE31-B393591E7C6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1B7-4787-BE31-B393591E7C6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{A89E473E-90A5-4395-BFA5-80CA5D1C284F}</c15:txfldGUID>
                      <c15:f>Daten_Diagramme!$E$6</c15:f>
                      <c15:dlblFieldTableCache>
                        <c:ptCount val="1"/>
                        <c:pt idx="0">
                          <c:v>-2.4</c:v>
                        </c:pt>
                      </c15:dlblFieldTableCache>
                    </c15:dlblFTEntry>
                  </c15:dlblFieldTable>
                  <c15:showDataLabelsRange val="0"/>
                </c:ext>
                <c:ext xmlns:c16="http://schemas.microsoft.com/office/drawing/2014/chart" uri="{C3380CC4-5D6E-409C-BE32-E72D297353CC}">
                  <c16:uniqueId val="{00000000-6D0E-4B9B-AA3C-5B9AA7E8203F}"/>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{ED826A55-A0A9-48F5-9942-0712BE377BB3}</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6D0E-4B9B-AA3C-5B9AA7E8203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{06EEE94D-F812-41FD-B0E0-818A61DD4B38}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D0E-4B9B-AA3C-5B9AA7E8203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{007E64C4-7D26-4C55-AFE3-D9B083CB284D}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D0E-4B9B-AA3C-5B9AA7E8203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-2.3564727954971856</c:v>
                </c:pt>
                <c:pt idx="1">
                  <c:v>-1.8915068707011207</c:v>
                </c:pt>
                <c:pt idx="2">
                  <c:v>-2.7637010795899166</c:v>
                </c:pt>
                <c:pt idx="3">
                  <c:v>-2.8655893304673015</c:v>
                </c:pt>
              </c:numCache>
            </c:numRef>
          </c:val>
          <c:extLst>
            <c:ext xmlns:c16="http://schemas.microsoft.com/office/drawing/2014/chart" uri="{C3380CC4-5D6E-409C-BE32-E72D297353CC}">
              <c16:uniqueId val="{00000004-6D0E-4B9B-AA3C-5B9AA7E8203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{33CE2917-0CC5-4425-BFDB-1B038B1EE122}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D0E-4B9B-AA3C-5B9AA7E8203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{8B06E44C-1B7D-4ACF-97F8-1571EDB6F3BF}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D0E-4B9B-AA3C-5B9AA7E8203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{2B2D612F-11A8-4E98-A8DA-3804DD34328C}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D0E-4B9B-AA3C-5B9AA7E8203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{FD6F1367-4C03-453E-906E-912FAEC66671}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D0E-4B9B-AA3C-5B9AA7E8203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D0E-4B9B-AA3C-5B9AA7E8203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D0E-4B9B-AA3C-5B9AA7E8203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{46E9EBE6-68B8-487B-B174-DCFC72AD2535}</c15:txfldGUID>
                      <c15:f>Daten_Diagramme!$D$14</c15:f>
                      <c15:dlblFieldTableCache>
                        <c:ptCount val="1"/>
                        <c:pt idx="0">
                          <c:v>2.7</c:v>
                        </c:pt>
                      </c15:dlblFieldTableCache>
                    </c15:dlblFTEntry>
                  </c15:dlblFieldTable>
                  <c15:showDataLabelsRange val="0"/>
                </c:ext>
                <c:ext xmlns:c16="http://schemas.microsoft.com/office/drawing/2014/chart" uri="{C3380CC4-5D6E-409C-BE32-E72D297353CC}">
                  <c16:uniqueId val="{00000000-C8D9-49F0-96A8-F88D4406E7B4}"/>
                </c:ext>
              </c:extLst>
            </c:dLbl>
            <c:dLbl>
              <c:idx val="1"/>
              <c:tx>
                <c:strRef>
                  <c:f>Daten_Diagramme!$D$15</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{584EFC36-7E34-4FCB-B744-916BEF447342}</c15:txfldGUID>
                      <c15:f>Daten_Diagramme!$D$15</c15:f>
                      <c15:dlblFieldTableCache>
                        <c:ptCount val="1"/>
                        <c:pt idx="0">
                          <c:v>9.7</c:v>
                        </c:pt>
                      </c15:dlblFieldTableCache>
                    </c15:dlblFTEntry>
                  </c15:dlblFieldTable>
                  <c15:showDataLabelsRange val="0"/>
                </c:ext>
                <c:ext xmlns:c16="http://schemas.microsoft.com/office/drawing/2014/chart" uri="{C3380CC4-5D6E-409C-BE32-E72D297353CC}">
                  <c16:uniqueId val="{00000001-C8D9-49F0-96A8-F88D4406E7B4}"/>
                </c:ext>
              </c:extLst>
            </c:dLbl>
            <c:dLbl>
              <c:idx val="2"/>
              <c:tx>
                <c:strRef>
                  <c:f>Daten_Diagramme!$D$16</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{B932DFAF-01DB-4E59-B301-E9F6A67E2F28}</c15:txfldGUID>
                      <c15:f>Daten_Diagramme!$D$16</c15:f>
                      <c15:dlblFieldTableCache>
                        <c:ptCount val="1"/>
                        <c:pt idx="0">
                          <c:v>11.6</c:v>
                        </c:pt>
                      </c15:dlblFieldTableCache>
                    </c15:dlblFTEntry>
                  </c15:dlblFieldTable>
                  <c15:showDataLabelsRange val="0"/>
                </c:ext>
                <c:ext xmlns:c16="http://schemas.microsoft.com/office/drawing/2014/chart" uri="{C3380CC4-5D6E-409C-BE32-E72D297353CC}">
                  <c16:uniqueId val="{00000002-C8D9-49F0-96A8-F88D4406E7B4}"/>
                </c:ext>
              </c:extLst>
            </c:dLbl>
            <c:dLbl>
              <c:idx val="3"/>
              <c:tx>
                <c:strRef>
                  <c:f>Daten_Diagramme!$D$17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{2CE9EEAC-573C-4755-BA35-62B0766BDF3C}</c15:txfldGUID>
                      <c15:f>Daten_Diagramme!$D$17</c15:f>
                      <c15:dlblFieldTableCache>
                        <c:ptCount val="1"/>
                        <c:pt idx="0">
                          <c:v>1.1</c:v>
                        </c:pt>
                      </c15:dlblFieldTableCache>
                    </c15:dlblFTEntry>
                  </c15:dlblFieldTable>
                  <c15:showDataLabelsRange val="0"/>
                </c:ext>
                <c:ext xmlns:c16="http://schemas.microsoft.com/office/drawing/2014/chart" uri="{C3380CC4-5D6E-409C-BE32-E72D297353CC}">
                  <c16:uniqueId val="{00000003-C8D9-49F0-96A8-F88D4406E7B4}"/>
                </c:ext>
              </c:extLst>
            </c:dLbl>
            <c:dLbl>
              <c:idx val="4"/>
              <c:tx>
                <c:strRef>
                  <c:f>Daten_Diagramme!$D$18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{BC2097C5-8EEE-4EA8-9325-F011EF4567FC}</c15:txfldGUID>
                      <c15:f>Daten_Diagramme!$D$18</c15:f>
                      <c15:dlblFieldTableCache>
                        <c:ptCount val="1"/>
                        <c:pt idx="0">
                          <c:v>2.3</c:v>
                        </c:pt>
                      </c15:dlblFieldTableCache>
                    </c15:dlblFTEntry>
                  </c15:dlblFieldTable>
                  <c15:showDataLabelsRange val="0"/>
                </c:ext>
                <c:ext xmlns:c16="http://schemas.microsoft.com/office/drawing/2014/chart" uri="{C3380CC4-5D6E-409C-BE32-E72D297353CC}">
                  <c16:uniqueId val="{00000004-C8D9-49F0-96A8-F88D4406E7B4}"/>
                </c:ext>
              </c:extLst>
            </c:dLbl>
            <c:dLbl>
              <c:idx val="5"/>
              <c:tx>
                <c:strRef>
                  <c:f>Daten_Diagramme!$D$19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{8CDE6C3B-C48E-4E5A-9F7A-605E628FDD05}</c15:txfldGUID>
                      <c15:f>Daten_Diagramme!$D$19</c15:f>
                      <c15:dlblFieldTableCache>
                        <c:ptCount val="1"/>
                        <c:pt idx="0">
                          <c:v>1.0</c:v>
                        </c:pt>
                      </c15:dlblFieldTableCache>
                    </c15:dlblFTEntry>
                  </c15:dlblFieldTable>
                  <c15:showDataLabelsRange val="0"/>
                </c:ext>
                <c:ext xmlns:c16="http://schemas.microsoft.com/office/drawing/2014/chart" uri="{C3380CC4-5D6E-409C-BE32-E72D297353CC}">
                  <c16:uniqueId val="{00000005-C8D9-49F0-96A8-F88D4406E7B4}"/>
                </c:ext>
              </c:extLst>
            </c:dLbl>
            <c:dLbl>
              <c:idx val="6"/>
              <c:tx>
                <c:strRef>
                  <c:f>Daten_Diagramme!$D$20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{F9137DE3-B6FE-4F9B-9C45-6422306D9932}</c15:txfldGUID>
                      <c15:f>Daten_Diagramme!$D$20</c15:f>
                      <c15:dlblFieldTableCache>
                        <c:ptCount val="1"/>
                        <c:pt idx="0">
                          <c:v>-1.7</c:v>
                        </c:pt>
                      </c15:dlblFieldTableCache>
                    </c15:dlblFTEntry>
                  </c15:dlblFieldTable>
                  <c15:showDataLabelsRange val="0"/>
                </c:ext>
                <c:ext xmlns:c16="http://schemas.microsoft.com/office/drawing/2014/chart" uri="{C3380CC4-5D6E-409C-BE32-E72D297353CC}">
                  <c16:uniqueId val="{00000006-C8D9-49F0-96A8-F88D4406E7B4}"/>
                </c:ext>
              </c:extLst>
            </c:dLbl>
            <c:dLbl>
              <c:idx val="7"/>
              <c:tx>
                <c:strRef>
                  <c:f>Daten_Diagramme!$D$21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{546BCE57-FD8D-4046-95B5-433C3BE87112}</c15:txfldGUID>
                      <c15:f>Daten_Diagramme!$D$21</c15:f>
                      <c15:dlblFieldTableCache>
                        <c:ptCount val="1"/>
                        <c:pt idx="0">
                          <c:v>0.5</c:v>
                        </c:pt>
                      </c15:dlblFieldTableCache>
                    </c15:dlblFTEntry>
                  </c15:dlblFieldTable>
                  <c15:showDataLabelsRange val="0"/>
                </c:ext>
                <c:ext xmlns:c16="http://schemas.microsoft.com/office/drawing/2014/chart" uri="{C3380CC4-5D6E-409C-BE32-E72D297353CC}">
                  <c16:uniqueId val="{00000007-C8D9-49F0-96A8-F88D4406E7B4}"/>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{FAA0FA91-A98E-41E3-B592-5CC0761F7B2E}</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C8D9-49F0-96A8-F88D4406E7B4}"/>
                </c:ext>
              </c:extLst>
            </c:dLbl>
            <c:dLbl>
              <c:idx val="9"/>
              <c:tx>
                <c:strRef>
                  <c:f>Daten_Diagramme!$D$23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{4B422AB3-810F-4A7B-8E30-C7018ACD9F94}</c15:txfldGUID>
                      <c15:f>Daten_Diagramme!$D$23</c15:f>
                      <c15:dlblFieldTableCache>
                        <c:ptCount val="1"/>
                        <c:pt idx="0">
                          <c:v>-3.8</c:v>
                        </c:pt>
                      </c15:dlblFieldTableCache>
                    </c15:dlblFTEntry>
                  </c15:dlblFieldTable>
                  <c15:showDataLabelsRange val="0"/>
                </c:ext>
                <c:ext xmlns:c16="http://schemas.microsoft.com/office/drawing/2014/chart" uri="{C3380CC4-5D6E-409C-BE32-E72D297353CC}">
                  <c16:uniqueId val="{00000009-C8D9-49F0-96A8-F88D4406E7B4}"/>
                </c:ext>
              </c:extLst>
            </c:dLbl>
            <c:dLbl>
              <c:idx val="10"/>
              <c:tx>
                <c:strRef>
                  <c:f>Daten_Diagramme!$D$24</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{15A00ECA-2386-4C24-A0ED-B52A4B91A5E3}</c15:txfldGUID>
                      <c15:f>Daten_Diagramme!$D$24</c15:f>
                      <c15:dlblFieldTableCache>
                        <c:ptCount val="1"/>
                        <c:pt idx="0">
                          <c:v>-4.4</c:v>
                        </c:pt>
                      </c15:dlblFieldTableCache>
                    </c15:dlblFTEntry>
                  </c15:dlblFieldTable>
                  <c15:showDataLabelsRange val="0"/>
                </c:ext>
                <c:ext xmlns:c16="http://schemas.microsoft.com/office/drawing/2014/chart" uri="{C3380CC4-5D6E-409C-BE32-E72D297353CC}">
                  <c16:uniqueId val="{0000000A-C8D9-49F0-96A8-F88D4406E7B4}"/>
                </c:ext>
              </c:extLst>
            </c:dLbl>
            <c:dLbl>
              <c:idx val="11"/>
              <c:tx>
                <c:strRef>
                  <c:f>Daten_Diagramme!$D$25</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{877C0065-F3FC-4AFE-BD41-FC669454EA08}</c15:txfldGUID>
                      <c15:f>Daten_Diagramme!$D$25</c15:f>
                      <c15:dlblFieldTableCache>
                        <c:ptCount val="1"/>
                        <c:pt idx="0">
                          <c:v>10.7</c:v>
                        </c:pt>
                      </c15:dlblFieldTableCache>
                    </c15:dlblFTEntry>
                  </c15:dlblFieldTable>
                  <c15:showDataLabelsRange val="0"/>
                </c:ext>
                <c:ext xmlns:c16="http://schemas.microsoft.com/office/drawing/2014/chart" uri="{C3380CC4-5D6E-409C-BE32-E72D297353CC}">
                  <c16:uniqueId val="{0000000B-C8D9-49F0-96A8-F88D4406E7B4}"/>
                </c:ext>
              </c:extLst>
            </c:dLbl>
            <c:dLbl>
              <c:idx val="12"/>
              <c:tx>
                <c:strRef>
                  <c:f>Daten_Diagramme!$D$26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{C9E16E83-849D-4759-973F-5944B8A3CD1F}</c15:txfldGUID>
                      <c15:f>Daten_Diagramme!$D$26</c15:f>
                      <c15:dlblFieldTableCache>
                        <c:ptCount val="1"/>
                        <c:pt idx="0">
                          <c:v>0.7</c:v>
                        </c:pt>
                      </c15:dlblFieldTableCache>
                    </c15:dlblFTEntry>
                  </c15:dlblFieldTable>
                  <c15:showDataLabelsRange val="0"/>
                </c:ext>
                <c:ext xmlns:c16="http://schemas.microsoft.com/office/drawing/2014/chart" uri="{C3380CC4-5D6E-409C-BE32-E72D297353CC}">
                  <c16:uniqueId val="{0000000C-C8D9-49F0-96A8-F88D4406E7B4}"/>
                </c:ext>
              </c:extLst>
            </c:dLbl>
            <c:dLbl>
              <c:idx val="13"/>
              <c:tx>
                <c:strRef>
                  <c:f>Daten_Diagramme!$D$27</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{F0C36748-723A-41E3-841B-07EAA659EE28}</c15:txfldGUID>
                      <c15:f>Daten_Diagramme!$D$27</c15:f>
                      <c15:dlblFieldTableCache>
                        <c:ptCount val="1"/>
                        <c:pt idx="0">
                          <c:v>10.2</c:v>
                        </c:pt>
                      </c15:dlblFieldTableCache>
                    </c15:dlblFTEntry>
                  </c15:dlblFieldTable>
                  <c15:showDataLabelsRange val="0"/>
                </c:ext>
                <c:ext xmlns:c16="http://schemas.microsoft.com/office/drawing/2014/chart" uri="{C3380CC4-5D6E-409C-BE32-E72D297353CC}">
                  <c16:uniqueId val="{0000000D-C8D9-49F0-96A8-F88D4406E7B4}"/>
                </c:ext>
              </c:extLst>
            </c:dLbl>
            <c:dLbl>
              <c:idx val="14"/>
              <c:tx>
                <c:strRef>
                  <c:f>Daten_Diagramme!$D$28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{67414258-38AB-4866-B65A-1549FFAA8CD3}</c15:txfldGUID>
                      <c15:f>Daten_Diagramme!$D$28</c15:f>
                      <c15:dlblFieldTableCache>
                        <c:ptCount val="1"/>
                        <c:pt idx="0">
                          <c:v>0.6</c:v>
                        </c:pt>
                      </c15:dlblFieldTableCache>
                    </c15:dlblFTEntry>
                  </c15:dlblFieldTable>
                  <c15:showDataLabelsRange val="0"/>
                </c:ext>
                <c:ext xmlns:c16="http://schemas.microsoft.com/office/drawing/2014/chart" uri="{C3380CC4-5D6E-409C-BE32-E72D297353CC}">
                  <c16:uniqueId val="{0000000E-C8D9-49F0-96A8-F88D4406E7B4}"/>
                </c:ext>
              </c:extLst>
            </c:dLbl>
            <c:dLbl>
              <c:idx val="15"/>
              <c:tx>
                <c:strRef>
                  <c:f>Daten_Diagramme!$D$29</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{752859F9-4F72-4E9A-9A99-6BB47B051FA5}</c15:txfldGUID>
                      <c15:f>Daten_Diagramme!$D$29</c15:f>
                      <c15:dlblFieldTableCache>
                        <c:ptCount val="1"/>
                        <c:pt idx="0">
                          <c:v>-9.3</c:v>
                        </c:pt>
                      </c15:dlblFieldTableCache>
                    </c15:dlblFTEntry>
                  </c15:dlblFieldTable>
                  <c15:showDataLabelsRange val="0"/>
                </c:ext>
                <c:ext xmlns:c16="http://schemas.microsoft.com/office/drawing/2014/chart" uri="{C3380CC4-5D6E-409C-BE32-E72D297353CC}">
                  <c16:uniqueId val="{0000000F-C8D9-49F0-96A8-F88D4406E7B4}"/>
                </c:ext>
              </c:extLst>
            </c:dLbl>
            <c:dLbl>
              <c:idx val="16"/>
              <c:tx>
                <c:strRef>
                  <c:f>Daten_Diagramme!$D$30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{760DCAAA-7F06-4322-9268-05519DE0287A}</c15:txfldGUID>
                      <c15:f>Daten_Diagramme!$D$30</c15:f>
                      <c15:dlblFieldTableCache>
                        <c:ptCount val="1"/>
                        <c:pt idx="0">
                          <c:v>2.1</c:v>
                        </c:pt>
                      </c15:dlblFieldTableCache>
                    </c15:dlblFTEntry>
                  </c15:dlblFieldTable>
                  <c15:showDataLabelsRange val="0"/>
                </c:ext>
                <c:ext xmlns:c16="http://schemas.microsoft.com/office/drawing/2014/chart" uri="{C3380CC4-5D6E-409C-BE32-E72D297353CC}">
                  <c16:uniqueId val="{00000010-C8D9-49F0-96A8-F88D4406E7B4}"/>
                </c:ext>
              </c:extLst>
            </c:dLbl>
            <c:dLbl>
              <c:idx val="17"/>
              <c:tx>
                <c:strRef>
                  <c:f>Daten_Diagramme!$D$31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{CF4BA4D6-6BD9-421A-A525-54CF1CF2A026}</c15:txfldGUID>
                      <c15:f>Daten_Diagramme!$D$31</c15:f>
                      <c15:dlblFieldTableCache>
                        <c:ptCount val="1"/>
                        <c:pt idx="0">
                          <c:v>1.3</c:v>
                        </c:pt>
                      </c15:dlblFieldTableCache>
                    </c15:dlblFTEntry>
                  </c15:dlblFieldTable>
                  <c15:showDataLabelsRange val="0"/>
                </c:ext>
                <c:ext xmlns:c16="http://schemas.microsoft.com/office/drawing/2014/chart" uri="{C3380CC4-5D6E-409C-BE32-E72D297353CC}">
                  <c16:uniqueId val="{00000011-C8D9-49F0-96A8-F88D4406E7B4}"/>
                </c:ext>
              </c:extLst>
            </c:dLbl>
            <c:dLbl>
              <c:idx val="18"/>
              <c:tx>
                <c:strRef>
                  <c:f>Daten_Diagramme!$D$32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{AC555A6E-2282-4FDE-97E5-207D8F775184}</c15:txfldGUID>
                      <c15:f>Daten_Diagramme!$D$32</c15:f>
                      <c15:dlblFieldTableCache>
                        <c:ptCount val="1"/>
                        <c:pt idx="0">
                          <c:v>3.1</c:v>
                        </c:pt>
                      </c15:dlblFieldTableCache>
                    </c15:dlblFTEntry>
                  </c15:dlblFieldTable>
                  <c15:showDataLabelsRange val="0"/>
                </c:ext>
                <c:ext xmlns:c16="http://schemas.microsoft.com/office/drawing/2014/chart" uri="{C3380CC4-5D6E-409C-BE32-E72D297353CC}">
                  <c16:uniqueId val="{00000012-C8D9-49F0-96A8-F88D4406E7B4}"/>
                </c:ext>
              </c:extLst>
            </c:dLbl>
            <c:dLbl>
              <c:idx val="19"/>
              <c:tx>
                <c:strRef>
                  <c:f>Daten_Diagramme!$D$33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{E35314E8-F00A-4E4D-80CF-43AB313407AE}</c15:txfldGUID>
                      <c15:f>Daten_Diagramme!$D$33</c15:f>
                      <c15:dlblFieldTableCache>
                        <c:ptCount val="1"/>
                        <c:pt idx="0">
                          <c:v>2.3</c:v>
                        </c:pt>
                      </c15:dlblFieldTableCache>
                    </c15:dlblFTEntry>
                  </c15:dlblFieldTable>
                  <c15:showDataLabelsRange val="0"/>
                </c:ext>
                <c:ext xmlns:c16="http://schemas.microsoft.com/office/drawing/2014/chart" uri="{C3380CC4-5D6E-409C-BE32-E72D297353CC}">
                  <c16:uniqueId val="{00000013-C8D9-49F0-96A8-F88D4406E7B4}"/>
                </c:ext>
              </c:extLst>
            </c:dLbl>
            <c:dLbl>
              <c:idx val="20"/>
              <c:tx>
                <c:strRef>
                  <c:f>Daten_Diagramme!$D$34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{325108D4-21A3-4BCD-AFF9-DC9B8BEA421B}</c15:txfldGUID>
                      <c15:f>Daten_Diagramme!$D$34</c15:f>
                      <c15:dlblFieldTableCache>
                        <c:ptCount val="1"/>
                        <c:pt idx="0">
                          <c:v>1.2</c:v>
                        </c:pt>
                      </c15:dlblFieldTableCache>
                    </c15:dlblFTEntry>
                  </c15:dlblFieldTable>
                  <c15:showDataLabelsRange val="0"/>
                </c:ext>
                <c:ext xmlns:c16="http://schemas.microsoft.com/office/drawing/2014/chart" uri="{C3380CC4-5D6E-409C-BE32-E72D297353CC}">
                  <c16:uniqueId val="{00000014-C8D9-49F0-96A8-F88D4406E7B4}"/>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{7C14C255-BBD9-42B8-8E6B-7EB5CA9A603E}</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C8D9-49F0-96A8-F88D4406E7B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{BA7B7B83-FE32-4C90-BA3F-A6C0F78562CF}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8D9-49F0-96A8-F88D4406E7B4}"/>
                </c:ext>
              </c:extLst>
            </c:dLbl>
            <c:dLbl>
              <c:idx val="23"/>
              <c:tx>
                <c:strRef>
                  <c:f>Daten_Diagramme!$D$37</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{D9BCC5C8-0374-4147-8AEB-993CF8B29C06}</c15:txfldGUID>
                      <c15:f>Daten_Diagramme!$D$37</c15:f>
                      <c15:dlblFieldTableCache>
                        <c:ptCount val="1"/>
                        <c:pt idx="0">
                          <c:v>9.7</c:v>
                        </c:pt>
                      </c15:dlblFieldTableCache>
                    </c15:dlblFTEntry>
                  </c15:dlblFieldTable>
                  <c15:showDataLabelsRange val="0"/>
                </c:ext>
                <c:ext xmlns:c16="http://schemas.microsoft.com/office/drawing/2014/chart" uri="{C3380CC4-5D6E-409C-BE32-E72D297353CC}">
                  <c16:uniqueId val="{00000017-C8D9-49F0-96A8-F88D4406E7B4}"/>
                </c:ext>
              </c:extLst>
            </c:dLbl>
            <c:dLbl>
              <c:idx val="24"/>
              <c:layout>
                <c:manualLayout>
                  <c:x val="4.7769028871392123E-3"/>
                  <c:y val="-4.6876052205785108E-5"/>
                </c:manualLayout>
              </c:layout>
              <c:tx>
                <c:strRef>
                  <c:f>Daten_Diagramme!$D$38</c:f>
                  <c:strCache>
                    <c:ptCount val="1"/>
                    <c:pt idx="0">
                      <c:v>1.2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{406BCAAA-3E0C-40C5-BB7C-7A5AD1E980B1}</c15:txfldGUID>
                      <c15:f>Daten_Diagramme!$D$38</c15:f>
                      <c15:dlblFieldTableCache>
                        <c:ptCount val="1"/>
                        <c:pt idx="0">
                          <c:v>1.2</c:v>
                        </c:pt>
                      </c15:dlblFieldTableCache>
                    </c15:dlblFTEntry>
                  </c15:dlblFieldTable>
                  <c15:showDataLabelsRange val="0"/>
                </c:ext>
                <c:ext xmlns:c16="http://schemas.microsoft.com/office/drawing/2014/chart" uri="{C3380CC4-5D6E-409C-BE32-E72D297353CC}">
                  <c16:uniqueId val="{00000018-C8D9-49F0-96A8-F88D4406E7B4}"/>
                </c:ext>
              </c:extLst>
            </c:dLbl>
            <c:dLbl>
              <c:idx val="25"/>
              <c:tx>
                <c:strRef>
                  <c:f>Daten_Diagramme!$D$39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{AA167859-CCBB-40EC-B2B7-4AA43F147843}</c15:txfldGUID>
                      <c15:f>Daten_Diagramme!$D$39</c15:f>
                      <c15:dlblFieldTableCache>
                        <c:ptCount val="1"/>
                        <c:pt idx="0">
                          <c:v>3.3</c:v>
                        </c:pt>
                      </c15:dlblFieldTableCache>
                    </c15:dlblFTEntry>
                  </c15:dlblFieldTable>
                  <c15:showDataLabelsRange val="0"/>
                </c:ext>
                <c:ext xmlns:c16="http://schemas.microsoft.com/office/drawing/2014/chart" uri="{C3380CC4-5D6E-409C-BE32-E72D297353CC}">
                  <c16:uniqueId val="{00000019-C8D9-49F0-96A8-F88D4406E7B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{4349F606-485A-4CD5-A6BF-8A576428960C}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8D9-49F0-96A8-F88D4406E7B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{F510628B-042F-4951-9A60-90A1165B1C4C}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8D9-49F0-96A8-F88D4406E7B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{9A241A0B-1672-4FEF-88FD-4F31FE308A0E}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8D9-49F0-96A8-F88D4406E7B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{6BC482EB-BEF0-4A67-9CA0-DE3D69FD5CB5}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8D9-49F0-96A8-F88D4406E7B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{92008F54-5450-404B-8D6E-56230124BC7C}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8D9-49F0-96A8-F88D4406E7B4}"/>
                </c:ext>
              </c:extLst>
            </c:dLbl>
            <c:dLbl>
              <c:idx val="31"/>
              <c:tx>
                <c:strRef>
                  <c:f>Daten_Diagramme!$D$45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{36FBB5AC-1DA3-41C0-ACCD-C5C5A3A2A642}</c15:txfldGUID>
                      <c15:f>Daten_Diagramme!$D$45</c15:f>
                      <c15:dlblFieldTableCache>
                        <c:ptCount val="1"/>
                        <c:pt idx="0">
                          <c:v>3.3</c:v>
                        </c:pt>
                      </c15:dlblFieldTableCache>
                    </c15:dlblFTEntry>
                  </c15:dlblFieldTable>
                  <c15:showDataLabelsRange val="0"/>
                </c:ext>
                <c:ext xmlns:c16="http://schemas.microsoft.com/office/drawing/2014/chart" uri="{C3380CC4-5D6E-409C-BE32-E72D297353CC}">
                  <c16:uniqueId val="{0000001F-C8D9-49F0-96A8-F88D4406E7B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2.700135685210312</c:v>
                </c:pt>
                <c:pt idx="1">
                  <c:v>9.6618357487922708</c:v>
                </c:pt>
                <c:pt idx="2">
                  <c:v>11.636363636363637</c:v>
                </c:pt>
                <c:pt idx="3">
                  <c:v>1.1224327336411399</c:v>
                </c:pt>
                <c:pt idx="4">
                  <c:v>2.3065833733781838</c:v>
                </c:pt>
                <c:pt idx="5">
                  <c:v>0.97700582255995261</c:v>
                </c:pt>
                <c:pt idx="6">
                  <c:v>-1.7241379310344827</c:v>
                </c:pt>
                <c:pt idx="7">
                  <c:v>0.52927555408534566</c:v>
                </c:pt>
                <c:pt idx="8">
                  <c:v>0.82674335010783606</c:v>
                </c:pt>
                <c:pt idx="9">
                  <c:v>-3.8244514106583072</c:v>
                </c:pt>
                <c:pt idx="10">
                  <c:v>-4.4247787610619467</c:v>
                </c:pt>
                <c:pt idx="11">
                  <c:v>10.703547805171377</c:v>
                </c:pt>
                <c:pt idx="12">
                  <c:v>0.72697899838449109</c:v>
                </c:pt>
                <c:pt idx="13">
                  <c:v>10.186216775425752</c:v>
                </c:pt>
                <c:pt idx="14">
                  <c:v>0.63547082611207395</c:v>
                </c:pt>
                <c:pt idx="15">
                  <c:v>-9.2592592592592595</c:v>
                </c:pt>
                <c:pt idx="16">
                  <c:v>2.1369596891694997</c:v>
                </c:pt>
                <c:pt idx="17">
                  <c:v>1.3164556962025316</c:v>
                </c:pt>
                <c:pt idx="18">
                  <c:v>3.073463268365817</c:v>
                </c:pt>
                <c:pt idx="19">
                  <c:v>2.314368370298939</c:v>
                </c:pt>
                <c:pt idx="20">
                  <c:v>1.2020606754436176</c:v>
                </c:pt>
                <c:pt idx="21">
                  <c:v>0</c:v>
                </c:pt>
                <c:pt idx="23">
                  <c:v>9.6618357487922708</c:v>
                </c:pt>
                <c:pt idx="24">
                  <c:v>1.1916771752837327</c:v>
                </c:pt>
                <c:pt idx="25">
                  <c:v>3.333145656213051</c:v>
                </c:pt>
              </c:numCache>
            </c:numRef>
          </c:val>
          <c:extLst>
            <c:ext xmlns:c16="http://schemas.microsoft.com/office/drawing/2014/chart" uri="{C3380CC4-5D6E-409C-BE32-E72D297353CC}">
              <c16:uniqueId val="{00000020-C8D9-49F0-96A8-F88D4406E7B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{4305C0D9-34AA-4419-9B9E-CEEC0E602589}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8D9-49F0-96A8-F88D4406E7B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{67F4438F-9159-4387-818E-64AFDBAFAE3F}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8D9-49F0-96A8-F88D4406E7B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{1AF50CDD-33D9-46A1-B8C4-63FBE97B84C5}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8D9-49F0-96A8-F88D4406E7B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{EB8E39C6-61F9-44DE-B557-FDE5296D8FFF}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8D9-49F0-96A8-F88D4406E7B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{A8C212A8-D968-4B10-87C1-4FB784C1F6A4}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8D9-49F0-96A8-F88D4406E7B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{3275489F-B81F-400C-8EC0-5F55605D19D7}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8D9-49F0-96A8-F88D4406E7B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{B55BE4F9-4A5A-414C-9E22-6DE307C9D89C}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8D9-49F0-96A8-F88D4406E7B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{07D0688E-F9E8-49CE-A3CB-CA31B4F62C63}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8D9-49F0-96A8-F88D4406E7B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{BFEDF0F6-EBC6-45DA-9536-875081DEA42E}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8D9-49F0-96A8-F88D4406E7B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{DBC825B0-7383-4125-ACAF-7AD8924FAD26}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8D9-49F0-96A8-F88D4406E7B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{BBA7B379-43A8-41C2-A7C6-9A875DBA2E26}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8D9-49F0-96A8-F88D4406E7B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{A7DBE235-D9AC-4F3A-8A53-53447A6A3A2D}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8D9-49F0-96A8-F88D4406E7B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{9DE140D6-8E37-4738-80E8-6B40C7C35EEA}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8D9-49F0-96A8-F88D4406E7B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{8176DDF7-CD43-4F2E-8982-CECBA98C5A60}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8D9-49F0-96A8-F88D4406E7B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{1C930416-27A2-4A16-A727-50184606BD6B}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8D9-49F0-96A8-F88D4406E7B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{B2E94708-F5A8-499F-8263-58FFC6AF3347}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8D9-49F0-96A8-F88D4406E7B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{37585A3F-07CD-4493-9C4A-CD19A0C318D1}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8D9-49F0-96A8-F88D4406E7B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{108ADCFF-EE8F-43E4-A145-509620626E92}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8D9-49F0-96A8-F88D4406E7B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{5B334E61-2316-4E35-A143-28AFA7613A0C}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8D9-49F0-96A8-F88D4406E7B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{E80F6568-6ABB-43CC-A15A-DCC2E25AB758}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8D9-49F0-96A8-F88D4406E7B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{024D3C62-9BB8-4069-9F9B-F0BAB4D533EE}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8D9-49F0-96A8-F88D4406E7B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{F3D81CD3-F83E-4A1B-87E7-C4C44449190F}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8D9-49F0-96A8-F88D4406E7B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{030B024B-0ABE-4FB0-8004-22B52286EBD1}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8D9-49F0-96A8-F88D4406E7B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{402B050D-1FE1-4768-B508-131DFC35B44B}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8D9-49F0-96A8-F88D4406E7B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{529CC820-892C-4A0E-8388-36EAD4DA108D}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8D9-49F0-96A8-F88D4406E7B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{EE0A3DCC-9C21-4356-AFC8-8DCC76DAB5D5}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8D9-49F0-96A8-F88D4406E7B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{935F3C18-11DF-4508-A279-580E0FCD5ADC}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8D9-49F0-96A8-F88D4406E7B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{2B157876-6C45-4D94-BA90-CAF99132DB80}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8D9-49F0-96A8-F88D4406E7B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{5B1C854E-AC00-4000-A794-148E94935E29}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8D9-49F0-96A8-F88D4406E7B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{4C56C8BC-1FCE-4C46-99A9-6410949A5706}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8D9-49F0-96A8-F88D4406E7B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{64D880BE-D326-46F2-9984-1978F890E906}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8D9-49F0-96A8-F88D4406E7B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{D24FA56E-78FE-48A8-8E80-4C0005B66A5A}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8D9-49F0-96A8-F88D4406E7B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8D9-49F0-96A8-F88D4406E7B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8D9-49F0-96A8-F88D4406E7B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{3EA09865-DD2E-4BC3-B55F-5594E262279B}</c15:txfldGUID>
                      <c15:f>Daten_Diagramme!$E$14</c15:f>
                      <c15:dlblFieldTableCache>
                        <c:ptCount val="1"/>
                        <c:pt idx="0">
                          <c:v>-2.4</c:v>
                        </c:pt>
                      </c15:dlblFieldTableCache>
                    </c15:dlblFTEntry>
                  </c15:dlblFieldTable>
                  <c15:showDataLabelsRange val="0"/>
                </c:ext>
                <c:ext xmlns:c16="http://schemas.microsoft.com/office/drawing/2014/chart" uri="{C3380CC4-5D6E-409C-BE32-E72D297353CC}">
                  <c16:uniqueId val="{00000000-6653-4174-A6BC-E2B1E0F7B4F9}"/>
                </c:ext>
              </c:extLst>
            </c:dLbl>
            <c:dLbl>
              <c:idx val="1"/>
              <c:tx>
                <c:strRef>
                  <c:f>Daten_Diagramme!$E$15</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{18D6F2C6-BCEB-4E2B-98F5-32FB4252F336}</c15:txfldGUID>
                      <c15:f>Daten_Diagramme!$E$15</c15:f>
                      <c15:dlblFieldTableCache>
                        <c:ptCount val="1"/>
                        <c:pt idx="0">
                          <c:v>10.7</c:v>
                        </c:pt>
                      </c15:dlblFieldTableCache>
                    </c15:dlblFTEntry>
                  </c15:dlblFieldTable>
                  <c15:showDataLabelsRange val="0"/>
                </c:ext>
                <c:ext xmlns:c16="http://schemas.microsoft.com/office/drawing/2014/chart" uri="{C3380CC4-5D6E-409C-BE32-E72D297353CC}">
                  <c16:uniqueId val="{00000001-6653-4174-A6BC-E2B1E0F7B4F9}"/>
                </c:ext>
              </c:extLst>
            </c:dLbl>
            <c:dLbl>
              <c:idx val="2"/>
              <c:tx>
                <c:strRef>
                  <c:f>Daten_Diagramme!$E$16</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{CF923DB0-2121-4954-9299-815608B9533D}</c15:txfldGUID>
                      <c15:f>Daten_Diagramme!$E$16</c15:f>
                      <c15:dlblFieldTableCache>
                        <c:ptCount val="1"/>
                        <c:pt idx="0">
                          <c:v>6.1</c:v>
                        </c:pt>
                      </c15:dlblFieldTableCache>
                    </c15:dlblFTEntry>
                  </c15:dlblFieldTable>
                  <c15:showDataLabelsRange val="0"/>
                </c:ext>
                <c:ext xmlns:c16="http://schemas.microsoft.com/office/drawing/2014/chart" uri="{C3380CC4-5D6E-409C-BE32-E72D297353CC}">
                  <c16:uniqueId val="{00000002-6653-4174-A6BC-E2B1E0F7B4F9}"/>
                </c:ext>
              </c:extLst>
            </c:dLbl>
            <c:dLbl>
              <c:idx val="3"/>
              <c:tx>
                <c:strRef>
                  <c:f>Daten_Diagramme!$E$17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{17DF0CBD-052D-4F7F-87D0-8959A42E33E0}</c15:txfldGUID>
                      <c15:f>Daten_Diagramme!$E$17</c15:f>
                      <c15:dlblFieldTableCache>
                        <c:ptCount val="1"/>
                        <c:pt idx="0">
                          <c:v>-4.3</c:v>
                        </c:pt>
                      </c15:dlblFieldTableCache>
                    </c15:dlblFTEntry>
                  </c15:dlblFieldTable>
                  <c15:showDataLabelsRange val="0"/>
                </c:ext>
                <c:ext xmlns:c16="http://schemas.microsoft.com/office/drawing/2014/chart" uri="{C3380CC4-5D6E-409C-BE32-E72D297353CC}">
                  <c16:uniqueId val="{00000003-6653-4174-A6BC-E2B1E0F7B4F9}"/>
                </c:ext>
              </c:extLst>
            </c:dLbl>
            <c:dLbl>
              <c:idx val="4"/>
              <c:tx>
                <c:strRef>
                  <c:f>Daten_Diagramme!$E$18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{9324D3B3-874D-449F-86CD-332BE6BAFB68}</c15:txfldGUID>
                      <c15:f>Daten_Diagramme!$E$18</c15:f>
                      <c15:dlblFieldTableCache>
                        <c:ptCount val="1"/>
                        <c:pt idx="0">
                          <c:v>-2.6</c:v>
                        </c:pt>
                      </c15:dlblFieldTableCache>
                    </c15:dlblFTEntry>
                  </c15:dlblFieldTable>
                  <c15:showDataLabelsRange val="0"/>
                </c:ext>
                <c:ext xmlns:c16="http://schemas.microsoft.com/office/drawing/2014/chart" uri="{C3380CC4-5D6E-409C-BE32-E72D297353CC}">
                  <c16:uniqueId val="{00000004-6653-4174-A6BC-E2B1E0F7B4F9}"/>
                </c:ext>
              </c:extLst>
            </c:dLbl>
            <c:dLbl>
              <c:idx val="5"/>
              <c:tx>
                <c:strRef>
                  <c:f>Daten_Diagramme!$E$19</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{99BF87D9-35F1-4965-A060-1A905615066C}</c15:txfldGUID>
                      <c15:f>Daten_Diagramme!$E$19</c15:f>
                      <c15:dlblFieldTableCache>
                        <c:ptCount val="1"/>
                        <c:pt idx="0">
                          <c:v>-6.8</c:v>
                        </c:pt>
                      </c15:dlblFieldTableCache>
                    </c15:dlblFTEntry>
                  </c15:dlblFieldTable>
                  <c15:showDataLabelsRange val="0"/>
                </c:ext>
                <c:ext xmlns:c16="http://schemas.microsoft.com/office/drawing/2014/chart" uri="{C3380CC4-5D6E-409C-BE32-E72D297353CC}">
                  <c16:uniqueId val="{00000005-6653-4174-A6BC-E2B1E0F7B4F9}"/>
                </c:ext>
              </c:extLst>
            </c:dLbl>
            <c:dLbl>
              <c:idx val="6"/>
              <c:tx>
                <c:strRef>
                  <c:f>Daten_Diagramme!$E$20</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{CCBF9D5B-EAD6-4EE8-A86A-3415762D54B7}</c15:txfldGUID>
                      <c15:f>Daten_Diagramme!$E$20</c15:f>
                      <c15:dlblFieldTableCache>
                        <c:ptCount val="1"/>
                        <c:pt idx="0">
                          <c:v>5.6</c:v>
                        </c:pt>
                      </c15:dlblFieldTableCache>
                    </c15:dlblFTEntry>
                  </c15:dlblFieldTable>
                  <c15:showDataLabelsRange val="0"/>
                </c:ext>
                <c:ext xmlns:c16="http://schemas.microsoft.com/office/drawing/2014/chart" uri="{C3380CC4-5D6E-409C-BE32-E72D297353CC}">
                  <c16:uniqueId val="{00000006-6653-4174-A6BC-E2B1E0F7B4F9}"/>
                </c:ext>
              </c:extLst>
            </c:dLbl>
            <c:dLbl>
              <c:idx val="7"/>
              <c:tx>
                <c:strRef>
                  <c:f>Daten_Diagramme!$E$21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{88943FFF-2BAE-43D3-9B50-B1569111A2EA}</c15:txfldGUID>
                      <c15:f>Daten_Diagramme!$E$21</c15:f>
                      <c15:dlblFieldTableCache>
                        <c:ptCount val="1"/>
                        <c:pt idx="0">
                          <c:v>-3.7</c:v>
                        </c:pt>
                      </c15:dlblFieldTableCache>
                    </c15:dlblFTEntry>
                  </c15:dlblFieldTable>
                  <c15:showDataLabelsRange val="0"/>
                </c:ext>
                <c:ext xmlns:c16="http://schemas.microsoft.com/office/drawing/2014/chart" uri="{C3380CC4-5D6E-409C-BE32-E72D297353CC}">
                  <c16:uniqueId val="{00000007-6653-4174-A6BC-E2B1E0F7B4F9}"/>
                </c:ext>
              </c:extLst>
            </c:dLbl>
            <c:dLbl>
              <c:idx val="8"/>
              <c:tx>
                <c:strRef>
                  <c:f>Daten_Diagramme!$E$22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{850171CF-FE13-4E05-9FA7-4BA2CDB106CD}</c15:txfldGUID>
                      <c15:f>Daten_Diagramme!$E$22</c15:f>
                      <c15:dlblFieldTableCache>
                        <c:ptCount val="1"/>
                        <c:pt idx="0">
                          <c:v>3.7</c:v>
                        </c:pt>
                      </c15:dlblFieldTableCache>
                    </c15:dlblFTEntry>
                  </c15:dlblFieldTable>
                  <c15:showDataLabelsRange val="0"/>
                </c:ext>
                <c:ext xmlns:c16="http://schemas.microsoft.com/office/drawing/2014/chart" uri="{C3380CC4-5D6E-409C-BE32-E72D297353CC}">
                  <c16:uniqueId val="{00000008-6653-4174-A6BC-E2B1E0F7B4F9}"/>
                </c:ext>
              </c:extLst>
            </c:dLbl>
            <c:dLbl>
              <c:idx val="9"/>
              <c:tx>
                <c:strRef>
                  <c:f>Daten_Diagramme!$E$23</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{46676F71-3960-4993-82E1-1BDC15627743}</c15:txfldGUID>
                      <c15:f>Daten_Diagramme!$E$23</c15:f>
                      <c15:dlblFieldTableCache>
                        <c:ptCount val="1"/>
                        <c:pt idx="0">
                          <c:v>-5.2</c:v>
                        </c:pt>
                      </c15:dlblFieldTableCache>
                    </c15:dlblFTEntry>
                  </c15:dlblFieldTable>
                  <c15:showDataLabelsRange val="0"/>
                </c:ext>
                <c:ext xmlns:c16="http://schemas.microsoft.com/office/drawing/2014/chart" uri="{C3380CC4-5D6E-409C-BE32-E72D297353CC}">
                  <c16:uniqueId val="{00000009-6653-4174-A6BC-E2B1E0F7B4F9}"/>
                </c:ext>
              </c:extLst>
            </c:dLbl>
            <c:dLbl>
              <c:idx val="10"/>
              <c:tx>
                <c:strRef>
                  <c:f>Daten_Diagramme!$E$24</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{127DDE32-A646-4957-8B3A-B5BC656DCC23}</c15:txfldGUID>
                      <c15:f>Daten_Diagramme!$E$24</c15:f>
                      <c15:dlblFieldTableCache>
                        <c:ptCount val="1"/>
                        <c:pt idx="0">
                          <c:v>-8.1</c:v>
                        </c:pt>
                      </c15:dlblFieldTableCache>
                    </c15:dlblFTEntry>
                  </c15:dlblFieldTable>
                  <c15:showDataLabelsRange val="0"/>
                </c:ext>
                <c:ext xmlns:c16="http://schemas.microsoft.com/office/drawing/2014/chart" uri="{C3380CC4-5D6E-409C-BE32-E72D297353CC}">
                  <c16:uniqueId val="{0000000A-6653-4174-A6BC-E2B1E0F7B4F9}"/>
                </c:ext>
              </c:extLst>
            </c:dLbl>
            <c:dLbl>
              <c:idx val="11"/>
              <c:tx>
                <c:strRef>
                  <c:f>Daten_Diagramme!$E$25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{F30FA478-B994-4F7B-A7C7-5AF56300EA54}</c15:txfldGUID>
                      <c15:f>Daten_Diagramme!$E$25</c15:f>
                      <c15:dlblFieldTableCache>
                        <c:ptCount val="1"/>
                        <c:pt idx="0">
                          <c:v>1.3</c:v>
                        </c:pt>
                      </c15:dlblFieldTableCache>
                    </c15:dlblFTEntry>
                  </c15:dlblFieldTable>
                  <c15:showDataLabelsRange val="0"/>
                </c:ext>
                <c:ext xmlns:c16="http://schemas.microsoft.com/office/drawing/2014/chart" uri="{C3380CC4-5D6E-409C-BE32-E72D297353CC}">
                  <c16:uniqueId val="{0000000B-6653-4174-A6BC-E2B1E0F7B4F9}"/>
                </c:ext>
              </c:extLst>
            </c:dLbl>
            <c:dLbl>
              <c:idx val="12"/>
              <c:tx>
                <c:strRef>
                  <c:f>Daten_Diagramme!$E$26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{F5691DFB-2B1D-4C23-98CB-D965ED4BEE76}</c15:txfldGUID>
                      <c15:f>Daten_Diagramme!$E$26</c15:f>
                      <c15:dlblFieldTableCache>
                        <c:ptCount val="1"/>
                        <c:pt idx="0">
                          <c:v>-1.7</c:v>
                        </c:pt>
                      </c15:dlblFieldTableCache>
                    </c15:dlblFTEntry>
                  </c15:dlblFieldTable>
                  <c15:showDataLabelsRange val="0"/>
                </c:ext>
                <c:ext xmlns:c16="http://schemas.microsoft.com/office/drawing/2014/chart" uri="{C3380CC4-5D6E-409C-BE32-E72D297353CC}">
                  <c16:uniqueId val="{0000000C-6653-4174-A6BC-E2B1E0F7B4F9}"/>
                </c:ext>
              </c:extLst>
            </c:dLbl>
            <c:dLbl>
              <c:idx val="13"/>
              <c:tx>
                <c:strRef>
                  <c:f>Daten_Diagramme!$E$27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{FBFA39A1-7A9C-400C-B9E8-10AA9D08C76B}</c15:txfldGUID>
                      <c15:f>Daten_Diagramme!$E$27</c15:f>
                      <c15:dlblFieldTableCache>
                        <c:ptCount val="1"/>
                        <c:pt idx="0">
                          <c:v>-3.6</c:v>
                        </c:pt>
                      </c15:dlblFieldTableCache>
                    </c15:dlblFTEntry>
                  </c15:dlblFieldTable>
                  <c15:showDataLabelsRange val="0"/>
                </c:ext>
                <c:ext xmlns:c16="http://schemas.microsoft.com/office/drawing/2014/chart" uri="{C3380CC4-5D6E-409C-BE32-E72D297353CC}">
                  <c16:uniqueId val="{0000000D-6653-4174-A6BC-E2B1E0F7B4F9}"/>
                </c:ext>
              </c:extLst>
            </c:dLbl>
            <c:dLbl>
              <c:idx val="14"/>
              <c:tx>
                <c:strRef>
                  <c:f>Daten_Diagramme!$E$28</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{28DB11DC-EDCF-45F6-83EE-F00535EA4F32}</c15:txfldGUID>
                      <c15:f>Daten_Diagramme!$E$28</c15:f>
                      <c15:dlblFieldTableCache>
                        <c:ptCount val="1"/>
                        <c:pt idx="0">
                          <c:v>-12.5</c:v>
                        </c:pt>
                      </c15:dlblFieldTableCache>
                    </c15:dlblFTEntry>
                  </c15:dlblFieldTable>
                  <c15:showDataLabelsRange val="0"/>
                </c:ext>
                <c:ext xmlns:c16="http://schemas.microsoft.com/office/drawing/2014/chart" uri="{C3380CC4-5D6E-409C-BE32-E72D297353CC}">
                  <c16:uniqueId val="{0000000E-6653-4174-A6BC-E2B1E0F7B4F9}"/>
                </c:ext>
              </c:extLst>
            </c:dLbl>
            <c:dLbl>
              <c:idx val="15"/>
              <c:tx>
                <c:strRef>
                  <c:f>Daten_Diagramme!$E$29</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{FAADF243-CA65-4284-8381-C70E820EB14D}</c15:txfldGUID>
                      <c15:f>Daten_Diagramme!$E$29</c15:f>
                      <c15:dlblFieldTableCache>
                        <c:ptCount val="1"/>
                        <c:pt idx="0">
                          <c:v>12.5</c:v>
                        </c:pt>
                      </c15:dlblFieldTableCache>
                    </c15:dlblFTEntry>
                  </c15:dlblFieldTable>
                  <c15:showDataLabelsRange val="0"/>
                </c:ext>
                <c:ext xmlns:c16="http://schemas.microsoft.com/office/drawing/2014/chart" uri="{C3380CC4-5D6E-409C-BE32-E72D297353CC}">
                  <c16:uniqueId val="{0000000F-6653-4174-A6BC-E2B1E0F7B4F9}"/>
                </c:ext>
              </c:extLst>
            </c:dLbl>
            <c:dLbl>
              <c:idx val="16"/>
              <c:tx>
                <c:strRef>
                  <c:f>Daten_Diagramme!$E$30</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{3CF7DB6B-9A0C-46AF-B279-34686B7CDFF3}</c15:txfldGUID>
                      <c15:f>Daten_Diagramme!$E$30</c15:f>
                      <c15:dlblFieldTableCache>
                        <c:ptCount val="1"/>
                        <c:pt idx="0">
                          <c:v>-5.3</c:v>
                        </c:pt>
                      </c15:dlblFieldTableCache>
                    </c15:dlblFTEntry>
                  </c15:dlblFieldTable>
                  <c15:showDataLabelsRange val="0"/>
                </c:ext>
                <c:ext xmlns:c16="http://schemas.microsoft.com/office/drawing/2014/chart" uri="{C3380CC4-5D6E-409C-BE32-E72D297353CC}">
                  <c16:uniqueId val="{00000010-6653-4174-A6BC-E2B1E0F7B4F9}"/>
                </c:ext>
              </c:extLst>
            </c:dLbl>
            <c:dLbl>
              <c:idx val="17"/>
              <c:tx>
                <c:strRef>
                  <c:f>Daten_Diagramme!$E$31</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{2841F51B-87C1-43BF-8AE0-E027C0E08064}</c15:txfldGUID>
                      <c15:f>Daten_Diagramme!$E$31</c15:f>
                      <c15:dlblFieldTableCache>
                        <c:ptCount val="1"/>
                        <c:pt idx="0">
                          <c:v>-10.6</c:v>
                        </c:pt>
                      </c15:dlblFieldTableCache>
                    </c15:dlblFTEntry>
                  </c15:dlblFieldTable>
                  <c15:showDataLabelsRange val="0"/>
                </c:ext>
                <c:ext xmlns:c16="http://schemas.microsoft.com/office/drawing/2014/chart" uri="{C3380CC4-5D6E-409C-BE32-E72D297353CC}">
                  <c16:uniqueId val="{00000011-6653-4174-A6BC-E2B1E0F7B4F9}"/>
                </c:ext>
              </c:extLst>
            </c:dLbl>
            <c:dLbl>
              <c:idx val="18"/>
              <c:tx>
                <c:strRef>
                  <c:f>Daten_Diagramme!$E$32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{22312B2E-2466-45A5-A34A-088943D51B99}</c15:txfldGUID>
                      <c15:f>Daten_Diagramme!$E$32</c15:f>
                      <c15:dlblFieldTableCache>
                        <c:ptCount val="1"/>
                        <c:pt idx="0">
                          <c:v>-0.1</c:v>
                        </c:pt>
                      </c15:dlblFieldTableCache>
                    </c15:dlblFTEntry>
                  </c15:dlblFieldTable>
                  <c15:showDataLabelsRange val="0"/>
                </c:ext>
                <c:ext xmlns:c16="http://schemas.microsoft.com/office/drawing/2014/chart" uri="{C3380CC4-5D6E-409C-BE32-E72D297353CC}">
                  <c16:uniqueId val="{00000012-6653-4174-A6BC-E2B1E0F7B4F9}"/>
                </c:ext>
              </c:extLst>
            </c:dLbl>
            <c:dLbl>
              <c:idx val="19"/>
              <c:tx>
                <c:strRef>
                  <c:f>Daten_Diagramme!$E$33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{D94851DE-D6A9-4E6D-970F-CBA92F981E3A}</c15:txfldGUID>
                      <c15:f>Daten_Diagramme!$E$33</c15:f>
                      <c15:dlblFieldTableCache>
                        <c:ptCount val="1"/>
                        <c:pt idx="0">
                          <c:v>2.5</c:v>
                        </c:pt>
                      </c15:dlblFieldTableCache>
                    </c15:dlblFTEntry>
                  </c15:dlblFieldTable>
                  <c15:showDataLabelsRange val="0"/>
                </c:ext>
                <c:ext xmlns:c16="http://schemas.microsoft.com/office/drawing/2014/chart" uri="{C3380CC4-5D6E-409C-BE32-E72D297353CC}">
                  <c16:uniqueId val="{00000013-6653-4174-A6BC-E2B1E0F7B4F9}"/>
                </c:ext>
              </c:extLst>
            </c:dLbl>
            <c:dLbl>
              <c:idx val="20"/>
              <c:tx>
                <c:strRef>
                  <c:f>Daten_Diagramme!$E$34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{E5B0DFF2-A69A-4091-8EE0-A770F6460802}</c15:txfldGUID>
                      <c15:f>Daten_Diagramme!$E$34</c15:f>
                      <c15:dlblFieldTableCache>
                        <c:ptCount val="1"/>
                        <c:pt idx="0">
                          <c:v>2.2</c:v>
                        </c:pt>
                      </c15:dlblFieldTableCache>
                    </c15:dlblFTEntry>
                  </c15:dlblFieldTable>
                  <c15:showDataLabelsRange val="0"/>
                </c:ext>
                <c:ext xmlns:c16="http://schemas.microsoft.com/office/drawing/2014/chart" uri="{C3380CC4-5D6E-409C-BE32-E72D297353CC}">
                  <c16:uniqueId val="{00000014-6653-4174-A6BC-E2B1E0F7B4F9}"/>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{9FC5ED77-6DAA-485D-8320-37583A6D6AEC}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6653-4174-A6BC-E2B1E0F7B4F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{CAF56733-521B-44EE-8550-FCF86F9F8B6B}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653-4174-A6BC-E2B1E0F7B4F9}"/>
                </c:ext>
              </c:extLst>
            </c:dLbl>
            <c:dLbl>
              <c:idx val="23"/>
              <c:tx>
                <c:strRef>
                  <c:f>Daten_Diagramme!$E$37</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{61834267-23D6-4996-8CC3-7F75CD75E49C}</c15:txfldGUID>
                      <c15:f>Daten_Diagramme!$E$37</c15:f>
                      <c15:dlblFieldTableCache>
                        <c:ptCount val="1"/>
                        <c:pt idx="0">
                          <c:v>10.7</c:v>
                        </c:pt>
                      </c15:dlblFieldTableCache>
                    </c15:dlblFTEntry>
                  </c15:dlblFieldTable>
                  <c15:showDataLabelsRange val="0"/>
                </c:ext>
                <c:ext xmlns:c16="http://schemas.microsoft.com/office/drawing/2014/chart" uri="{C3380CC4-5D6E-409C-BE32-E72D297353CC}">
                  <c16:uniqueId val="{00000017-6653-4174-A6BC-E2B1E0F7B4F9}"/>
                </c:ext>
              </c:extLst>
            </c:dLbl>
            <c:dLbl>
              <c:idx val="24"/>
              <c:tx>
                <c:strRef>
                  <c:f>Daten_Diagramme!$E$38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{ACD47655-6471-4755-A35B-DBB031B1D0AB}</c15:txfldGUID>
                      <c15:f>Daten_Diagramme!$E$38</c15:f>
                      <c15:dlblFieldTableCache>
                        <c:ptCount val="1"/>
                        <c:pt idx="0">
                          <c:v>-3.8</c:v>
                        </c:pt>
                      </c15:dlblFieldTableCache>
                    </c15:dlblFTEntry>
                  </c15:dlblFieldTable>
                  <c15:showDataLabelsRange val="0"/>
                </c:ext>
                <c:ext xmlns:c16="http://schemas.microsoft.com/office/drawing/2014/chart" uri="{C3380CC4-5D6E-409C-BE32-E72D297353CC}">
                  <c16:uniqueId val="{00000018-6653-4174-A6BC-E2B1E0F7B4F9}"/>
                </c:ext>
              </c:extLst>
            </c:dLbl>
            <c:dLbl>
              <c:idx val="25"/>
              <c:tx>
                <c:strRef>
                  <c:f>Daten_Diagramme!$E$39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{D9313938-F2F6-43A0-A968-6A4AE4FD6F91}</c15:txfldGUID>
                      <c15:f>Daten_Diagramme!$E$39</c15:f>
                      <c15:dlblFieldTableCache>
                        <c:ptCount val="1"/>
                        <c:pt idx="0">
                          <c:v>-2.4</c:v>
                        </c:pt>
                      </c15:dlblFieldTableCache>
                    </c15:dlblFTEntry>
                  </c15:dlblFieldTable>
                  <c15:showDataLabelsRange val="0"/>
                </c:ext>
                <c:ext xmlns:c16="http://schemas.microsoft.com/office/drawing/2014/chart" uri="{C3380CC4-5D6E-409C-BE32-E72D297353CC}">
                  <c16:uniqueId val="{00000019-6653-4174-A6BC-E2B1E0F7B4F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{6F9AF9D5-8C35-402F-A2CD-0EF1DF161437}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653-4174-A6BC-E2B1E0F7B4F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{34B3904A-A02C-4AEB-9838-6A7B19DAA790}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653-4174-A6BC-E2B1E0F7B4F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{5FA45019-2074-4E1A-AD83-18BECF0FD233}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653-4174-A6BC-E2B1E0F7B4F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{92B6FAE1-B7EB-4E27-97E9-4D97211C5005}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653-4174-A6BC-E2B1E0F7B4F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{178E922F-83E7-4B6C-BC27-C94CD6855916}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653-4174-A6BC-E2B1E0F7B4F9}"/>
                </c:ext>
              </c:extLst>
            </c:dLbl>
            <c:dLbl>
              <c:idx val="31"/>
              <c:tx>
                <c:strRef>
                  <c:f>Daten_Diagramme!$E$45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{EDA59F10-7FAE-4E92-B87B-C2802DDC7A43}</c15:txfldGUID>
                      <c15:f>Daten_Diagramme!$E$45</c15:f>
                      <c15:dlblFieldTableCache>
                        <c:ptCount val="1"/>
                        <c:pt idx="0">
                          <c:v>-2.4</c:v>
                        </c:pt>
                      </c15:dlblFieldTableCache>
                    </c15:dlblFTEntry>
                  </c15:dlblFieldTable>
                  <c15:showDataLabelsRange val="0"/>
                </c:ext>
                <c:ext xmlns:c16="http://schemas.microsoft.com/office/drawing/2014/chart" uri="{C3380CC4-5D6E-409C-BE32-E72D297353CC}">
                  <c16:uniqueId val="{0000001F-6653-4174-A6BC-E2B1E0F7B4F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-2.3564727954971856</c:v>
                </c:pt>
                <c:pt idx="1">
                  <c:v>10.666666666666666</c:v>
                </c:pt>
                <c:pt idx="2">
                  <c:v>6.0606060606060606</c:v>
                </c:pt>
                <c:pt idx="3">
                  <c:v>-4.2626728110599075</c:v>
                </c:pt>
                <c:pt idx="4">
                  <c:v>-2.5559105431309903</c:v>
                </c:pt>
                <c:pt idx="5">
                  <c:v>-6.8181818181818183</c:v>
                </c:pt>
                <c:pt idx="6">
                  <c:v>5.6338028169014081</c:v>
                </c:pt>
                <c:pt idx="7">
                  <c:v>-3.6832412523020257</c:v>
                </c:pt>
                <c:pt idx="8">
                  <c:v>3.6797613127797115</c:v>
                </c:pt>
                <c:pt idx="9">
                  <c:v>-5.1912568306010929</c:v>
                </c:pt>
                <c:pt idx="10">
                  <c:v>-8.1370449678800849</c:v>
                </c:pt>
                <c:pt idx="11">
                  <c:v>1.286764705882353</c:v>
                </c:pt>
                <c:pt idx="12">
                  <c:v>-1.7142857142857142</c:v>
                </c:pt>
                <c:pt idx="13">
                  <c:v>-3.6045876570180231</c:v>
                </c:pt>
                <c:pt idx="14">
                  <c:v>-12.5</c:v>
                </c:pt>
                <c:pt idx="15">
                  <c:v>12.5</c:v>
                </c:pt>
                <c:pt idx="16">
                  <c:v>-5.298013245033113</c:v>
                </c:pt>
                <c:pt idx="17">
                  <c:v>-10.582010582010582</c:v>
                </c:pt>
                <c:pt idx="18">
                  <c:v>-0.14482259232440262</c:v>
                </c:pt>
                <c:pt idx="19">
                  <c:v>2.4663677130044843</c:v>
                </c:pt>
                <c:pt idx="20">
                  <c:v>2.2434099831744252</c:v>
                </c:pt>
                <c:pt idx="21">
                  <c:v>0</c:v>
                </c:pt>
                <c:pt idx="23">
                  <c:v>10.666666666666666</c:v>
                </c:pt>
                <c:pt idx="24">
                  <c:v>-3.8088642659279777</c:v>
                </c:pt>
                <c:pt idx="25">
                  <c:v>-2.3527406018242263</c:v>
                </c:pt>
              </c:numCache>
            </c:numRef>
          </c:val>
          <c:extLst>
            <c:ext xmlns:c16="http://schemas.microsoft.com/office/drawing/2014/chart" uri="{C3380CC4-5D6E-409C-BE32-E72D297353CC}">
              <c16:uniqueId val="{00000020-6653-4174-A6BC-E2B1E0F7B4F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{9394ACA7-6678-4205-A3ED-C345AC66214B}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653-4174-A6BC-E2B1E0F7B4F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{C8231D0A-7159-4323-9309-FE9BEECB702B}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653-4174-A6BC-E2B1E0F7B4F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{2267750E-9237-4D7C-8D3B-1A89E18AF7ED}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653-4174-A6BC-E2B1E0F7B4F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{9FDF06C0-06DE-401B-B28C-71A3C8A5387A}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653-4174-A6BC-E2B1E0F7B4F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{157411F8-5B2A-48D6-8EE9-A41F20FCA330}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653-4174-A6BC-E2B1E0F7B4F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{4102BA78-846B-4E27-8AA2-6F781507446B}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653-4174-A6BC-E2B1E0F7B4F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{BF7E257C-E163-4898-9258-1CCF9D2BC505}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653-4174-A6BC-E2B1E0F7B4F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{52E9513D-AAA8-420A-9B0B-B60289738261}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653-4174-A6BC-E2B1E0F7B4F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{A2F9C993-9579-4FB8-BBFD-BE379DE73EB8}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653-4174-A6BC-E2B1E0F7B4F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{1919C18D-59CC-4818-8B03-C6725486C91C}</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653-4174-A6BC-E2B1E0F7B4F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{FDA430CC-08A4-45D9-B970-295E6B240F7B}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653-4174-A6BC-E2B1E0F7B4F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{29776C48-8F52-402A-B16F-CF0C6AA0B26C}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653-4174-A6BC-E2B1E0F7B4F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{FA9B160A-8597-4BCC-8773-19B9E14CAB5A}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653-4174-A6BC-E2B1E0F7B4F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{7F7CE09E-6A5E-46C2-8E61-460981F188D2}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653-4174-A6BC-E2B1E0F7B4F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{1D1D86A2-EAD4-4D5D-91F9-734E9DF62A36}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653-4174-A6BC-E2B1E0F7B4F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{3912F1C7-92AF-438D-918C-0AED3A3C42F8}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653-4174-A6BC-E2B1E0F7B4F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{5C8F1FAF-AD74-43D9-A991-C561F26C8B05}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653-4174-A6BC-E2B1E0F7B4F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{902357D8-C174-4490-8EA0-9C0077FC2534}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653-4174-A6BC-E2B1E0F7B4F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{9B830C12-9C7C-4A62-B8CB-1E1014B0341E}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653-4174-A6BC-E2B1E0F7B4F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{B46BC413-48DF-4334-9228-F1A58FF319B8}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653-4174-A6BC-E2B1E0F7B4F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{8BF24290-DF6F-4D0C-88FA-F4FAD65C809F}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653-4174-A6BC-E2B1E0F7B4F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{60A71450-00BA-4A88-AB08-87B494AB446B}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653-4174-A6BC-E2B1E0F7B4F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{DE6FAFB5-89A3-48F7-AC64-03957C77A047}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653-4174-A6BC-E2B1E0F7B4F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{A9D9F5A8-4553-475D-B36D-2CB42B75D175}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653-4174-A6BC-E2B1E0F7B4F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{949498CE-4812-49E3-A666-19A220136496}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653-4174-A6BC-E2B1E0F7B4F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{FA982E18-DE7E-40C3-8EDA-98F44CF2B1D1}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653-4174-A6BC-E2B1E0F7B4F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{F20C89E6-7088-40E0-B15B-85F32FBB16B3}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653-4174-A6BC-E2B1E0F7B4F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{DC314644-466C-440A-8683-695A0DC919AD}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653-4174-A6BC-E2B1E0F7B4F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{CEEB083B-2C6D-49B7-8AD7-C350A0B40394}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653-4174-A6BC-E2B1E0F7B4F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{D551C56C-73DD-4D52-A7BB-B36D080CBDD5}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653-4174-A6BC-E2B1E0F7B4F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{04BDA04F-97C7-4073-87EC-BD1BA8D45263}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653-4174-A6BC-E2B1E0F7B4F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{BE062EF6-D35B-4E94-B362-FA51B02DCC2A}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653-4174-A6BC-E2B1E0F7B4F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653-4174-A6BC-E2B1E0F7B4F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653-4174-A6BC-E2B1E0F7B4F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{DBAA41C8-4B59-43BF-B03B-4DE0DFDF4753}</c15:txfldGUID>
                      <c15:f>Diagramm!$I$46</c15:f>
                      <c15:dlblFieldTableCache>
                        <c:ptCount val="1"/>
                      </c15:dlblFieldTableCache>
                    </c15:dlblFTEntry>
                  </c15:dlblFieldTable>
                  <c15:showDataLabelsRange val="0"/>
                </c:ext>
                <c:ext xmlns:c16="http://schemas.microsoft.com/office/drawing/2014/chart" uri="{C3380CC4-5D6E-409C-BE32-E72D297353CC}">
                  <c16:uniqueId val="{00000000-DD6B-4960-BC81-7C30920B557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{C76EEB11-A40C-4441-8F8B-6C454A2226F4}</c15:txfldGUID>
                      <c15:f>Diagramm!$I$47</c15:f>
                      <c15:dlblFieldTableCache>
                        <c:ptCount val="1"/>
                      </c15:dlblFieldTableCache>
                    </c15:dlblFTEntry>
                  </c15:dlblFieldTable>
                  <c15:showDataLabelsRange val="0"/>
                </c:ext>
                <c:ext xmlns:c16="http://schemas.microsoft.com/office/drawing/2014/chart" uri="{C3380CC4-5D6E-409C-BE32-E72D297353CC}">
                  <c16:uniqueId val="{00000001-DD6B-4960-BC81-7C30920B557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{6138D177-6288-43BC-A838-44F528BB55F2}</c15:txfldGUID>
                      <c15:f>Diagramm!$I$48</c15:f>
                      <c15:dlblFieldTableCache>
                        <c:ptCount val="1"/>
                      </c15:dlblFieldTableCache>
                    </c15:dlblFTEntry>
                  </c15:dlblFieldTable>
                  <c15:showDataLabelsRange val="0"/>
                </c:ext>
                <c:ext xmlns:c16="http://schemas.microsoft.com/office/drawing/2014/chart" uri="{C3380CC4-5D6E-409C-BE32-E72D297353CC}">
                  <c16:uniqueId val="{00000002-DD6B-4960-BC81-7C30920B557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{F8E2BB85-E74A-44F6-AC6D-D37E50540EF4}</c15:txfldGUID>
                      <c15:f>Diagramm!$I$49</c15:f>
                      <c15:dlblFieldTableCache>
                        <c:ptCount val="1"/>
                      </c15:dlblFieldTableCache>
                    </c15:dlblFTEntry>
                  </c15:dlblFieldTable>
                  <c15:showDataLabelsRange val="0"/>
                </c:ext>
                <c:ext xmlns:c16="http://schemas.microsoft.com/office/drawing/2014/chart" uri="{C3380CC4-5D6E-409C-BE32-E72D297353CC}">
                  <c16:uniqueId val="{00000003-DD6B-4960-BC81-7C30920B557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{B4E28BCC-6C5A-42BF-8E89-1B2BA102920E}</c15:txfldGUID>
                      <c15:f>Diagramm!$I$50</c15:f>
                      <c15:dlblFieldTableCache>
                        <c:ptCount val="1"/>
                      </c15:dlblFieldTableCache>
                    </c15:dlblFTEntry>
                  </c15:dlblFieldTable>
                  <c15:showDataLabelsRange val="0"/>
                </c:ext>
                <c:ext xmlns:c16="http://schemas.microsoft.com/office/drawing/2014/chart" uri="{C3380CC4-5D6E-409C-BE32-E72D297353CC}">
                  <c16:uniqueId val="{00000004-DD6B-4960-BC81-7C30920B557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{0C4A56B7-80E3-48A1-A32D-30F3B8306C04}</c15:txfldGUID>
                      <c15:f>Diagramm!$I$51</c15:f>
                      <c15:dlblFieldTableCache>
                        <c:ptCount val="1"/>
                      </c15:dlblFieldTableCache>
                    </c15:dlblFTEntry>
                  </c15:dlblFieldTable>
                  <c15:showDataLabelsRange val="0"/>
                </c:ext>
                <c:ext xmlns:c16="http://schemas.microsoft.com/office/drawing/2014/chart" uri="{C3380CC4-5D6E-409C-BE32-E72D297353CC}">
                  <c16:uniqueId val="{00000005-DD6B-4960-BC81-7C30920B557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{CAA6AD1F-44C8-4420-9A20-1E2DC0812682}</c15:txfldGUID>
                      <c15:f>Diagramm!$I$52</c15:f>
                      <c15:dlblFieldTableCache>
                        <c:ptCount val="1"/>
                      </c15:dlblFieldTableCache>
                    </c15:dlblFTEntry>
                  </c15:dlblFieldTable>
                  <c15:showDataLabelsRange val="0"/>
                </c:ext>
                <c:ext xmlns:c16="http://schemas.microsoft.com/office/drawing/2014/chart" uri="{C3380CC4-5D6E-409C-BE32-E72D297353CC}">
                  <c16:uniqueId val="{00000006-DD6B-4960-BC81-7C30920B557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{E7DEA262-A1EA-4968-B181-917651EB360B}</c15:txfldGUID>
                      <c15:f>Diagramm!$I$53</c15:f>
                      <c15:dlblFieldTableCache>
                        <c:ptCount val="1"/>
                      </c15:dlblFieldTableCache>
                    </c15:dlblFTEntry>
                  </c15:dlblFieldTable>
                  <c15:showDataLabelsRange val="0"/>
                </c:ext>
                <c:ext xmlns:c16="http://schemas.microsoft.com/office/drawing/2014/chart" uri="{C3380CC4-5D6E-409C-BE32-E72D297353CC}">
                  <c16:uniqueId val="{00000007-DD6B-4960-BC81-7C30920B557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{F0767068-3210-4F4A-BFF3-A496ECAF4F0D}</c15:txfldGUID>
                      <c15:f>Diagramm!$I$54</c15:f>
                      <c15:dlblFieldTableCache>
                        <c:ptCount val="1"/>
                      </c15:dlblFieldTableCache>
                    </c15:dlblFTEntry>
                  </c15:dlblFieldTable>
                  <c15:showDataLabelsRange val="0"/>
                </c:ext>
                <c:ext xmlns:c16="http://schemas.microsoft.com/office/drawing/2014/chart" uri="{C3380CC4-5D6E-409C-BE32-E72D297353CC}">
                  <c16:uniqueId val="{00000008-DD6B-4960-BC81-7C30920B557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{37E99A4E-7DD8-4FB1-BE84-BD7D1D8E6CE5}</c15:txfldGUID>
                      <c15:f>Diagramm!$I$55</c15:f>
                      <c15:dlblFieldTableCache>
                        <c:ptCount val="1"/>
                      </c15:dlblFieldTableCache>
                    </c15:dlblFTEntry>
                  </c15:dlblFieldTable>
                  <c15:showDataLabelsRange val="0"/>
                </c:ext>
                <c:ext xmlns:c16="http://schemas.microsoft.com/office/drawing/2014/chart" uri="{C3380CC4-5D6E-409C-BE32-E72D297353CC}">
                  <c16:uniqueId val="{00000009-DD6B-4960-BC81-7C30920B557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{C3187512-3407-4999-A0C3-A95EA87AA589}</c15:txfldGUID>
                      <c15:f>Diagramm!$I$56</c15:f>
                      <c15:dlblFieldTableCache>
                        <c:ptCount val="1"/>
                      </c15:dlblFieldTableCache>
                    </c15:dlblFTEntry>
                  </c15:dlblFieldTable>
                  <c15:showDataLabelsRange val="0"/>
                </c:ext>
                <c:ext xmlns:c16="http://schemas.microsoft.com/office/drawing/2014/chart" uri="{C3380CC4-5D6E-409C-BE32-E72D297353CC}">
                  <c16:uniqueId val="{0000000A-DD6B-4960-BC81-7C30920B557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{F474447D-5383-4F19-9A5A-9F1B715DB99D}</c15:txfldGUID>
                      <c15:f>Diagramm!$I$57</c15:f>
                      <c15:dlblFieldTableCache>
                        <c:ptCount val="1"/>
                      </c15:dlblFieldTableCache>
                    </c15:dlblFTEntry>
                  </c15:dlblFieldTable>
                  <c15:showDataLabelsRange val="0"/>
                </c:ext>
                <c:ext xmlns:c16="http://schemas.microsoft.com/office/drawing/2014/chart" uri="{C3380CC4-5D6E-409C-BE32-E72D297353CC}">
                  <c16:uniqueId val="{0000000B-DD6B-4960-BC81-7C30920B557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{32645537-9E01-478B-845F-7132934E922E}</c15:txfldGUID>
                      <c15:f>Diagramm!$I$58</c15:f>
                      <c15:dlblFieldTableCache>
                        <c:ptCount val="1"/>
                      </c15:dlblFieldTableCache>
                    </c15:dlblFTEntry>
                  </c15:dlblFieldTable>
                  <c15:showDataLabelsRange val="0"/>
                </c:ext>
                <c:ext xmlns:c16="http://schemas.microsoft.com/office/drawing/2014/chart" uri="{C3380CC4-5D6E-409C-BE32-E72D297353CC}">
                  <c16:uniqueId val="{0000000C-DD6B-4960-BC81-7C30920B557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{F5B12ADE-B49E-4FCC-8655-D7AD5EC68B11}</c15:txfldGUID>
                      <c15:f>Diagramm!$I$59</c15:f>
                      <c15:dlblFieldTableCache>
                        <c:ptCount val="1"/>
                      </c15:dlblFieldTableCache>
                    </c15:dlblFTEntry>
                  </c15:dlblFieldTable>
                  <c15:showDataLabelsRange val="0"/>
                </c:ext>
                <c:ext xmlns:c16="http://schemas.microsoft.com/office/drawing/2014/chart" uri="{C3380CC4-5D6E-409C-BE32-E72D297353CC}">
                  <c16:uniqueId val="{0000000D-DD6B-4960-BC81-7C30920B557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{D1F6847D-D196-42F4-94D1-BEFF1EDA9DA3}</c15:txfldGUID>
                      <c15:f>Diagramm!$I$60</c15:f>
                      <c15:dlblFieldTableCache>
                        <c:ptCount val="1"/>
                      </c15:dlblFieldTableCache>
                    </c15:dlblFTEntry>
                  </c15:dlblFieldTable>
                  <c15:showDataLabelsRange val="0"/>
                </c:ext>
                <c:ext xmlns:c16="http://schemas.microsoft.com/office/drawing/2014/chart" uri="{C3380CC4-5D6E-409C-BE32-E72D297353CC}">
                  <c16:uniqueId val="{0000000E-DD6B-4960-BC81-7C30920B557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{F0894565-2FAB-4FC2-9D21-32DCED798FF4}</c15:txfldGUID>
                      <c15:f>Diagramm!$I$61</c15:f>
                      <c15:dlblFieldTableCache>
                        <c:ptCount val="1"/>
                      </c15:dlblFieldTableCache>
                    </c15:dlblFTEntry>
                  </c15:dlblFieldTable>
                  <c15:showDataLabelsRange val="0"/>
                </c:ext>
                <c:ext xmlns:c16="http://schemas.microsoft.com/office/drawing/2014/chart" uri="{C3380CC4-5D6E-409C-BE32-E72D297353CC}">
                  <c16:uniqueId val="{0000000F-DD6B-4960-BC81-7C30920B557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{E00014FA-FECC-4710-8296-59DAFF9A5AD8}</c15:txfldGUID>
                      <c15:f>Diagramm!$I$62</c15:f>
                      <c15:dlblFieldTableCache>
                        <c:ptCount val="1"/>
                      </c15:dlblFieldTableCache>
                    </c15:dlblFTEntry>
                  </c15:dlblFieldTable>
                  <c15:showDataLabelsRange val="0"/>
                </c:ext>
                <c:ext xmlns:c16="http://schemas.microsoft.com/office/drawing/2014/chart" uri="{C3380CC4-5D6E-409C-BE32-E72D297353CC}">
                  <c16:uniqueId val="{00000010-DD6B-4960-BC81-7C30920B557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{A2888B5E-7D54-43A0-8C7B-BC0B2A032DD6}</c15:txfldGUID>
                      <c15:f>Diagramm!$I$63</c15:f>
                      <c15:dlblFieldTableCache>
                        <c:ptCount val="1"/>
                      </c15:dlblFieldTableCache>
                    </c15:dlblFTEntry>
                  </c15:dlblFieldTable>
                  <c15:showDataLabelsRange val="0"/>
                </c:ext>
                <c:ext xmlns:c16="http://schemas.microsoft.com/office/drawing/2014/chart" uri="{C3380CC4-5D6E-409C-BE32-E72D297353CC}">
                  <c16:uniqueId val="{00000011-DD6B-4960-BC81-7C30920B557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{153F7C15-F6BC-4425-9742-27C085BE5ED1}</c15:txfldGUID>
                      <c15:f>Diagramm!$I$64</c15:f>
                      <c15:dlblFieldTableCache>
                        <c:ptCount val="1"/>
                      </c15:dlblFieldTableCache>
                    </c15:dlblFTEntry>
                  </c15:dlblFieldTable>
                  <c15:showDataLabelsRange val="0"/>
                </c:ext>
                <c:ext xmlns:c16="http://schemas.microsoft.com/office/drawing/2014/chart" uri="{C3380CC4-5D6E-409C-BE32-E72D297353CC}">
                  <c16:uniqueId val="{00000012-DD6B-4960-BC81-7C30920B557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{696033B6-EDF4-4216-84B0-A9E6E9F3A13E}</c15:txfldGUID>
                      <c15:f>Diagramm!$I$65</c15:f>
                      <c15:dlblFieldTableCache>
                        <c:ptCount val="1"/>
                      </c15:dlblFieldTableCache>
                    </c15:dlblFTEntry>
                  </c15:dlblFieldTable>
                  <c15:showDataLabelsRange val="0"/>
                </c:ext>
                <c:ext xmlns:c16="http://schemas.microsoft.com/office/drawing/2014/chart" uri="{C3380CC4-5D6E-409C-BE32-E72D297353CC}">
                  <c16:uniqueId val="{00000013-DD6B-4960-BC81-7C30920B557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{7D8BCCAF-A1CD-4C07-835B-5DE3997ED975}</c15:txfldGUID>
                      <c15:f>Diagramm!$I$66</c15:f>
                      <c15:dlblFieldTableCache>
                        <c:ptCount val="1"/>
                      </c15:dlblFieldTableCache>
                    </c15:dlblFTEntry>
                  </c15:dlblFieldTable>
                  <c15:showDataLabelsRange val="0"/>
                </c:ext>
                <c:ext xmlns:c16="http://schemas.microsoft.com/office/drawing/2014/chart" uri="{C3380CC4-5D6E-409C-BE32-E72D297353CC}">
                  <c16:uniqueId val="{00000014-DD6B-4960-BC81-7C30920B557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{5FE65095-2E34-4782-B2D9-63D8F0860917}</c15:txfldGUID>
                      <c15:f>Diagramm!$I$67</c15:f>
                      <c15:dlblFieldTableCache>
                        <c:ptCount val="1"/>
                      </c15:dlblFieldTableCache>
                    </c15:dlblFTEntry>
                  </c15:dlblFieldTable>
                  <c15:showDataLabelsRange val="0"/>
                </c:ext>
                <c:ext xmlns:c16="http://schemas.microsoft.com/office/drawing/2014/chart" uri="{C3380CC4-5D6E-409C-BE32-E72D297353CC}">
                  <c16:uniqueId val="{00000015-DD6B-4960-BC81-7C30920B557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D6B-4960-BC81-7C30920B557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{9B0E58E9-FFCC-45C5-AF5E-108A094BDC21}</c15:txfldGUID>
                      <c15:f>Diagramm!$K$46</c15:f>
                      <c15:dlblFieldTableCache>
                        <c:ptCount val="1"/>
                      </c15:dlblFieldTableCache>
                    </c15:dlblFTEntry>
                  </c15:dlblFieldTable>
                  <c15:showDataLabelsRange val="0"/>
                </c:ext>
                <c:ext xmlns:c16="http://schemas.microsoft.com/office/drawing/2014/chart" uri="{C3380CC4-5D6E-409C-BE32-E72D297353CC}">
                  <c16:uniqueId val="{00000017-DD6B-4960-BC81-7C30920B557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{D9C30546-3223-43A3-A368-C72F9C899B2C}</c15:txfldGUID>
                      <c15:f>Diagramm!$K$47</c15:f>
                      <c15:dlblFieldTableCache>
                        <c:ptCount val="1"/>
                      </c15:dlblFieldTableCache>
                    </c15:dlblFTEntry>
                  </c15:dlblFieldTable>
                  <c15:showDataLabelsRange val="0"/>
                </c:ext>
                <c:ext xmlns:c16="http://schemas.microsoft.com/office/drawing/2014/chart" uri="{C3380CC4-5D6E-409C-BE32-E72D297353CC}">
                  <c16:uniqueId val="{00000018-DD6B-4960-BC81-7C30920B557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{1E7501C0-2937-41CA-8BF2-367FB75904CA}</c15:txfldGUID>
                      <c15:f>Diagramm!$K$48</c15:f>
                      <c15:dlblFieldTableCache>
                        <c:ptCount val="1"/>
                      </c15:dlblFieldTableCache>
                    </c15:dlblFTEntry>
                  </c15:dlblFieldTable>
                  <c15:showDataLabelsRange val="0"/>
                </c:ext>
                <c:ext xmlns:c16="http://schemas.microsoft.com/office/drawing/2014/chart" uri="{C3380CC4-5D6E-409C-BE32-E72D297353CC}">
                  <c16:uniqueId val="{00000019-DD6B-4960-BC81-7C30920B557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{92AF8D53-8BC8-4EB7-8047-53D8798C798E}</c15:txfldGUID>
                      <c15:f>Diagramm!$K$49</c15:f>
                      <c15:dlblFieldTableCache>
                        <c:ptCount val="1"/>
                      </c15:dlblFieldTableCache>
                    </c15:dlblFTEntry>
                  </c15:dlblFieldTable>
                  <c15:showDataLabelsRange val="0"/>
                </c:ext>
                <c:ext xmlns:c16="http://schemas.microsoft.com/office/drawing/2014/chart" uri="{C3380CC4-5D6E-409C-BE32-E72D297353CC}">
                  <c16:uniqueId val="{0000001A-DD6B-4960-BC81-7C30920B557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{71F29BE5-3962-475F-BC8C-0B887AFBCB43}</c15:txfldGUID>
                      <c15:f>Diagramm!$K$50</c15:f>
                      <c15:dlblFieldTableCache>
                        <c:ptCount val="1"/>
                      </c15:dlblFieldTableCache>
                    </c15:dlblFTEntry>
                  </c15:dlblFieldTable>
                  <c15:showDataLabelsRange val="0"/>
                </c:ext>
                <c:ext xmlns:c16="http://schemas.microsoft.com/office/drawing/2014/chart" uri="{C3380CC4-5D6E-409C-BE32-E72D297353CC}">
                  <c16:uniqueId val="{0000001B-DD6B-4960-BC81-7C30920B557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{9BC3313F-3504-4F99-956E-141E6B2C0ACC}</c15:txfldGUID>
                      <c15:f>Diagramm!$K$51</c15:f>
                      <c15:dlblFieldTableCache>
                        <c:ptCount val="1"/>
                      </c15:dlblFieldTableCache>
                    </c15:dlblFTEntry>
                  </c15:dlblFieldTable>
                  <c15:showDataLabelsRange val="0"/>
                </c:ext>
                <c:ext xmlns:c16="http://schemas.microsoft.com/office/drawing/2014/chart" uri="{C3380CC4-5D6E-409C-BE32-E72D297353CC}">
                  <c16:uniqueId val="{0000001C-DD6B-4960-BC81-7C30920B557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{E97EA37F-F939-4E7D-8720-E9B2245B7050}</c15:txfldGUID>
                      <c15:f>Diagramm!$K$52</c15:f>
                      <c15:dlblFieldTableCache>
                        <c:ptCount val="1"/>
                      </c15:dlblFieldTableCache>
                    </c15:dlblFTEntry>
                  </c15:dlblFieldTable>
                  <c15:showDataLabelsRange val="0"/>
                </c:ext>
                <c:ext xmlns:c16="http://schemas.microsoft.com/office/drawing/2014/chart" uri="{C3380CC4-5D6E-409C-BE32-E72D297353CC}">
                  <c16:uniqueId val="{0000001D-DD6B-4960-BC81-7C30920B557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{26EA737C-FEC9-4B67-9990-282E37788A5C}</c15:txfldGUID>
                      <c15:f>Diagramm!$K$53</c15:f>
                      <c15:dlblFieldTableCache>
                        <c:ptCount val="1"/>
                      </c15:dlblFieldTableCache>
                    </c15:dlblFTEntry>
                  </c15:dlblFieldTable>
                  <c15:showDataLabelsRange val="0"/>
                </c:ext>
                <c:ext xmlns:c16="http://schemas.microsoft.com/office/drawing/2014/chart" uri="{C3380CC4-5D6E-409C-BE32-E72D297353CC}">
                  <c16:uniqueId val="{0000001E-DD6B-4960-BC81-7C30920B557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{683854FE-EBB4-446A-A10F-199FFA541F79}</c15:txfldGUID>
                      <c15:f>Diagramm!$K$54</c15:f>
                      <c15:dlblFieldTableCache>
                        <c:ptCount val="1"/>
                      </c15:dlblFieldTableCache>
                    </c15:dlblFTEntry>
                  </c15:dlblFieldTable>
                  <c15:showDataLabelsRange val="0"/>
                </c:ext>
                <c:ext xmlns:c16="http://schemas.microsoft.com/office/drawing/2014/chart" uri="{C3380CC4-5D6E-409C-BE32-E72D297353CC}">
                  <c16:uniqueId val="{0000001F-DD6B-4960-BC81-7C30920B557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{7DD98BED-0191-43EA-BCC6-7DA66D0064CC}</c15:txfldGUID>
                      <c15:f>Diagramm!$K$55</c15:f>
                      <c15:dlblFieldTableCache>
                        <c:ptCount val="1"/>
                      </c15:dlblFieldTableCache>
                    </c15:dlblFTEntry>
                  </c15:dlblFieldTable>
                  <c15:showDataLabelsRange val="0"/>
                </c:ext>
                <c:ext xmlns:c16="http://schemas.microsoft.com/office/drawing/2014/chart" uri="{C3380CC4-5D6E-409C-BE32-E72D297353CC}">
                  <c16:uniqueId val="{00000020-DD6B-4960-BC81-7C30920B557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{36F0FD38-CB8E-4E68-9CB8-8A5B0D43B85E}</c15:txfldGUID>
                      <c15:f>Diagramm!$K$56</c15:f>
                      <c15:dlblFieldTableCache>
                        <c:ptCount val="1"/>
                      </c15:dlblFieldTableCache>
                    </c15:dlblFTEntry>
                  </c15:dlblFieldTable>
                  <c15:showDataLabelsRange val="0"/>
                </c:ext>
                <c:ext xmlns:c16="http://schemas.microsoft.com/office/drawing/2014/chart" uri="{C3380CC4-5D6E-409C-BE32-E72D297353CC}">
                  <c16:uniqueId val="{00000021-DD6B-4960-BC81-7C30920B557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{0DB13AE3-1EEE-48FF-BB0F-1139F16312FE}</c15:txfldGUID>
                      <c15:f>Diagramm!$K$57</c15:f>
                      <c15:dlblFieldTableCache>
                        <c:ptCount val="1"/>
                      </c15:dlblFieldTableCache>
                    </c15:dlblFTEntry>
                  </c15:dlblFieldTable>
                  <c15:showDataLabelsRange val="0"/>
                </c:ext>
                <c:ext xmlns:c16="http://schemas.microsoft.com/office/drawing/2014/chart" uri="{C3380CC4-5D6E-409C-BE32-E72D297353CC}">
                  <c16:uniqueId val="{00000022-DD6B-4960-BC81-7C30920B557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{E91F9225-FE6B-4C42-99D4-6C3EE97D383E}</c15:txfldGUID>
                      <c15:f>Diagramm!$K$58</c15:f>
                      <c15:dlblFieldTableCache>
                        <c:ptCount val="1"/>
                      </c15:dlblFieldTableCache>
                    </c15:dlblFTEntry>
                  </c15:dlblFieldTable>
                  <c15:showDataLabelsRange val="0"/>
                </c:ext>
                <c:ext xmlns:c16="http://schemas.microsoft.com/office/drawing/2014/chart" uri="{C3380CC4-5D6E-409C-BE32-E72D297353CC}">
                  <c16:uniqueId val="{00000023-DD6B-4960-BC81-7C30920B557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{B126ACBF-0258-4B61-8780-9D0EE103D1CF}</c15:txfldGUID>
                      <c15:f>Diagramm!$K$59</c15:f>
                      <c15:dlblFieldTableCache>
                        <c:ptCount val="1"/>
                      </c15:dlblFieldTableCache>
                    </c15:dlblFTEntry>
                  </c15:dlblFieldTable>
                  <c15:showDataLabelsRange val="0"/>
                </c:ext>
                <c:ext xmlns:c16="http://schemas.microsoft.com/office/drawing/2014/chart" uri="{C3380CC4-5D6E-409C-BE32-E72D297353CC}">
                  <c16:uniqueId val="{00000024-DD6B-4960-BC81-7C30920B557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{B08F4AE7-4247-4690-A30A-321CC485CCB5}</c15:txfldGUID>
                      <c15:f>Diagramm!$K$60</c15:f>
                      <c15:dlblFieldTableCache>
                        <c:ptCount val="1"/>
                      </c15:dlblFieldTableCache>
                    </c15:dlblFTEntry>
                  </c15:dlblFieldTable>
                  <c15:showDataLabelsRange val="0"/>
                </c:ext>
                <c:ext xmlns:c16="http://schemas.microsoft.com/office/drawing/2014/chart" uri="{C3380CC4-5D6E-409C-BE32-E72D297353CC}">
                  <c16:uniqueId val="{00000025-DD6B-4960-BC81-7C30920B557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{1EEED8CE-F814-41AE-83B9-06D4FBDA550E}</c15:txfldGUID>
                      <c15:f>Diagramm!$K$61</c15:f>
                      <c15:dlblFieldTableCache>
                        <c:ptCount val="1"/>
                      </c15:dlblFieldTableCache>
                    </c15:dlblFTEntry>
                  </c15:dlblFieldTable>
                  <c15:showDataLabelsRange val="0"/>
                </c:ext>
                <c:ext xmlns:c16="http://schemas.microsoft.com/office/drawing/2014/chart" uri="{C3380CC4-5D6E-409C-BE32-E72D297353CC}">
                  <c16:uniqueId val="{00000026-DD6B-4960-BC81-7C30920B557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{F02B8890-2A69-4893-8726-5439579BCB16}</c15:txfldGUID>
                      <c15:f>Diagramm!$K$62</c15:f>
                      <c15:dlblFieldTableCache>
                        <c:ptCount val="1"/>
                      </c15:dlblFieldTableCache>
                    </c15:dlblFTEntry>
                  </c15:dlblFieldTable>
                  <c15:showDataLabelsRange val="0"/>
                </c:ext>
                <c:ext xmlns:c16="http://schemas.microsoft.com/office/drawing/2014/chart" uri="{C3380CC4-5D6E-409C-BE32-E72D297353CC}">
                  <c16:uniqueId val="{00000027-DD6B-4960-BC81-7C30920B557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{1440D86A-D261-47A4-89E1-986B27708337}</c15:txfldGUID>
                      <c15:f>Diagramm!$K$63</c15:f>
                      <c15:dlblFieldTableCache>
                        <c:ptCount val="1"/>
                      </c15:dlblFieldTableCache>
                    </c15:dlblFTEntry>
                  </c15:dlblFieldTable>
                  <c15:showDataLabelsRange val="0"/>
                </c:ext>
                <c:ext xmlns:c16="http://schemas.microsoft.com/office/drawing/2014/chart" uri="{C3380CC4-5D6E-409C-BE32-E72D297353CC}">
                  <c16:uniqueId val="{00000028-DD6B-4960-BC81-7C30920B557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{0C33A3DE-189F-4CC5-9A07-E2BB859BE457}</c15:txfldGUID>
                      <c15:f>Diagramm!$K$64</c15:f>
                      <c15:dlblFieldTableCache>
                        <c:ptCount val="1"/>
                      </c15:dlblFieldTableCache>
                    </c15:dlblFTEntry>
                  </c15:dlblFieldTable>
                  <c15:showDataLabelsRange val="0"/>
                </c:ext>
                <c:ext xmlns:c16="http://schemas.microsoft.com/office/drawing/2014/chart" uri="{C3380CC4-5D6E-409C-BE32-E72D297353CC}">
                  <c16:uniqueId val="{00000029-DD6B-4960-BC81-7C30920B557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{6567571A-8914-43B3-B6A8-D07F672C2572}</c15:txfldGUID>
                      <c15:f>Diagramm!$K$65</c15:f>
                      <c15:dlblFieldTableCache>
                        <c:ptCount val="1"/>
                      </c15:dlblFieldTableCache>
                    </c15:dlblFTEntry>
                  </c15:dlblFieldTable>
                  <c15:showDataLabelsRange val="0"/>
                </c:ext>
                <c:ext xmlns:c16="http://schemas.microsoft.com/office/drawing/2014/chart" uri="{C3380CC4-5D6E-409C-BE32-E72D297353CC}">
                  <c16:uniqueId val="{0000002A-DD6B-4960-BC81-7C30920B557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{1AABFF72-24D4-41F5-BCD1-2A11B3D3AFEF}</c15:txfldGUID>
                      <c15:f>Diagramm!$K$66</c15:f>
                      <c15:dlblFieldTableCache>
                        <c:ptCount val="1"/>
                      </c15:dlblFieldTableCache>
                    </c15:dlblFTEntry>
                  </c15:dlblFieldTable>
                  <c15:showDataLabelsRange val="0"/>
                </c:ext>
                <c:ext xmlns:c16="http://schemas.microsoft.com/office/drawing/2014/chart" uri="{C3380CC4-5D6E-409C-BE32-E72D297353CC}">
                  <c16:uniqueId val="{0000002B-DD6B-4960-BC81-7C30920B557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{186135F6-946A-4691-8ECC-C4A1ECEAA6D4}</c15:txfldGUID>
                      <c15:f>Diagramm!$K$67</c15:f>
                      <c15:dlblFieldTableCache>
                        <c:ptCount val="1"/>
                      </c15:dlblFieldTableCache>
                    </c15:dlblFTEntry>
                  </c15:dlblFieldTable>
                  <c15:showDataLabelsRange val="0"/>
                </c:ext>
                <c:ext xmlns:c16="http://schemas.microsoft.com/office/drawing/2014/chart" uri="{C3380CC4-5D6E-409C-BE32-E72D297353CC}">
                  <c16:uniqueId val="{0000002C-DD6B-4960-BC81-7C30920B557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D6B-4960-BC81-7C30920B557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{4C99CD0A-7B5B-4EF8-AA8B-0E407F56D0CB}</c15:txfldGUID>
                      <c15:f>Diagramm!$J$46</c15:f>
                      <c15:dlblFieldTableCache>
                        <c:ptCount val="1"/>
                      </c15:dlblFieldTableCache>
                    </c15:dlblFTEntry>
                  </c15:dlblFieldTable>
                  <c15:showDataLabelsRange val="0"/>
                </c:ext>
                <c:ext xmlns:c16="http://schemas.microsoft.com/office/drawing/2014/chart" uri="{C3380CC4-5D6E-409C-BE32-E72D297353CC}">
                  <c16:uniqueId val="{0000002E-DD6B-4960-BC81-7C30920B557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{93A5C3F6-96CC-45AC-A8F2-C4896EF258ED}</c15:txfldGUID>
                      <c15:f>Diagramm!$J$47</c15:f>
                      <c15:dlblFieldTableCache>
                        <c:ptCount val="1"/>
                      </c15:dlblFieldTableCache>
                    </c15:dlblFTEntry>
                  </c15:dlblFieldTable>
                  <c15:showDataLabelsRange val="0"/>
                </c:ext>
                <c:ext xmlns:c16="http://schemas.microsoft.com/office/drawing/2014/chart" uri="{C3380CC4-5D6E-409C-BE32-E72D297353CC}">
                  <c16:uniqueId val="{0000002F-DD6B-4960-BC81-7C30920B557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{C1DF72A0-9105-4906-BC83-21FB680AB143}</c15:txfldGUID>
                      <c15:f>Diagramm!$J$48</c15:f>
                      <c15:dlblFieldTableCache>
                        <c:ptCount val="1"/>
                      </c15:dlblFieldTableCache>
                    </c15:dlblFTEntry>
                  </c15:dlblFieldTable>
                  <c15:showDataLabelsRange val="0"/>
                </c:ext>
                <c:ext xmlns:c16="http://schemas.microsoft.com/office/drawing/2014/chart" uri="{C3380CC4-5D6E-409C-BE32-E72D297353CC}">
                  <c16:uniqueId val="{00000030-DD6B-4960-BC81-7C30920B557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{58722506-29BB-4B3D-BAFE-54FCDEC2C878}</c15:txfldGUID>
                      <c15:f>Diagramm!$J$49</c15:f>
                      <c15:dlblFieldTableCache>
                        <c:ptCount val="1"/>
                      </c15:dlblFieldTableCache>
                    </c15:dlblFTEntry>
                  </c15:dlblFieldTable>
                  <c15:showDataLabelsRange val="0"/>
                </c:ext>
                <c:ext xmlns:c16="http://schemas.microsoft.com/office/drawing/2014/chart" uri="{C3380CC4-5D6E-409C-BE32-E72D297353CC}">
                  <c16:uniqueId val="{00000031-DD6B-4960-BC81-7C30920B557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{00AD73B4-223F-45F4-AD51-84E546EB4F82}</c15:txfldGUID>
                      <c15:f>Diagramm!$J$50</c15:f>
                      <c15:dlblFieldTableCache>
                        <c:ptCount val="1"/>
                      </c15:dlblFieldTableCache>
                    </c15:dlblFTEntry>
                  </c15:dlblFieldTable>
                  <c15:showDataLabelsRange val="0"/>
                </c:ext>
                <c:ext xmlns:c16="http://schemas.microsoft.com/office/drawing/2014/chart" uri="{C3380CC4-5D6E-409C-BE32-E72D297353CC}">
                  <c16:uniqueId val="{00000032-DD6B-4960-BC81-7C30920B557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{C95E9C5B-12B0-4860-A5C2-AE1ADF0F3CA0}</c15:txfldGUID>
                      <c15:f>Diagramm!$J$51</c15:f>
                      <c15:dlblFieldTableCache>
                        <c:ptCount val="1"/>
                      </c15:dlblFieldTableCache>
                    </c15:dlblFTEntry>
                  </c15:dlblFieldTable>
                  <c15:showDataLabelsRange val="0"/>
                </c:ext>
                <c:ext xmlns:c16="http://schemas.microsoft.com/office/drawing/2014/chart" uri="{C3380CC4-5D6E-409C-BE32-E72D297353CC}">
                  <c16:uniqueId val="{00000033-DD6B-4960-BC81-7C30920B557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{F299E5A0-20A7-4FF3-9642-E8F9118CEF1D}</c15:txfldGUID>
                      <c15:f>Diagramm!$J$52</c15:f>
                      <c15:dlblFieldTableCache>
                        <c:ptCount val="1"/>
                      </c15:dlblFieldTableCache>
                    </c15:dlblFTEntry>
                  </c15:dlblFieldTable>
                  <c15:showDataLabelsRange val="0"/>
                </c:ext>
                <c:ext xmlns:c16="http://schemas.microsoft.com/office/drawing/2014/chart" uri="{C3380CC4-5D6E-409C-BE32-E72D297353CC}">
                  <c16:uniqueId val="{00000034-DD6B-4960-BC81-7C30920B557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{A77A996D-3E44-4428-B111-E25DADF6F9A6}</c15:txfldGUID>
                      <c15:f>Diagramm!$J$53</c15:f>
                      <c15:dlblFieldTableCache>
                        <c:ptCount val="1"/>
                      </c15:dlblFieldTableCache>
                    </c15:dlblFTEntry>
                  </c15:dlblFieldTable>
                  <c15:showDataLabelsRange val="0"/>
                </c:ext>
                <c:ext xmlns:c16="http://schemas.microsoft.com/office/drawing/2014/chart" uri="{C3380CC4-5D6E-409C-BE32-E72D297353CC}">
                  <c16:uniqueId val="{00000035-DD6B-4960-BC81-7C30920B557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{73ED059C-F9BF-4D28-A063-A2A001C907E5}</c15:txfldGUID>
                      <c15:f>Diagramm!$J$54</c15:f>
                      <c15:dlblFieldTableCache>
                        <c:ptCount val="1"/>
                      </c15:dlblFieldTableCache>
                    </c15:dlblFTEntry>
                  </c15:dlblFieldTable>
                  <c15:showDataLabelsRange val="0"/>
                </c:ext>
                <c:ext xmlns:c16="http://schemas.microsoft.com/office/drawing/2014/chart" uri="{C3380CC4-5D6E-409C-BE32-E72D297353CC}">
                  <c16:uniqueId val="{00000036-DD6B-4960-BC81-7C30920B557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{227DA96B-B018-49E3-8C26-C208517B43AD}</c15:txfldGUID>
                      <c15:f>Diagramm!$J$55</c15:f>
                      <c15:dlblFieldTableCache>
                        <c:ptCount val="1"/>
                      </c15:dlblFieldTableCache>
                    </c15:dlblFTEntry>
                  </c15:dlblFieldTable>
                  <c15:showDataLabelsRange val="0"/>
                </c:ext>
                <c:ext xmlns:c16="http://schemas.microsoft.com/office/drawing/2014/chart" uri="{C3380CC4-5D6E-409C-BE32-E72D297353CC}">
                  <c16:uniqueId val="{00000037-DD6B-4960-BC81-7C30920B557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{92EBBC24-2FE5-4342-815B-DCDE535B4A1C}</c15:txfldGUID>
                      <c15:f>Diagramm!$J$56</c15:f>
                      <c15:dlblFieldTableCache>
                        <c:ptCount val="1"/>
                      </c15:dlblFieldTableCache>
                    </c15:dlblFTEntry>
                  </c15:dlblFieldTable>
                  <c15:showDataLabelsRange val="0"/>
                </c:ext>
                <c:ext xmlns:c16="http://schemas.microsoft.com/office/drawing/2014/chart" uri="{C3380CC4-5D6E-409C-BE32-E72D297353CC}">
                  <c16:uniqueId val="{00000038-DD6B-4960-BC81-7C30920B557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{870152E2-6D12-47FA-9FED-6E263DEE4969}</c15:txfldGUID>
                      <c15:f>Diagramm!$J$57</c15:f>
                      <c15:dlblFieldTableCache>
                        <c:ptCount val="1"/>
                      </c15:dlblFieldTableCache>
                    </c15:dlblFTEntry>
                  </c15:dlblFieldTable>
                  <c15:showDataLabelsRange val="0"/>
                </c:ext>
                <c:ext xmlns:c16="http://schemas.microsoft.com/office/drawing/2014/chart" uri="{C3380CC4-5D6E-409C-BE32-E72D297353CC}">
                  <c16:uniqueId val="{00000039-DD6B-4960-BC81-7C30920B557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{193B8372-8319-47EF-9009-3014D4820EDA}</c15:txfldGUID>
                      <c15:f>Diagramm!$J$58</c15:f>
                      <c15:dlblFieldTableCache>
                        <c:ptCount val="1"/>
                      </c15:dlblFieldTableCache>
                    </c15:dlblFTEntry>
                  </c15:dlblFieldTable>
                  <c15:showDataLabelsRange val="0"/>
                </c:ext>
                <c:ext xmlns:c16="http://schemas.microsoft.com/office/drawing/2014/chart" uri="{C3380CC4-5D6E-409C-BE32-E72D297353CC}">
                  <c16:uniqueId val="{0000003A-DD6B-4960-BC81-7C30920B557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{73F48D28-F9AA-4996-879B-FE60179D1D72}</c15:txfldGUID>
                      <c15:f>Diagramm!$J$59</c15:f>
                      <c15:dlblFieldTableCache>
                        <c:ptCount val="1"/>
                      </c15:dlblFieldTableCache>
                    </c15:dlblFTEntry>
                  </c15:dlblFieldTable>
                  <c15:showDataLabelsRange val="0"/>
                </c:ext>
                <c:ext xmlns:c16="http://schemas.microsoft.com/office/drawing/2014/chart" uri="{C3380CC4-5D6E-409C-BE32-E72D297353CC}">
                  <c16:uniqueId val="{0000003B-DD6B-4960-BC81-7C30920B557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{F7278F8C-011B-4E8C-ADC6-68BFCDFBA801}</c15:txfldGUID>
                      <c15:f>Diagramm!$J$60</c15:f>
                      <c15:dlblFieldTableCache>
                        <c:ptCount val="1"/>
                      </c15:dlblFieldTableCache>
                    </c15:dlblFTEntry>
                  </c15:dlblFieldTable>
                  <c15:showDataLabelsRange val="0"/>
                </c:ext>
                <c:ext xmlns:c16="http://schemas.microsoft.com/office/drawing/2014/chart" uri="{C3380CC4-5D6E-409C-BE32-E72D297353CC}">
                  <c16:uniqueId val="{0000003C-DD6B-4960-BC81-7C30920B557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{A6E05989-3EF3-4762-BE39-D69628CB276E}</c15:txfldGUID>
                      <c15:f>Diagramm!$J$61</c15:f>
                      <c15:dlblFieldTableCache>
                        <c:ptCount val="1"/>
                      </c15:dlblFieldTableCache>
                    </c15:dlblFTEntry>
                  </c15:dlblFieldTable>
                  <c15:showDataLabelsRange val="0"/>
                </c:ext>
                <c:ext xmlns:c16="http://schemas.microsoft.com/office/drawing/2014/chart" uri="{C3380CC4-5D6E-409C-BE32-E72D297353CC}">
                  <c16:uniqueId val="{0000003D-DD6B-4960-BC81-7C30920B557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{14CAF6D4-0682-49E7-B1CB-FDED581D8BEC}</c15:txfldGUID>
                      <c15:f>Diagramm!$J$62</c15:f>
                      <c15:dlblFieldTableCache>
                        <c:ptCount val="1"/>
                      </c15:dlblFieldTableCache>
                    </c15:dlblFTEntry>
                  </c15:dlblFieldTable>
                  <c15:showDataLabelsRange val="0"/>
                </c:ext>
                <c:ext xmlns:c16="http://schemas.microsoft.com/office/drawing/2014/chart" uri="{C3380CC4-5D6E-409C-BE32-E72D297353CC}">
                  <c16:uniqueId val="{0000003E-DD6B-4960-BC81-7C30920B557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{5369987C-9A17-433D-B5D1-B815CA321BCB}</c15:txfldGUID>
                      <c15:f>Diagramm!$J$63</c15:f>
                      <c15:dlblFieldTableCache>
                        <c:ptCount val="1"/>
                      </c15:dlblFieldTableCache>
                    </c15:dlblFTEntry>
                  </c15:dlblFieldTable>
                  <c15:showDataLabelsRange val="0"/>
                </c:ext>
                <c:ext xmlns:c16="http://schemas.microsoft.com/office/drawing/2014/chart" uri="{C3380CC4-5D6E-409C-BE32-E72D297353CC}">
                  <c16:uniqueId val="{0000003F-DD6B-4960-BC81-7C30920B557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{847ADCD5-2046-4348-AB7C-D198336C3809}</c15:txfldGUID>
                      <c15:f>Diagramm!$J$64</c15:f>
                      <c15:dlblFieldTableCache>
                        <c:ptCount val="1"/>
                      </c15:dlblFieldTableCache>
                    </c15:dlblFTEntry>
                  </c15:dlblFieldTable>
                  <c15:showDataLabelsRange val="0"/>
                </c:ext>
                <c:ext xmlns:c16="http://schemas.microsoft.com/office/drawing/2014/chart" uri="{C3380CC4-5D6E-409C-BE32-E72D297353CC}">
                  <c16:uniqueId val="{00000040-DD6B-4960-BC81-7C30920B557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{094624AA-60F8-48F5-9950-60E75B6939C6}</c15:txfldGUID>
                      <c15:f>Diagramm!$J$65</c15:f>
                      <c15:dlblFieldTableCache>
                        <c:ptCount val="1"/>
                      </c15:dlblFieldTableCache>
                    </c15:dlblFTEntry>
                  </c15:dlblFieldTable>
                  <c15:showDataLabelsRange val="0"/>
                </c:ext>
                <c:ext xmlns:c16="http://schemas.microsoft.com/office/drawing/2014/chart" uri="{C3380CC4-5D6E-409C-BE32-E72D297353CC}">
                  <c16:uniqueId val="{00000041-DD6B-4960-BC81-7C30920B557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{3E9CAD67-7BAB-4F8C-9A75-90A2571FDCF2}</c15:txfldGUID>
                      <c15:f>Diagramm!$J$66</c15:f>
                      <c15:dlblFieldTableCache>
                        <c:ptCount val="1"/>
                      </c15:dlblFieldTableCache>
                    </c15:dlblFTEntry>
                  </c15:dlblFieldTable>
                  <c15:showDataLabelsRange val="0"/>
                </c:ext>
                <c:ext xmlns:c16="http://schemas.microsoft.com/office/drawing/2014/chart" uri="{C3380CC4-5D6E-409C-BE32-E72D297353CC}">
                  <c16:uniqueId val="{00000042-DD6B-4960-BC81-7C30920B557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{4395A519-10F6-49FA-8BA8-B17F9FDF139A}</c15:txfldGUID>
                      <c15:f>Diagramm!$J$67</c15:f>
                      <c15:dlblFieldTableCache>
                        <c:ptCount val="1"/>
                      </c15:dlblFieldTableCache>
                    </c15:dlblFTEntry>
                  </c15:dlblFieldTable>
                  <c15:showDataLabelsRange val="0"/>
                </c:ext>
                <c:ext xmlns:c16="http://schemas.microsoft.com/office/drawing/2014/chart" uri="{C3380CC4-5D6E-409C-BE32-E72D297353CC}">
                  <c16:uniqueId val="{00000043-DD6B-4960-BC81-7C30920B557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D6B-4960-BC81-7C30920B557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023-410F-966A-2C956302D3E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23-410F-966A-2C956302D3E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23-410F-966A-2C956302D3E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23-410F-966A-2C956302D3E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023-410F-966A-2C956302D3E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023-410F-966A-2C956302D3E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023-410F-966A-2C956302D3E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023-410F-966A-2C956302D3E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023-410F-966A-2C956302D3E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023-410F-966A-2C956302D3E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023-410F-966A-2C956302D3E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023-410F-966A-2C956302D3E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023-410F-966A-2C956302D3E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023-410F-966A-2C956302D3E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023-410F-966A-2C956302D3E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023-410F-966A-2C956302D3E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023-410F-966A-2C956302D3E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023-410F-966A-2C956302D3E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023-410F-966A-2C956302D3E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023-410F-966A-2C956302D3E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023-410F-966A-2C956302D3E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023-410F-966A-2C956302D3E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023-410F-966A-2C956302D3E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023-410F-966A-2C956302D3E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023-410F-966A-2C956302D3E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023-410F-966A-2C956302D3E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023-410F-966A-2C956302D3E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023-410F-966A-2C956302D3E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023-410F-966A-2C956302D3E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023-410F-966A-2C956302D3E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023-410F-966A-2C956302D3E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023-410F-966A-2C956302D3E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023-410F-966A-2C956302D3E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023-410F-966A-2C956302D3E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023-410F-966A-2C956302D3E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023-410F-966A-2C956302D3E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023-410F-966A-2C956302D3E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023-410F-966A-2C956302D3E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023-410F-966A-2C956302D3E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023-410F-966A-2C956302D3E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023-410F-966A-2C956302D3E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023-410F-966A-2C956302D3E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023-410F-966A-2C956302D3E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023-410F-966A-2C956302D3E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023-410F-966A-2C956302D3E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023-410F-966A-2C956302D3E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023-410F-966A-2C956302D3E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023-410F-966A-2C956302D3E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023-410F-966A-2C956302D3E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023-410F-966A-2C956302D3E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023-410F-966A-2C956302D3E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023-410F-966A-2C956302D3E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023-410F-966A-2C956302D3E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023-410F-966A-2C956302D3E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023-410F-966A-2C956302D3E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023-410F-966A-2C956302D3E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023-410F-966A-2C956302D3E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023-410F-966A-2C956302D3E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023-410F-966A-2C956302D3E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023-410F-966A-2C956302D3E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023-410F-966A-2C956302D3E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023-410F-966A-2C956302D3E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023-410F-966A-2C956302D3E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023-410F-966A-2C956302D3E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023-410F-966A-2C956302D3E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023-410F-966A-2C956302D3E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023-410F-966A-2C956302D3E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023-410F-966A-2C956302D3E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023-410F-966A-2C956302D3E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101.64200608319803</c:v>
                </c:pt>
                <c:pt idx="2">
                  <c:v>103.08733734306034</c:v>
                </c:pt>
                <c:pt idx="3">
                  <c:v>102.85635877146844</c:v>
                </c:pt>
                <c:pt idx="4">
                  <c:v>103.29315983259771</c:v>
                </c:pt>
                <c:pt idx="5">
                  <c:v>104.58298076703181</c:v>
                </c:pt>
                <c:pt idx="6">
                  <c:v>106.37821025910765</c:v>
                </c:pt>
                <c:pt idx="7">
                  <c:v>107.05285064148009</c:v>
                </c:pt>
                <c:pt idx="8">
                  <c:v>107.75722093900792</c:v>
                </c:pt>
                <c:pt idx="9">
                  <c:v>109.71024767306241</c:v>
                </c:pt>
                <c:pt idx="10">
                  <c:v>111.49175566583575</c:v>
                </c:pt>
                <c:pt idx="11">
                  <c:v>110.37574038923319</c:v>
                </c:pt>
                <c:pt idx="12">
                  <c:v>110.41919180369109</c:v>
                </c:pt>
                <c:pt idx="13">
                  <c:v>111.75932490223433</c:v>
                </c:pt>
                <c:pt idx="14">
                  <c:v>113.2595421593066</c:v>
                </c:pt>
                <c:pt idx="15">
                  <c:v>112.15953529855696</c:v>
                </c:pt>
                <c:pt idx="16">
                  <c:v>113.38303565302903</c:v>
                </c:pt>
                <c:pt idx="17">
                  <c:v>115.02732865277746</c:v>
                </c:pt>
                <c:pt idx="18">
                  <c:v>116.78825439659705</c:v>
                </c:pt>
                <c:pt idx="19">
                  <c:v>116.13648317972877</c:v>
                </c:pt>
                <c:pt idx="20">
                  <c:v>117.98202483591373</c:v>
                </c:pt>
                <c:pt idx="21">
                  <c:v>119.87787865620783</c:v>
                </c:pt>
                <c:pt idx="22">
                  <c:v>121.31634916641892</c:v>
                </c:pt>
                <c:pt idx="23">
                  <c:v>120.89555652114254</c:v>
                </c:pt>
                <c:pt idx="24">
                  <c:v>121.16769959064193</c:v>
                </c:pt>
              </c:numCache>
            </c:numRef>
          </c:val>
          <c:smooth val="0"/>
          <c:extLst>
            <c:ext xmlns:c16="http://schemas.microsoft.com/office/drawing/2014/chart" uri="{C3380CC4-5D6E-409C-BE32-E72D297353CC}">
              <c16:uniqueId val="{00000000-AC0C-4A56-8012-F0693CDA3F2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102.61450756831138</c:v>
                </c:pt>
                <c:pt idx="2">
                  <c:v>104.26577550619226</c:v>
                </c:pt>
                <c:pt idx="3">
                  <c:v>105.07175152349124</c:v>
                </c:pt>
                <c:pt idx="4">
                  <c:v>103.06664045606449</c:v>
                </c:pt>
                <c:pt idx="5">
                  <c:v>107.13583644584234</c:v>
                </c:pt>
                <c:pt idx="6">
                  <c:v>108.33497149597011</c:v>
                </c:pt>
                <c:pt idx="7">
                  <c:v>107.86318065657558</c:v>
                </c:pt>
                <c:pt idx="8">
                  <c:v>108.82642028700609</c:v>
                </c:pt>
                <c:pt idx="9">
                  <c:v>112.9152742284254</c:v>
                </c:pt>
                <c:pt idx="10">
                  <c:v>115.92294082956556</c:v>
                </c:pt>
                <c:pt idx="11">
                  <c:v>113.76056614900727</c:v>
                </c:pt>
                <c:pt idx="12">
                  <c:v>113.11185374483979</c:v>
                </c:pt>
                <c:pt idx="13">
                  <c:v>116.35541576567721</c:v>
                </c:pt>
                <c:pt idx="14">
                  <c:v>118.55710634951836</c:v>
                </c:pt>
                <c:pt idx="15">
                  <c:v>118.0066837035581</c:v>
                </c:pt>
                <c:pt idx="16">
                  <c:v>119.87418910949479</c:v>
                </c:pt>
                <c:pt idx="17">
                  <c:v>124.8673088264203</c:v>
                </c:pt>
                <c:pt idx="18">
                  <c:v>127.95360723412621</c:v>
                </c:pt>
                <c:pt idx="19">
                  <c:v>127.12797326518577</c:v>
                </c:pt>
                <c:pt idx="20">
                  <c:v>128.50402988008648</c:v>
                </c:pt>
                <c:pt idx="21">
                  <c:v>129.48692746215843</c:v>
                </c:pt>
                <c:pt idx="22">
                  <c:v>131.70827599764107</c:v>
                </c:pt>
                <c:pt idx="23">
                  <c:v>129.97837625319443</c:v>
                </c:pt>
                <c:pt idx="24">
                  <c:v>127.56044820129742</c:v>
                </c:pt>
              </c:numCache>
            </c:numRef>
          </c:val>
          <c:smooth val="0"/>
          <c:extLst>
            <c:ext xmlns:c16="http://schemas.microsoft.com/office/drawing/2014/chart" uri="{C3380CC4-5D6E-409C-BE32-E72D297353CC}">
              <c16:uniqueId val="{00000001-AC0C-4A56-8012-F0693CDA3F2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103.56749311294766</c:v>
                </c:pt>
                <c:pt idx="2">
                  <c:v>101.69421487603304</c:v>
                </c:pt>
                <c:pt idx="3">
                  <c:v>102.03856749311295</c:v>
                </c:pt>
                <c:pt idx="4">
                  <c:v>99.187327823691462</c:v>
                </c:pt>
                <c:pt idx="5">
                  <c:v>101.92837465564739</c:v>
                </c:pt>
                <c:pt idx="6">
                  <c:v>99.462809917355372</c:v>
                </c:pt>
                <c:pt idx="7">
                  <c:v>100.16528925619835</c:v>
                </c:pt>
                <c:pt idx="8">
                  <c:v>98.498622589531678</c:v>
                </c:pt>
                <c:pt idx="9">
                  <c:v>99.80716253443525</c:v>
                </c:pt>
                <c:pt idx="10">
                  <c:v>98.870523415977956</c:v>
                </c:pt>
                <c:pt idx="11">
                  <c:v>100.09641873278237</c:v>
                </c:pt>
                <c:pt idx="12">
                  <c:v>95.964187327823694</c:v>
                </c:pt>
                <c:pt idx="13">
                  <c:v>96.790633608815426</c:v>
                </c:pt>
                <c:pt idx="14">
                  <c:v>96.487603305785115</c:v>
                </c:pt>
                <c:pt idx="15">
                  <c:v>95.757575757575751</c:v>
                </c:pt>
                <c:pt idx="16">
                  <c:v>93.870523415977956</c:v>
                </c:pt>
                <c:pt idx="17">
                  <c:v>96.446280991735534</c:v>
                </c:pt>
                <c:pt idx="18">
                  <c:v>94.944903581267212</c:v>
                </c:pt>
                <c:pt idx="19">
                  <c:v>94.60055096418732</c:v>
                </c:pt>
                <c:pt idx="20">
                  <c:v>93.498622589531678</c:v>
                </c:pt>
                <c:pt idx="21">
                  <c:v>94.435261707988985</c:v>
                </c:pt>
                <c:pt idx="22">
                  <c:v>93.319559228650135</c:v>
                </c:pt>
                <c:pt idx="23">
                  <c:v>93.154269972451786</c:v>
                </c:pt>
                <c:pt idx="24">
                  <c:v>89.834710743801651</c:v>
                </c:pt>
              </c:numCache>
            </c:numRef>
          </c:val>
          <c:smooth val="0"/>
          <c:extLst>
            <c:ext xmlns:c16="http://schemas.microsoft.com/office/drawing/2014/chart" uri="{C3380CC4-5D6E-409C-BE32-E72D297353CC}">
              <c16:uniqueId val="{00000002-AC0C-4A56-8012-F0693CDA3F2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C0C-4A56-8012-F0693CDA3F2F}"/>
                </c:ext>
              </c:extLst>
            </c:dLbl>
            <c:dLbl>
              <c:idx val="1"/>
              <c:delete val="1"/>
              <c:extLst>
                <c:ext xmlns:c15="http://schemas.microsoft.com/office/drawing/2012/chart" uri="{CE6537A1-D6FC-4f65-9D91-7224C49458BB}"/>
                <c:ext xmlns:c16="http://schemas.microsoft.com/office/drawing/2014/chart" uri="{C3380CC4-5D6E-409C-BE32-E72D297353CC}">
                  <c16:uniqueId val="{00000004-AC0C-4A56-8012-F0693CDA3F2F}"/>
                </c:ext>
              </c:extLst>
            </c:dLbl>
            <c:dLbl>
              <c:idx val="2"/>
              <c:delete val="1"/>
              <c:extLst>
                <c:ext xmlns:c15="http://schemas.microsoft.com/office/drawing/2012/chart" uri="{CE6537A1-D6FC-4f65-9D91-7224C49458BB}"/>
                <c:ext xmlns:c16="http://schemas.microsoft.com/office/drawing/2014/chart" uri="{C3380CC4-5D6E-409C-BE32-E72D297353CC}">
                  <c16:uniqueId val="{00000005-AC0C-4A56-8012-F0693CDA3F2F}"/>
                </c:ext>
              </c:extLst>
            </c:dLbl>
            <c:dLbl>
              <c:idx val="3"/>
              <c:delete val="1"/>
              <c:extLst>
                <c:ext xmlns:c15="http://schemas.microsoft.com/office/drawing/2012/chart" uri="{CE6537A1-D6FC-4f65-9D91-7224C49458BB}"/>
                <c:ext xmlns:c16="http://schemas.microsoft.com/office/drawing/2014/chart" uri="{C3380CC4-5D6E-409C-BE32-E72D297353CC}">
                  <c16:uniqueId val="{00000006-AC0C-4A56-8012-F0693CDA3F2F}"/>
                </c:ext>
              </c:extLst>
            </c:dLbl>
            <c:dLbl>
              <c:idx val="4"/>
              <c:delete val="1"/>
              <c:extLst>
                <c:ext xmlns:c15="http://schemas.microsoft.com/office/drawing/2012/chart" uri="{CE6537A1-D6FC-4f65-9D91-7224C49458BB}"/>
                <c:ext xmlns:c16="http://schemas.microsoft.com/office/drawing/2014/chart" uri="{C3380CC4-5D6E-409C-BE32-E72D297353CC}">
                  <c16:uniqueId val="{00000007-AC0C-4A56-8012-F0693CDA3F2F}"/>
                </c:ext>
              </c:extLst>
            </c:dLbl>
            <c:dLbl>
              <c:idx val="5"/>
              <c:delete val="1"/>
              <c:extLst>
                <c:ext xmlns:c15="http://schemas.microsoft.com/office/drawing/2012/chart" uri="{CE6537A1-D6FC-4f65-9D91-7224C49458BB}"/>
                <c:ext xmlns:c16="http://schemas.microsoft.com/office/drawing/2014/chart" uri="{C3380CC4-5D6E-409C-BE32-E72D297353CC}">
                  <c16:uniqueId val="{00000008-AC0C-4A56-8012-F0693CDA3F2F}"/>
                </c:ext>
              </c:extLst>
            </c:dLbl>
            <c:dLbl>
              <c:idx val="6"/>
              <c:delete val="1"/>
              <c:extLst>
                <c:ext xmlns:c15="http://schemas.microsoft.com/office/drawing/2012/chart" uri="{CE6537A1-D6FC-4f65-9D91-7224C49458BB}"/>
                <c:ext xmlns:c16="http://schemas.microsoft.com/office/drawing/2014/chart" uri="{C3380CC4-5D6E-409C-BE32-E72D297353CC}">
                  <c16:uniqueId val="{00000009-AC0C-4A56-8012-F0693CDA3F2F}"/>
                </c:ext>
              </c:extLst>
            </c:dLbl>
            <c:dLbl>
              <c:idx val="7"/>
              <c:delete val="1"/>
              <c:extLst>
                <c:ext xmlns:c15="http://schemas.microsoft.com/office/drawing/2012/chart" uri="{CE6537A1-D6FC-4f65-9D91-7224C49458BB}"/>
                <c:ext xmlns:c16="http://schemas.microsoft.com/office/drawing/2014/chart" uri="{C3380CC4-5D6E-409C-BE32-E72D297353CC}">
                  <c16:uniqueId val="{0000000A-AC0C-4A56-8012-F0693CDA3F2F}"/>
                </c:ext>
              </c:extLst>
            </c:dLbl>
            <c:dLbl>
              <c:idx val="8"/>
              <c:delete val="1"/>
              <c:extLst>
                <c:ext xmlns:c15="http://schemas.microsoft.com/office/drawing/2012/chart" uri="{CE6537A1-D6FC-4f65-9D91-7224C49458BB}"/>
                <c:ext xmlns:c16="http://schemas.microsoft.com/office/drawing/2014/chart" uri="{C3380CC4-5D6E-409C-BE32-E72D297353CC}">
                  <c16:uniqueId val="{0000000B-AC0C-4A56-8012-F0693CDA3F2F}"/>
                </c:ext>
              </c:extLst>
            </c:dLbl>
            <c:dLbl>
              <c:idx val="9"/>
              <c:delete val="1"/>
              <c:extLst>
                <c:ext xmlns:c15="http://schemas.microsoft.com/office/drawing/2012/chart" uri="{CE6537A1-D6FC-4f65-9D91-7224C49458BB}"/>
                <c:ext xmlns:c16="http://schemas.microsoft.com/office/drawing/2014/chart" uri="{C3380CC4-5D6E-409C-BE32-E72D297353CC}">
                  <c16:uniqueId val="{0000000C-AC0C-4A56-8012-F0693CDA3F2F}"/>
                </c:ext>
              </c:extLst>
            </c:dLbl>
            <c:dLbl>
              <c:idx val="10"/>
              <c:delete val="1"/>
              <c:extLst>
                <c:ext xmlns:c15="http://schemas.microsoft.com/office/drawing/2012/chart" uri="{CE6537A1-D6FC-4f65-9D91-7224C49458BB}"/>
                <c:ext xmlns:c16="http://schemas.microsoft.com/office/drawing/2014/chart" uri="{C3380CC4-5D6E-409C-BE32-E72D297353CC}">
                  <c16:uniqueId val="{0000000D-AC0C-4A56-8012-F0693CDA3F2F}"/>
                </c:ext>
              </c:extLst>
            </c:dLbl>
            <c:dLbl>
              <c:idx val="11"/>
              <c:delete val="1"/>
              <c:extLst>
                <c:ext xmlns:c15="http://schemas.microsoft.com/office/drawing/2012/chart" uri="{CE6537A1-D6FC-4f65-9D91-7224C49458BB}"/>
                <c:ext xmlns:c16="http://schemas.microsoft.com/office/drawing/2014/chart" uri="{C3380CC4-5D6E-409C-BE32-E72D297353CC}">
                  <c16:uniqueId val="{0000000E-AC0C-4A56-8012-F0693CDA3F2F}"/>
                </c:ext>
              </c:extLst>
            </c:dLbl>
            <c:dLbl>
              <c:idx val="12"/>
              <c:delete val="1"/>
              <c:extLst>
                <c:ext xmlns:c15="http://schemas.microsoft.com/office/drawing/2012/chart" uri="{CE6537A1-D6FC-4f65-9D91-7224C49458BB}"/>
                <c:ext xmlns:c16="http://schemas.microsoft.com/office/drawing/2014/chart" uri="{C3380CC4-5D6E-409C-BE32-E72D297353CC}">
                  <c16:uniqueId val="{0000000F-AC0C-4A56-8012-F0693CDA3F2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C0C-4A56-8012-F0693CDA3F2F}"/>
                </c:ext>
              </c:extLst>
            </c:dLbl>
            <c:dLbl>
              <c:idx val="14"/>
              <c:delete val="1"/>
              <c:extLst>
                <c:ext xmlns:c15="http://schemas.microsoft.com/office/drawing/2012/chart" uri="{CE6537A1-D6FC-4f65-9D91-7224C49458BB}"/>
                <c:ext xmlns:c16="http://schemas.microsoft.com/office/drawing/2014/chart" uri="{C3380CC4-5D6E-409C-BE32-E72D297353CC}">
                  <c16:uniqueId val="{00000011-AC0C-4A56-8012-F0693CDA3F2F}"/>
                </c:ext>
              </c:extLst>
            </c:dLbl>
            <c:dLbl>
              <c:idx val="15"/>
              <c:delete val="1"/>
              <c:extLst>
                <c:ext xmlns:c15="http://schemas.microsoft.com/office/drawing/2012/chart" uri="{CE6537A1-D6FC-4f65-9D91-7224C49458BB}"/>
                <c:ext xmlns:c16="http://schemas.microsoft.com/office/drawing/2014/chart" uri="{C3380CC4-5D6E-409C-BE32-E72D297353CC}">
                  <c16:uniqueId val="{00000012-AC0C-4A56-8012-F0693CDA3F2F}"/>
                </c:ext>
              </c:extLst>
            </c:dLbl>
            <c:dLbl>
              <c:idx val="16"/>
              <c:delete val="1"/>
              <c:extLst>
                <c:ext xmlns:c15="http://schemas.microsoft.com/office/drawing/2012/chart" uri="{CE6537A1-D6FC-4f65-9D91-7224C49458BB}"/>
                <c:ext xmlns:c16="http://schemas.microsoft.com/office/drawing/2014/chart" uri="{C3380CC4-5D6E-409C-BE32-E72D297353CC}">
                  <c16:uniqueId val="{00000013-AC0C-4A56-8012-F0693CDA3F2F}"/>
                </c:ext>
              </c:extLst>
            </c:dLbl>
            <c:dLbl>
              <c:idx val="17"/>
              <c:delete val="1"/>
              <c:extLst>
                <c:ext xmlns:c15="http://schemas.microsoft.com/office/drawing/2012/chart" uri="{CE6537A1-D6FC-4f65-9D91-7224C49458BB}"/>
                <c:ext xmlns:c16="http://schemas.microsoft.com/office/drawing/2014/chart" uri="{C3380CC4-5D6E-409C-BE32-E72D297353CC}">
                  <c16:uniqueId val="{00000014-AC0C-4A56-8012-F0693CDA3F2F}"/>
                </c:ext>
              </c:extLst>
            </c:dLbl>
            <c:dLbl>
              <c:idx val="18"/>
              <c:delete val="1"/>
              <c:extLst>
                <c:ext xmlns:c15="http://schemas.microsoft.com/office/drawing/2012/chart" uri="{CE6537A1-D6FC-4f65-9D91-7224C49458BB}"/>
                <c:ext xmlns:c16="http://schemas.microsoft.com/office/drawing/2014/chart" uri="{C3380CC4-5D6E-409C-BE32-E72D297353CC}">
                  <c16:uniqueId val="{00000015-AC0C-4A56-8012-F0693CDA3F2F}"/>
                </c:ext>
              </c:extLst>
            </c:dLbl>
            <c:dLbl>
              <c:idx val="19"/>
              <c:delete val="1"/>
              <c:extLst>
                <c:ext xmlns:c15="http://schemas.microsoft.com/office/drawing/2012/chart" uri="{CE6537A1-D6FC-4f65-9D91-7224C49458BB}"/>
                <c:ext xmlns:c16="http://schemas.microsoft.com/office/drawing/2014/chart" uri="{C3380CC4-5D6E-409C-BE32-E72D297353CC}">
                  <c16:uniqueId val="{00000016-AC0C-4A56-8012-F0693CDA3F2F}"/>
                </c:ext>
              </c:extLst>
            </c:dLbl>
            <c:dLbl>
              <c:idx val="20"/>
              <c:delete val="1"/>
              <c:extLst>
                <c:ext xmlns:c15="http://schemas.microsoft.com/office/drawing/2012/chart" uri="{CE6537A1-D6FC-4f65-9D91-7224C49458BB}"/>
                <c:ext xmlns:c16="http://schemas.microsoft.com/office/drawing/2014/chart" uri="{C3380CC4-5D6E-409C-BE32-E72D297353CC}">
                  <c16:uniqueId val="{00000017-AC0C-4A56-8012-F0693CDA3F2F}"/>
                </c:ext>
              </c:extLst>
            </c:dLbl>
            <c:dLbl>
              <c:idx val="21"/>
              <c:delete val="1"/>
              <c:extLst>
                <c:ext xmlns:c15="http://schemas.microsoft.com/office/drawing/2012/chart" uri="{CE6537A1-D6FC-4f65-9D91-7224C49458BB}"/>
                <c:ext xmlns:c16="http://schemas.microsoft.com/office/drawing/2014/chart" uri="{C3380CC4-5D6E-409C-BE32-E72D297353CC}">
                  <c16:uniqueId val="{00000018-AC0C-4A56-8012-F0693CDA3F2F}"/>
                </c:ext>
              </c:extLst>
            </c:dLbl>
            <c:dLbl>
              <c:idx val="22"/>
              <c:delete val="1"/>
              <c:extLst>
                <c:ext xmlns:c15="http://schemas.microsoft.com/office/drawing/2012/chart" uri="{CE6537A1-D6FC-4f65-9D91-7224C49458BB}"/>
                <c:ext xmlns:c16="http://schemas.microsoft.com/office/drawing/2014/chart" uri="{C3380CC4-5D6E-409C-BE32-E72D297353CC}">
                  <c16:uniqueId val="{00000019-AC0C-4A56-8012-F0693CDA3F2F}"/>
                </c:ext>
              </c:extLst>
            </c:dLbl>
            <c:dLbl>
              <c:idx val="23"/>
              <c:delete val="1"/>
              <c:extLst>
                <c:ext xmlns:c15="http://schemas.microsoft.com/office/drawing/2012/chart" uri="{CE6537A1-D6FC-4f65-9D91-7224C49458BB}"/>
                <c:ext xmlns:c16="http://schemas.microsoft.com/office/drawing/2014/chart" uri="{C3380CC4-5D6E-409C-BE32-E72D297353CC}">
                  <c16:uniqueId val="{0000001A-AC0C-4A56-8012-F0693CDA3F2F}"/>
                </c:ext>
              </c:extLst>
            </c:dLbl>
            <c:dLbl>
              <c:idx val="24"/>
              <c:delete val="1"/>
              <c:extLst>
                <c:ext xmlns:c15="http://schemas.microsoft.com/office/drawing/2012/chart" uri="{CE6537A1-D6FC-4f65-9D91-7224C49458BB}"/>
                <c:ext xmlns:c16="http://schemas.microsoft.com/office/drawing/2014/chart" uri="{C3380CC4-5D6E-409C-BE32-E72D297353CC}">
                  <c16:uniqueId val="{0000001B-AC0C-4A56-8012-F0693CDA3F2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C0C-4A56-8012-F0693CDA3F2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Starnberg (09188)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52983</v>
      </c>
      <c r="F11" s="238">
        <v>52864</v>
      </c>
      <c r="G11" s="238">
        <v>53048</v>
      </c>
      <c r="H11" s="238">
        <v>52419</v>
      </c>
      <c r="I11" s="265">
        <v>51590</v>
      </c>
      <c r="J11" s="263">
        <v>1393</v>
      </c>
      <c r="K11" s="266">
        <v>2.700135685210312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13.068342675952664</v>
      </c>
      <c r="E13" s="115">
        <v>6924</v>
      </c>
      <c r="F13" s="114">
        <v>6893</v>
      </c>
      <c r="G13" s="114">
        <v>7091</v>
      </c>
      <c r="H13" s="114">
        <v>7111</v>
      </c>
      <c r="I13" s="140">
        <v>6852</v>
      </c>
      <c r="J13" s="115">
        <v>72</v>
      </c>
      <c r="K13" s="116">
        <v>1.0507880910683012</v>
      </c>
    </row>
    <row r="14" spans="1:255" ht="14.1" customHeight="1" x14ac:dyDescent="0.2">
      <c r="A14" s="306" t="s">
        <v>230</v>
      </c>
      <c r="B14" s="307"/>
      <c r="C14" s="308"/>
      <c r="D14" s="113">
        <v>49.40452598003133</v>
      </c>
      <c r="E14" s="115">
        <v>26176</v>
      </c>
      <c r="F14" s="114">
        <v>26257</v>
      </c>
      <c r="G14" s="114">
        <v>26482</v>
      </c>
      <c r="H14" s="114">
        <v>26178</v>
      </c>
      <c r="I14" s="140">
        <v>25917</v>
      </c>
      <c r="J14" s="115">
        <v>259</v>
      </c>
      <c r="K14" s="116">
        <v>0.99934405988347419</v>
      </c>
    </row>
    <row r="15" spans="1:255" ht="14.1" customHeight="1" x14ac:dyDescent="0.2">
      <c r="A15" s="306" t="s">
        <v>231</v>
      </c>
      <c r="B15" s="307"/>
      <c r="C15" s="308"/>
      <c r="D15" s="113">
        <v>15.467225336428665</v>
      </c>
      <c r="E15" s="115">
        <v>8195</v>
      </c>
      <c r="F15" s="114">
        <v>8213</v>
      </c>
      <c r="G15" s="114">
        <v>8134</v>
      </c>
      <c r="H15" s="114">
        <v>8030</v>
      </c>
      <c r="I15" s="140">
        <v>7915</v>
      </c>
      <c r="J15" s="115">
        <v>280</v>
      </c>
      <c r="K15" s="116">
        <v>3.5375868603916616</v>
      </c>
    </row>
    <row r="16" spans="1:255" ht="14.1" customHeight="1" x14ac:dyDescent="0.2">
      <c r="A16" s="306" t="s">
        <v>232</v>
      </c>
      <c r="B16" s="307"/>
      <c r="C16" s="308"/>
      <c r="D16" s="113">
        <v>21.744710567540533</v>
      </c>
      <c r="E16" s="115">
        <v>11521</v>
      </c>
      <c r="F16" s="114">
        <v>11333</v>
      </c>
      <c r="G16" s="114">
        <v>11171</v>
      </c>
      <c r="H16" s="114">
        <v>10933</v>
      </c>
      <c r="I16" s="140">
        <v>10739</v>
      </c>
      <c r="J16" s="115">
        <v>782</v>
      </c>
      <c r="K16" s="116">
        <v>7.2818698202812184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0.53602098786403185</v>
      </c>
      <c r="E18" s="115">
        <v>284</v>
      </c>
      <c r="F18" s="114">
        <v>275</v>
      </c>
      <c r="G18" s="114">
        <v>276</v>
      </c>
      <c r="H18" s="114">
        <v>272</v>
      </c>
      <c r="I18" s="140">
        <v>263</v>
      </c>
      <c r="J18" s="115">
        <v>21</v>
      </c>
      <c r="K18" s="116">
        <v>7.9847908745247151</v>
      </c>
    </row>
    <row r="19" spans="1:255" ht="14.1" customHeight="1" x14ac:dyDescent="0.2">
      <c r="A19" s="306" t="s">
        <v>235</v>
      </c>
      <c r="B19" s="307" t="s">
        <v>236</v>
      </c>
      <c r="C19" s="308"/>
      <c r="D19" s="113">
        <v>0.24536171979691598</v>
      </c>
      <c r="E19" s="115">
        <v>130</v>
      </c>
      <c r="F19" s="114">
        <v>125</v>
      </c>
      <c r="G19" s="114">
        <v>130</v>
      </c>
      <c r="H19" s="114">
        <v>126</v>
      </c>
      <c r="I19" s="140">
        <v>122</v>
      </c>
      <c r="J19" s="115">
        <v>8</v>
      </c>
      <c r="K19" s="116">
        <v>6.557377049180328</v>
      </c>
    </row>
    <row r="20" spans="1:255" ht="14.1" customHeight="1" x14ac:dyDescent="0.2">
      <c r="A20" s="306">
        <v>12</v>
      </c>
      <c r="B20" s="307" t="s">
        <v>237</v>
      </c>
      <c r="C20" s="308"/>
      <c r="D20" s="113">
        <v>1.1022403412415303</v>
      </c>
      <c r="E20" s="115">
        <v>584</v>
      </c>
      <c r="F20" s="114">
        <v>518</v>
      </c>
      <c r="G20" s="114">
        <v>593</v>
      </c>
      <c r="H20" s="114">
        <v>591</v>
      </c>
      <c r="I20" s="140">
        <v>567</v>
      </c>
      <c r="J20" s="115">
        <v>17</v>
      </c>
      <c r="K20" s="116">
        <v>2.998236331569665</v>
      </c>
    </row>
    <row r="21" spans="1:255" ht="14.1" customHeight="1" x14ac:dyDescent="0.2">
      <c r="A21" s="306">
        <v>21</v>
      </c>
      <c r="B21" s="307" t="s">
        <v>238</v>
      </c>
      <c r="C21" s="308"/>
      <c r="D21" s="113">
        <v>0.12834305343223298</v>
      </c>
      <c r="E21" s="115">
        <v>68</v>
      </c>
      <c r="F21" s="114">
        <v>67</v>
      </c>
      <c r="G21" s="114">
        <v>70</v>
      </c>
      <c r="H21" s="114">
        <v>72</v>
      </c>
      <c r="I21" s="140">
        <v>71</v>
      </c>
      <c r="J21" s="115">
        <v>-3</v>
      </c>
      <c r="K21" s="116">
        <v>-4.225352112676056</v>
      </c>
    </row>
    <row r="22" spans="1:255" ht="14.1" customHeight="1" x14ac:dyDescent="0.2">
      <c r="A22" s="306">
        <v>22</v>
      </c>
      <c r="B22" s="307" t="s">
        <v>239</v>
      </c>
      <c r="C22" s="308"/>
      <c r="D22" s="113">
        <v>0.80780627748523115</v>
      </c>
      <c r="E22" s="115">
        <v>428</v>
      </c>
      <c r="F22" s="114">
        <v>430</v>
      </c>
      <c r="G22" s="114">
        <v>433</v>
      </c>
      <c r="H22" s="114">
        <v>428</v>
      </c>
      <c r="I22" s="140">
        <v>437</v>
      </c>
      <c r="J22" s="115">
        <v>-9</v>
      </c>
      <c r="K22" s="116">
        <v>-2.0594965675057209</v>
      </c>
    </row>
    <row r="23" spans="1:255" ht="14.1" customHeight="1" x14ac:dyDescent="0.2">
      <c r="A23" s="306">
        <v>23</v>
      </c>
      <c r="B23" s="307" t="s">
        <v>240</v>
      </c>
      <c r="C23" s="308"/>
      <c r="D23" s="113">
        <v>0.62095389087065667</v>
      </c>
      <c r="E23" s="115">
        <v>329</v>
      </c>
      <c r="F23" s="114">
        <v>346</v>
      </c>
      <c r="G23" s="114">
        <v>338</v>
      </c>
      <c r="H23" s="114">
        <v>340</v>
      </c>
      <c r="I23" s="140">
        <v>335</v>
      </c>
      <c r="J23" s="115">
        <v>-6</v>
      </c>
      <c r="K23" s="116">
        <v>-1.791044776119403</v>
      </c>
    </row>
    <row r="24" spans="1:255" ht="14.1" customHeight="1" x14ac:dyDescent="0.2">
      <c r="A24" s="306">
        <v>24</v>
      </c>
      <c r="B24" s="307" t="s">
        <v>241</v>
      </c>
      <c r="C24" s="308"/>
      <c r="D24" s="113">
        <v>2.0365022743144028</v>
      </c>
      <c r="E24" s="115">
        <v>1079</v>
      </c>
      <c r="F24" s="114">
        <v>1090</v>
      </c>
      <c r="G24" s="114">
        <v>1100</v>
      </c>
      <c r="H24" s="114">
        <v>1129</v>
      </c>
      <c r="I24" s="140">
        <v>1124</v>
      </c>
      <c r="J24" s="115">
        <v>-45</v>
      </c>
      <c r="K24" s="116">
        <v>-4.0035587188612096</v>
      </c>
    </row>
    <row r="25" spans="1:255" ht="14.1" customHeight="1" x14ac:dyDescent="0.2">
      <c r="A25" s="306">
        <v>25</v>
      </c>
      <c r="B25" s="307" t="s">
        <v>242</v>
      </c>
      <c r="C25" s="308"/>
      <c r="D25" s="113">
        <v>6.3001340052469663</v>
      </c>
      <c r="E25" s="115">
        <v>3338</v>
      </c>
      <c r="F25" s="114">
        <v>3311</v>
      </c>
      <c r="G25" s="114">
        <v>3273</v>
      </c>
      <c r="H25" s="114">
        <v>3189</v>
      </c>
      <c r="I25" s="140">
        <v>3110</v>
      </c>
      <c r="J25" s="115">
        <v>228</v>
      </c>
      <c r="K25" s="116">
        <v>7.3311897106109321</v>
      </c>
    </row>
    <row r="26" spans="1:255" ht="14.1" customHeight="1" x14ac:dyDescent="0.2">
      <c r="A26" s="306">
        <v>26</v>
      </c>
      <c r="B26" s="307" t="s">
        <v>243</v>
      </c>
      <c r="C26" s="308"/>
      <c r="D26" s="113">
        <v>4.818526697242512</v>
      </c>
      <c r="E26" s="115">
        <v>2553</v>
      </c>
      <c r="F26" s="114">
        <v>2545</v>
      </c>
      <c r="G26" s="114">
        <v>2533</v>
      </c>
      <c r="H26" s="114">
        <v>2467</v>
      </c>
      <c r="I26" s="140">
        <v>2447</v>
      </c>
      <c r="J26" s="115">
        <v>106</v>
      </c>
      <c r="K26" s="116">
        <v>4.3318348998774008</v>
      </c>
    </row>
    <row r="27" spans="1:255" ht="14.1" customHeight="1" x14ac:dyDescent="0.2">
      <c r="A27" s="306">
        <v>27</v>
      </c>
      <c r="B27" s="307" t="s">
        <v>244</v>
      </c>
      <c r="C27" s="308"/>
      <c r="D27" s="113">
        <v>5.833946737632826</v>
      </c>
      <c r="E27" s="115">
        <v>3091</v>
      </c>
      <c r="F27" s="114">
        <v>3042</v>
      </c>
      <c r="G27" s="114">
        <v>2998</v>
      </c>
      <c r="H27" s="114">
        <v>2928</v>
      </c>
      <c r="I27" s="140">
        <v>2876</v>
      </c>
      <c r="J27" s="115">
        <v>215</v>
      </c>
      <c r="K27" s="116">
        <v>7.4756606397774688</v>
      </c>
    </row>
    <row r="28" spans="1:255" ht="14.1" customHeight="1" x14ac:dyDescent="0.2">
      <c r="A28" s="306">
        <v>28</v>
      </c>
      <c r="B28" s="307" t="s">
        <v>245</v>
      </c>
      <c r="C28" s="308"/>
      <c r="D28" s="113">
        <v>0.15287922541192459</v>
      </c>
      <c r="E28" s="115">
        <v>81</v>
      </c>
      <c r="F28" s="114">
        <v>78</v>
      </c>
      <c r="G28" s="114">
        <v>85</v>
      </c>
      <c r="H28" s="114">
        <v>92</v>
      </c>
      <c r="I28" s="140">
        <v>89</v>
      </c>
      <c r="J28" s="115">
        <v>-8</v>
      </c>
      <c r="K28" s="116">
        <v>-8.9887640449438209</v>
      </c>
    </row>
    <row r="29" spans="1:255" ht="14.1" customHeight="1" x14ac:dyDescent="0.2">
      <c r="A29" s="306">
        <v>29</v>
      </c>
      <c r="B29" s="307" t="s">
        <v>246</v>
      </c>
      <c r="C29" s="308"/>
      <c r="D29" s="113">
        <v>2.6763301436309761</v>
      </c>
      <c r="E29" s="115">
        <v>1418</v>
      </c>
      <c r="F29" s="114">
        <v>1444</v>
      </c>
      <c r="G29" s="114">
        <v>1516</v>
      </c>
      <c r="H29" s="114">
        <v>1522</v>
      </c>
      <c r="I29" s="140">
        <v>1469</v>
      </c>
      <c r="J29" s="115">
        <v>-51</v>
      </c>
      <c r="K29" s="116">
        <v>-3.4717494894486043</v>
      </c>
    </row>
    <row r="30" spans="1:255" ht="14.1" customHeight="1" x14ac:dyDescent="0.2">
      <c r="A30" s="306" t="s">
        <v>247</v>
      </c>
      <c r="B30" s="307" t="s">
        <v>248</v>
      </c>
      <c r="C30" s="308"/>
      <c r="D30" s="113">
        <v>0.54357057924239849</v>
      </c>
      <c r="E30" s="115">
        <v>288</v>
      </c>
      <c r="F30" s="114">
        <v>289</v>
      </c>
      <c r="G30" s="114">
        <v>291</v>
      </c>
      <c r="H30" s="114">
        <v>280</v>
      </c>
      <c r="I30" s="140">
        <v>274</v>
      </c>
      <c r="J30" s="115">
        <v>14</v>
      </c>
      <c r="K30" s="116">
        <v>5.1094890510948909</v>
      </c>
    </row>
    <row r="31" spans="1:255" ht="14.1" customHeight="1" x14ac:dyDescent="0.2">
      <c r="A31" s="306" t="s">
        <v>249</v>
      </c>
      <c r="B31" s="307" t="s">
        <v>250</v>
      </c>
      <c r="C31" s="308"/>
      <c r="D31" s="113">
        <v>2.091236811807561</v>
      </c>
      <c r="E31" s="115">
        <v>1108</v>
      </c>
      <c r="F31" s="114">
        <v>1133</v>
      </c>
      <c r="G31" s="114">
        <v>1202</v>
      </c>
      <c r="H31" s="114">
        <v>1218</v>
      </c>
      <c r="I31" s="140">
        <v>1171</v>
      </c>
      <c r="J31" s="115">
        <v>-63</v>
      </c>
      <c r="K31" s="116">
        <v>-5.3800170794193001</v>
      </c>
    </row>
    <row r="32" spans="1:255" ht="14.1" customHeight="1" x14ac:dyDescent="0.2">
      <c r="A32" s="306">
        <v>31</v>
      </c>
      <c r="B32" s="307" t="s">
        <v>251</v>
      </c>
      <c r="C32" s="308"/>
      <c r="D32" s="113">
        <v>0.92671234169450578</v>
      </c>
      <c r="E32" s="115">
        <v>491</v>
      </c>
      <c r="F32" s="114">
        <v>476</v>
      </c>
      <c r="G32" s="114">
        <v>444</v>
      </c>
      <c r="H32" s="114">
        <v>427</v>
      </c>
      <c r="I32" s="140">
        <v>411</v>
      </c>
      <c r="J32" s="115">
        <v>80</v>
      </c>
      <c r="K32" s="116">
        <v>19.464720194647203</v>
      </c>
    </row>
    <row r="33" spans="1:11" ht="14.1" customHeight="1" x14ac:dyDescent="0.2">
      <c r="A33" s="306">
        <v>32</v>
      </c>
      <c r="B33" s="307" t="s">
        <v>252</v>
      </c>
      <c r="C33" s="308"/>
      <c r="D33" s="113">
        <v>1.1890606420927468</v>
      </c>
      <c r="E33" s="115">
        <v>630</v>
      </c>
      <c r="F33" s="114">
        <v>596</v>
      </c>
      <c r="G33" s="114">
        <v>721</v>
      </c>
      <c r="H33" s="114">
        <v>727</v>
      </c>
      <c r="I33" s="140">
        <v>672</v>
      </c>
      <c r="J33" s="115">
        <v>-42</v>
      </c>
      <c r="K33" s="116">
        <v>-6.25</v>
      </c>
    </row>
    <row r="34" spans="1:11" ht="14.1" customHeight="1" x14ac:dyDescent="0.2">
      <c r="A34" s="306">
        <v>33</v>
      </c>
      <c r="B34" s="307" t="s">
        <v>253</v>
      </c>
      <c r="C34" s="308"/>
      <c r="D34" s="113">
        <v>1.0361814166808221</v>
      </c>
      <c r="E34" s="115">
        <v>549</v>
      </c>
      <c r="F34" s="114">
        <v>532</v>
      </c>
      <c r="G34" s="114">
        <v>561</v>
      </c>
      <c r="H34" s="114">
        <v>537</v>
      </c>
      <c r="I34" s="140">
        <v>531</v>
      </c>
      <c r="J34" s="115">
        <v>18</v>
      </c>
      <c r="K34" s="116">
        <v>3.3898305084745761</v>
      </c>
    </row>
    <row r="35" spans="1:11" ht="14.1" customHeight="1" x14ac:dyDescent="0.2">
      <c r="A35" s="306">
        <v>34</v>
      </c>
      <c r="B35" s="307" t="s">
        <v>254</v>
      </c>
      <c r="C35" s="308"/>
      <c r="D35" s="113">
        <v>2.5385501009757845</v>
      </c>
      <c r="E35" s="115">
        <v>1345</v>
      </c>
      <c r="F35" s="114">
        <v>1351</v>
      </c>
      <c r="G35" s="114">
        <v>1382</v>
      </c>
      <c r="H35" s="114">
        <v>1347</v>
      </c>
      <c r="I35" s="140">
        <v>1314</v>
      </c>
      <c r="J35" s="115">
        <v>31</v>
      </c>
      <c r="K35" s="116">
        <v>2.3592085235920854</v>
      </c>
    </row>
    <row r="36" spans="1:11" ht="14.1" customHeight="1" x14ac:dyDescent="0.2">
      <c r="A36" s="306">
        <v>41</v>
      </c>
      <c r="B36" s="307" t="s">
        <v>255</v>
      </c>
      <c r="C36" s="308"/>
      <c r="D36" s="113">
        <v>1.4891568993828208</v>
      </c>
      <c r="E36" s="115">
        <v>789</v>
      </c>
      <c r="F36" s="114">
        <v>781</v>
      </c>
      <c r="G36" s="114">
        <v>781</v>
      </c>
      <c r="H36" s="114">
        <v>759</v>
      </c>
      <c r="I36" s="140">
        <v>759</v>
      </c>
      <c r="J36" s="115">
        <v>30</v>
      </c>
      <c r="K36" s="116">
        <v>3.9525691699604741</v>
      </c>
    </row>
    <row r="37" spans="1:11" ht="14.1" customHeight="1" x14ac:dyDescent="0.2">
      <c r="A37" s="306">
        <v>42</v>
      </c>
      <c r="B37" s="307" t="s">
        <v>256</v>
      </c>
      <c r="C37" s="308"/>
      <c r="D37" s="113">
        <v>0.40767793443179889</v>
      </c>
      <c r="E37" s="115">
        <v>216</v>
      </c>
      <c r="F37" s="114">
        <v>210</v>
      </c>
      <c r="G37" s="114">
        <v>214</v>
      </c>
      <c r="H37" s="114">
        <v>209</v>
      </c>
      <c r="I37" s="140">
        <v>223</v>
      </c>
      <c r="J37" s="115">
        <v>-7</v>
      </c>
      <c r="K37" s="116">
        <v>-3.1390134529147984</v>
      </c>
    </row>
    <row r="38" spans="1:11" ht="14.1" customHeight="1" x14ac:dyDescent="0.2">
      <c r="A38" s="306">
        <v>43</v>
      </c>
      <c r="B38" s="307" t="s">
        <v>257</v>
      </c>
      <c r="C38" s="308"/>
      <c r="D38" s="113">
        <v>4.0654549572504388</v>
      </c>
      <c r="E38" s="115">
        <v>2154</v>
      </c>
      <c r="F38" s="114">
        <v>2106</v>
      </c>
      <c r="G38" s="114">
        <v>2060</v>
      </c>
      <c r="H38" s="114">
        <v>2015</v>
      </c>
      <c r="I38" s="140">
        <v>1972</v>
      </c>
      <c r="J38" s="115">
        <v>182</v>
      </c>
      <c r="K38" s="116">
        <v>9.2292089249492903</v>
      </c>
    </row>
    <row r="39" spans="1:11" ht="14.1" customHeight="1" x14ac:dyDescent="0.2">
      <c r="A39" s="306">
        <v>51</v>
      </c>
      <c r="B39" s="307" t="s">
        <v>258</v>
      </c>
      <c r="C39" s="308"/>
      <c r="D39" s="113">
        <v>3.7332729366023063</v>
      </c>
      <c r="E39" s="115">
        <v>1978</v>
      </c>
      <c r="F39" s="114">
        <v>2076</v>
      </c>
      <c r="G39" s="114">
        <v>2075</v>
      </c>
      <c r="H39" s="114">
        <v>2079</v>
      </c>
      <c r="I39" s="140">
        <v>2038</v>
      </c>
      <c r="J39" s="115">
        <v>-60</v>
      </c>
      <c r="K39" s="116">
        <v>-2.9440628066732089</v>
      </c>
    </row>
    <row r="40" spans="1:11" ht="14.1" customHeight="1" x14ac:dyDescent="0.2">
      <c r="A40" s="306" t="s">
        <v>259</v>
      </c>
      <c r="B40" s="307" t="s">
        <v>260</v>
      </c>
      <c r="C40" s="308"/>
      <c r="D40" s="113">
        <v>2.8896061000698339</v>
      </c>
      <c r="E40" s="115">
        <v>1531</v>
      </c>
      <c r="F40" s="114">
        <v>1632</v>
      </c>
      <c r="G40" s="114">
        <v>1634</v>
      </c>
      <c r="H40" s="114">
        <v>1655</v>
      </c>
      <c r="I40" s="140">
        <v>1621</v>
      </c>
      <c r="J40" s="115">
        <v>-90</v>
      </c>
      <c r="K40" s="116">
        <v>-5.5521283158544108</v>
      </c>
    </row>
    <row r="41" spans="1:11" ht="14.1" customHeight="1" x14ac:dyDescent="0.2">
      <c r="A41" s="306"/>
      <c r="B41" s="307" t="s">
        <v>261</v>
      </c>
      <c r="C41" s="308"/>
      <c r="D41" s="113">
        <v>2.1780571126587773</v>
      </c>
      <c r="E41" s="115">
        <v>1154</v>
      </c>
      <c r="F41" s="114">
        <v>1246</v>
      </c>
      <c r="G41" s="114">
        <v>1236</v>
      </c>
      <c r="H41" s="114">
        <v>1241</v>
      </c>
      <c r="I41" s="140">
        <v>1206</v>
      </c>
      <c r="J41" s="115">
        <v>-52</v>
      </c>
      <c r="K41" s="116">
        <v>-4.3117744610281923</v>
      </c>
    </row>
    <row r="42" spans="1:11" ht="14.1" customHeight="1" x14ac:dyDescent="0.2">
      <c r="A42" s="306">
        <v>52</v>
      </c>
      <c r="B42" s="307" t="s">
        <v>262</v>
      </c>
      <c r="C42" s="308"/>
      <c r="D42" s="113">
        <v>1.9893173281996113</v>
      </c>
      <c r="E42" s="115">
        <v>1054</v>
      </c>
      <c r="F42" s="114">
        <v>1079</v>
      </c>
      <c r="G42" s="114">
        <v>1048</v>
      </c>
      <c r="H42" s="114">
        <v>1040</v>
      </c>
      <c r="I42" s="140">
        <v>1022</v>
      </c>
      <c r="J42" s="115">
        <v>32</v>
      </c>
      <c r="K42" s="116">
        <v>3.131115459882583</v>
      </c>
    </row>
    <row r="43" spans="1:11" ht="14.1" customHeight="1" x14ac:dyDescent="0.2">
      <c r="A43" s="306" t="s">
        <v>263</v>
      </c>
      <c r="B43" s="307" t="s">
        <v>264</v>
      </c>
      <c r="C43" s="308"/>
      <c r="D43" s="113">
        <v>1.5835267916124041</v>
      </c>
      <c r="E43" s="115">
        <v>839</v>
      </c>
      <c r="F43" s="114">
        <v>838</v>
      </c>
      <c r="G43" s="114">
        <v>807</v>
      </c>
      <c r="H43" s="114">
        <v>813</v>
      </c>
      <c r="I43" s="140">
        <v>803</v>
      </c>
      <c r="J43" s="115">
        <v>36</v>
      </c>
      <c r="K43" s="116">
        <v>4.4831880448318806</v>
      </c>
    </row>
    <row r="44" spans="1:11" ht="14.1" customHeight="1" x14ac:dyDescent="0.2">
      <c r="A44" s="306">
        <v>53</v>
      </c>
      <c r="B44" s="307" t="s">
        <v>265</v>
      </c>
      <c r="C44" s="308"/>
      <c r="D44" s="113">
        <v>0.39257875167506556</v>
      </c>
      <c r="E44" s="115">
        <v>208</v>
      </c>
      <c r="F44" s="114">
        <v>205</v>
      </c>
      <c r="G44" s="114">
        <v>207</v>
      </c>
      <c r="H44" s="114">
        <v>193</v>
      </c>
      <c r="I44" s="140">
        <v>187</v>
      </c>
      <c r="J44" s="115">
        <v>21</v>
      </c>
      <c r="K44" s="116">
        <v>11.229946524064172</v>
      </c>
    </row>
    <row r="45" spans="1:11" ht="14.1" customHeight="1" x14ac:dyDescent="0.2">
      <c r="A45" s="306" t="s">
        <v>266</v>
      </c>
      <c r="B45" s="307" t="s">
        <v>267</v>
      </c>
      <c r="C45" s="308"/>
      <c r="D45" s="113">
        <v>0.36804257969537396</v>
      </c>
      <c r="E45" s="115">
        <v>195</v>
      </c>
      <c r="F45" s="114">
        <v>191</v>
      </c>
      <c r="G45" s="114">
        <v>192</v>
      </c>
      <c r="H45" s="114">
        <v>178</v>
      </c>
      <c r="I45" s="140">
        <v>172</v>
      </c>
      <c r="J45" s="115">
        <v>23</v>
      </c>
      <c r="K45" s="116">
        <v>13.372093023255815</v>
      </c>
    </row>
    <row r="46" spans="1:11" ht="14.1" customHeight="1" x14ac:dyDescent="0.2">
      <c r="A46" s="306">
        <v>54</v>
      </c>
      <c r="B46" s="307" t="s">
        <v>268</v>
      </c>
      <c r="C46" s="308"/>
      <c r="D46" s="113">
        <v>1.6288243398826039</v>
      </c>
      <c r="E46" s="115">
        <v>863</v>
      </c>
      <c r="F46" s="114">
        <v>837</v>
      </c>
      <c r="G46" s="114">
        <v>863</v>
      </c>
      <c r="H46" s="114">
        <v>838</v>
      </c>
      <c r="I46" s="140">
        <v>876</v>
      </c>
      <c r="J46" s="115">
        <v>-13</v>
      </c>
      <c r="K46" s="116">
        <v>-1.4840182648401827</v>
      </c>
    </row>
    <row r="47" spans="1:11" ht="14.1" customHeight="1" x14ac:dyDescent="0.2">
      <c r="A47" s="306">
        <v>61</v>
      </c>
      <c r="B47" s="307" t="s">
        <v>269</v>
      </c>
      <c r="C47" s="308"/>
      <c r="D47" s="113">
        <v>4.3844251929864297</v>
      </c>
      <c r="E47" s="115">
        <v>2323</v>
      </c>
      <c r="F47" s="114">
        <v>2324</v>
      </c>
      <c r="G47" s="114">
        <v>2329</v>
      </c>
      <c r="H47" s="114">
        <v>2262</v>
      </c>
      <c r="I47" s="140">
        <v>2239</v>
      </c>
      <c r="J47" s="115">
        <v>84</v>
      </c>
      <c r="K47" s="116">
        <v>3.7516748548459136</v>
      </c>
    </row>
    <row r="48" spans="1:11" ht="14.1" customHeight="1" x14ac:dyDescent="0.2">
      <c r="A48" s="306">
        <v>62</v>
      </c>
      <c r="B48" s="307" t="s">
        <v>270</v>
      </c>
      <c r="C48" s="308"/>
      <c r="D48" s="113">
        <v>4.5901515580469203</v>
      </c>
      <c r="E48" s="115">
        <v>2432</v>
      </c>
      <c r="F48" s="114">
        <v>2446</v>
      </c>
      <c r="G48" s="114">
        <v>2460</v>
      </c>
      <c r="H48" s="114">
        <v>2427</v>
      </c>
      <c r="I48" s="140">
        <v>2407</v>
      </c>
      <c r="J48" s="115">
        <v>25</v>
      </c>
      <c r="K48" s="116">
        <v>1.0386373078520981</v>
      </c>
    </row>
    <row r="49" spans="1:11" ht="14.1" customHeight="1" x14ac:dyDescent="0.2">
      <c r="A49" s="306">
        <v>63</v>
      </c>
      <c r="B49" s="307" t="s">
        <v>271</v>
      </c>
      <c r="C49" s="308"/>
      <c r="D49" s="113">
        <v>3.1481796047788912</v>
      </c>
      <c r="E49" s="115">
        <v>1668</v>
      </c>
      <c r="F49" s="114">
        <v>1685</v>
      </c>
      <c r="G49" s="114">
        <v>1830</v>
      </c>
      <c r="H49" s="114">
        <v>1883</v>
      </c>
      <c r="I49" s="140">
        <v>1690</v>
      </c>
      <c r="J49" s="115">
        <v>-22</v>
      </c>
      <c r="K49" s="116">
        <v>-1.3017751479289941</v>
      </c>
    </row>
    <row r="50" spans="1:11" ht="14.1" customHeight="1" x14ac:dyDescent="0.2">
      <c r="A50" s="306" t="s">
        <v>272</v>
      </c>
      <c r="B50" s="307" t="s">
        <v>273</v>
      </c>
      <c r="C50" s="308"/>
      <c r="D50" s="113">
        <v>0.77949530981635617</v>
      </c>
      <c r="E50" s="115">
        <v>413</v>
      </c>
      <c r="F50" s="114">
        <v>412</v>
      </c>
      <c r="G50" s="114">
        <v>429</v>
      </c>
      <c r="H50" s="114">
        <v>430</v>
      </c>
      <c r="I50" s="140">
        <v>409</v>
      </c>
      <c r="J50" s="115">
        <v>4</v>
      </c>
      <c r="K50" s="116">
        <v>0.97799511002444983</v>
      </c>
    </row>
    <row r="51" spans="1:11" ht="14.1" customHeight="1" x14ac:dyDescent="0.2">
      <c r="A51" s="306" t="s">
        <v>274</v>
      </c>
      <c r="B51" s="307" t="s">
        <v>275</v>
      </c>
      <c r="C51" s="308"/>
      <c r="D51" s="113">
        <v>1.9893173281996113</v>
      </c>
      <c r="E51" s="115">
        <v>1054</v>
      </c>
      <c r="F51" s="114">
        <v>1066</v>
      </c>
      <c r="G51" s="114">
        <v>1189</v>
      </c>
      <c r="H51" s="114">
        <v>1218</v>
      </c>
      <c r="I51" s="140">
        <v>1076</v>
      </c>
      <c r="J51" s="115">
        <v>-22</v>
      </c>
      <c r="K51" s="116">
        <v>-2.0446096654275094</v>
      </c>
    </row>
    <row r="52" spans="1:11" ht="14.1" customHeight="1" x14ac:dyDescent="0.2">
      <c r="A52" s="306">
        <v>71</v>
      </c>
      <c r="B52" s="307" t="s">
        <v>276</v>
      </c>
      <c r="C52" s="308"/>
      <c r="D52" s="113">
        <v>14.285714285714286</v>
      </c>
      <c r="E52" s="115">
        <v>7569</v>
      </c>
      <c r="F52" s="114">
        <v>7553</v>
      </c>
      <c r="G52" s="114">
        <v>7484</v>
      </c>
      <c r="H52" s="114">
        <v>7375</v>
      </c>
      <c r="I52" s="140">
        <v>7290</v>
      </c>
      <c r="J52" s="115">
        <v>279</v>
      </c>
      <c r="K52" s="116">
        <v>3.8271604938271606</v>
      </c>
    </row>
    <row r="53" spans="1:11" ht="14.1" customHeight="1" x14ac:dyDescent="0.2">
      <c r="A53" s="306" t="s">
        <v>277</v>
      </c>
      <c r="B53" s="307" t="s">
        <v>278</v>
      </c>
      <c r="C53" s="308"/>
      <c r="D53" s="113">
        <v>4.9638563312760695</v>
      </c>
      <c r="E53" s="115">
        <v>2630</v>
      </c>
      <c r="F53" s="114">
        <v>2648</v>
      </c>
      <c r="G53" s="114">
        <v>2598</v>
      </c>
      <c r="H53" s="114">
        <v>2509</v>
      </c>
      <c r="I53" s="140">
        <v>2499</v>
      </c>
      <c r="J53" s="115">
        <v>131</v>
      </c>
      <c r="K53" s="116">
        <v>5.2420968387354945</v>
      </c>
    </row>
    <row r="54" spans="1:11" ht="14.1" customHeight="1" x14ac:dyDescent="0.2">
      <c r="A54" s="306" t="s">
        <v>279</v>
      </c>
      <c r="B54" s="307" t="s">
        <v>280</v>
      </c>
      <c r="C54" s="308"/>
      <c r="D54" s="113">
        <v>7.3985995507993128</v>
      </c>
      <c r="E54" s="115">
        <v>3920</v>
      </c>
      <c r="F54" s="114">
        <v>3893</v>
      </c>
      <c r="G54" s="114">
        <v>3872</v>
      </c>
      <c r="H54" s="114">
        <v>3875</v>
      </c>
      <c r="I54" s="140">
        <v>3815</v>
      </c>
      <c r="J54" s="115">
        <v>105</v>
      </c>
      <c r="K54" s="116">
        <v>2.7522935779816513</v>
      </c>
    </row>
    <row r="55" spans="1:11" ht="14.1" customHeight="1" x14ac:dyDescent="0.2">
      <c r="A55" s="306">
        <v>72</v>
      </c>
      <c r="B55" s="307" t="s">
        <v>281</v>
      </c>
      <c r="C55" s="308"/>
      <c r="D55" s="113">
        <v>4.0937659249193139</v>
      </c>
      <c r="E55" s="115">
        <v>2169</v>
      </c>
      <c r="F55" s="114">
        <v>2151</v>
      </c>
      <c r="G55" s="114">
        <v>2124</v>
      </c>
      <c r="H55" s="114">
        <v>2116</v>
      </c>
      <c r="I55" s="140">
        <v>2110</v>
      </c>
      <c r="J55" s="115">
        <v>59</v>
      </c>
      <c r="K55" s="116">
        <v>2.796208530805687</v>
      </c>
    </row>
    <row r="56" spans="1:11" ht="14.1" customHeight="1" x14ac:dyDescent="0.2">
      <c r="A56" s="306" t="s">
        <v>282</v>
      </c>
      <c r="B56" s="307" t="s">
        <v>283</v>
      </c>
      <c r="C56" s="308"/>
      <c r="D56" s="113">
        <v>1.7647169846932034</v>
      </c>
      <c r="E56" s="115">
        <v>935</v>
      </c>
      <c r="F56" s="114">
        <v>925</v>
      </c>
      <c r="G56" s="114">
        <v>919</v>
      </c>
      <c r="H56" s="114">
        <v>905</v>
      </c>
      <c r="I56" s="140">
        <v>912</v>
      </c>
      <c r="J56" s="115">
        <v>23</v>
      </c>
      <c r="K56" s="116">
        <v>2.5219298245614037</v>
      </c>
    </row>
    <row r="57" spans="1:11" ht="14.1" customHeight="1" x14ac:dyDescent="0.2">
      <c r="A57" s="306" t="s">
        <v>284</v>
      </c>
      <c r="B57" s="307" t="s">
        <v>285</v>
      </c>
      <c r="C57" s="308"/>
      <c r="D57" s="113">
        <v>1.8270011135647284</v>
      </c>
      <c r="E57" s="115">
        <v>968</v>
      </c>
      <c r="F57" s="114">
        <v>957</v>
      </c>
      <c r="G57" s="114">
        <v>938</v>
      </c>
      <c r="H57" s="114">
        <v>941</v>
      </c>
      <c r="I57" s="140">
        <v>924</v>
      </c>
      <c r="J57" s="115">
        <v>44</v>
      </c>
      <c r="K57" s="116">
        <v>4.7619047619047619</v>
      </c>
    </row>
    <row r="58" spans="1:11" ht="14.1" customHeight="1" x14ac:dyDescent="0.2">
      <c r="A58" s="306">
        <v>73</v>
      </c>
      <c r="B58" s="307" t="s">
        <v>286</v>
      </c>
      <c r="C58" s="308"/>
      <c r="D58" s="113">
        <v>3.0953324651303249</v>
      </c>
      <c r="E58" s="115">
        <v>1640</v>
      </c>
      <c r="F58" s="114">
        <v>1671</v>
      </c>
      <c r="G58" s="114">
        <v>1661</v>
      </c>
      <c r="H58" s="114">
        <v>1643</v>
      </c>
      <c r="I58" s="140">
        <v>1638</v>
      </c>
      <c r="J58" s="115">
        <v>2</v>
      </c>
      <c r="K58" s="116">
        <v>0.1221001221001221</v>
      </c>
    </row>
    <row r="59" spans="1:11" ht="14.1" customHeight="1" x14ac:dyDescent="0.2">
      <c r="A59" s="306" t="s">
        <v>287</v>
      </c>
      <c r="B59" s="307" t="s">
        <v>288</v>
      </c>
      <c r="C59" s="308"/>
      <c r="D59" s="113">
        <v>2.6442443802729176</v>
      </c>
      <c r="E59" s="115">
        <v>1401</v>
      </c>
      <c r="F59" s="114">
        <v>1430</v>
      </c>
      <c r="G59" s="114">
        <v>1424</v>
      </c>
      <c r="H59" s="114">
        <v>1409</v>
      </c>
      <c r="I59" s="140">
        <v>1405</v>
      </c>
      <c r="J59" s="115">
        <v>-4</v>
      </c>
      <c r="K59" s="116">
        <v>-0.28469750889679718</v>
      </c>
    </row>
    <row r="60" spans="1:11" ht="14.1" customHeight="1" x14ac:dyDescent="0.2">
      <c r="A60" s="306">
        <v>81</v>
      </c>
      <c r="B60" s="307" t="s">
        <v>289</v>
      </c>
      <c r="C60" s="308"/>
      <c r="D60" s="113">
        <v>9.0236490949927344</v>
      </c>
      <c r="E60" s="115">
        <v>4781</v>
      </c>
      <c r="F60" s="114">
        <v>4795</v>
      </c>
      <c r="G60" s="114">
        <v>4746</v>
      </c>
      <c r="H60" s="114">
        <v>4688</v>
      </c>
      <c r="I60" s="140">
        <v>4653</v>
      </c>
      <c r="J60" s="115">
        <v>128</v>
      </c>
      <c r="K60" s="116">
        <v>2.7509133892112616</v>
      </c>
    </row>
    <row r="61" spans="1:11" ht="14.1" customHeight="1" x14ac:dyDescent="0.2">
      <c r="A61" s="306" t="s">
        <v>290</v>
      </c>
      <c r="B61" s="307" t="s">
        <v>291</v>
      </c>
      <c r="C61" s="308"/>
      <c r="D61" s="113">
        <v>2.2799765962667271</v>
      </c>
      <c r="E61" s="115">
        <v>1208</v>
      </c>
      <c r="F61" s="114">
        <v>1215</v>
      </c>
      <c r="G61" s="114">
        <v>1223</v>
      </c>
      <c r="H61" s="114">
        <v>1186</v>
      </c>
      <c r="I61" s="140">
        <v>1176</v>
      </c>
      <c r="J61" s="115">
        <v>32</v>
      </c>
      <c r="K61" s="116">
        <v>2.7210884353741496</v>
      </c>
    </row>
    <row r="62" spans="1:11" ht="14.1" customHeight="1" x14ac:dyDescent="0.2">
      <c r="A62" s="306" t="s">
        <v>292</v>
      </c>
      <c r="B62" s="307" t="s">
        <v>293</v>
      </c>
      <c r="C62" s="308"/>
      <c r="D62" s="113">
        <v>3.5917180982579318</v>
      </c>
      <c r="E62" s="115">
        <v>1903</v>
      </c>
      <c r="F62" s="114">
        <v>1916</v>
      </c>
      <c r="G62" s="114">
        <v>1898</v>
      </c>
      <c r="H62" s="114">
        <v>1909</v>
      </c>
      <c r="I62" s="140">
        <v>1902</v>
      </c>
      <c r="J62" s="115">
        <v>1</v>
      </c>
      <c r="K62" s="116">
        <v>5.2576235541535225E-2</v>
      </c>
    </row>
    <row r="63" spans="1:11" ht="14.1" customHeight="1" x14ac:dyDescent="0.2">
      <c r="A63" s="306"/>
      <c r="B63" s="307" t="s">
        <v>294</v>
      </c>
      <c r="C63" s="308"/>
      <c r="D63" s="113">
        <v>3.234999905630108</v>
      </c>
      <c r="E63" s="115">
        <v>1714</v>
      </c>
      <c r="F63" s="114">
        <v>1728</v>
      </c>
      <c r="G63" s="114">
        <v>1711</v>
      </c>
      <c r="H63" s="114">
        <v>1720</v>
      </c>
      <c r="I63" s="140">
        <v>1715</v>
      </c>
      <c r="J63" s="115">
        <v>-1</v>
      </c>
      <c r="K63" s="116">
        <v>-5.8309037900874633E-2</v>
      </c>
    </row>
    <row r="64" spans="1:11" ht="14.1" customHeight="1" x14ac:dyDescent="0.2">
      <c r="A64" s="306" t="s">
        <v>295</v>
      </c>
      <c r="B64" s="307" t="s">
        <v>296</v>
      </c>
      <c r="C64" s="308"/>
      <c r="D64" s="113">
        <v>1.1947228356265218</v>
      </c>
      <c r="E64" s="115">
        <v>633</v>
      </c>
      <c r="F64" s="114">
        <v>607</v>
      </c>
      <c r="G64" s="114">
        <v>599</v>
      </c>
      <c r="H64" s="114">
        <v>582</v>
      </c>
      <c r="I64" s="140">
        <v>580</v>
      </c>
      <c r="J64" s="115">
        <v>53</v>
      </c>
      <c r="K64" s="116">
        <v>9.137931034482758</v>
      </c>
    </row>
    <row r="65" spans="1:11" ht="14.1" customHeight="1" x14ac:dyDescent="0.2">
      <c r="A65" s="306" t="s">
        <v>297</v>
      </c>
      <c r="B65" s="307" t="s">
        <v>298</v>
      </c>
      <c r="C65" s="308"/>
      <c r="D65" s="113">
        <v>0.71721118094483138</v>
      </c>
      <c r="E65" s="115">
        <v>380</v>
      </c>
      <c r="F65" s="114">
        <v>376</v>
      </c>
      <c r="G65" s="114">
        <v>362</v>
      </c>
      <c r="H65" s="114">
        <v>347</v>
      </c>
      <c r="I65" s="140">
        <v>344</v>
      </c>
      <c r="J65" s="115">
        <v>36</v>
      </c>
      <c r="K65" s="116">
        <v>10.465116279069768</v>
      </c>
    </row>
    <row r="66" spans="1:11" ht="14.1" customHeight="1" x14ac:dyDescent="0.2">
      <c r="A66" s="306">
        <v>82</v>
      </c>
      <c r="B66" s="307" t="s">
        <v>299</v>
      </c>
      <c r="C66" s="308"/>
      <c r="D66" s="113">
        <v>2.1119981880980694</v>
      </c>
      <c r="E66" s="115">
        <v>1119</v>
      </c>
      <c r="F66" s="114">
        <v>1116</v>
      </c>
      <c r="G66" s="114">
        <v>1135</v>
      </c>
      <c r="H66" s="114">
        <v>1135</v>
      </c>
      <c r="I66" s="140">
        <v>1125</v>
      </c>
      <c r="J66" s="115">
        <v>-6</v>
      </c>
      <c r="K66" s="116">
        <v>-0.53333333333333333</v>
      </c>
    </row>
    <row r="67" spans="1:11" ht="14.1" customHeight="1" x14ac:dyDescent="0.2">
      <c r="A67" s="306" t="s">
        <v>300</v>
      </c>
      <c r="B67" s="307" t="s">
        <v>301</v>
      </c>
      <c r="C67" s="308"/>
      <c r="D67" s="113">
        <v>1.0493932015929637</v>
      </c>
      <c r="E67" s="115">
        <v>556</v>
      </c>
      <c r="F67" s="114">
        <v>551</v>
      </c>
      <c r="G67" s="114">
        <v>569</v>
      </c>
      <c r="H67" s="114">
        <v>568</v>
      </c>
      <c r="I67" s="140">
        <v>559</v>
      </c>
      <c r="J67" s="115">
        <v>-3</v>
      </c>
      <c r="K67" s="116">
        <v>-0.53667262969588547</v>
      </c>
    </row>
    <row r="68" spans="1:11" ht="14.1" customHeight="1" x14ac:dyDescent="0.2">
      <c r="A68" s="306" t="s">
        <v>302</v>
      </c>
      <c r="B68" s="307" t="s">
        <v>303</v>
      </c>
      <c r="C68" s="308"/>
      <c r="D68" s="113">
        <v>0.41522752581016553</v>
      </c>
      <c r="E68" s="115">
        <v>220</v>
      </c>
      <c r="F68" s="114">
        <v>225</v>
      </c>
      <c r="G68" s="114">
        <v>225</v>
      </c>
      <c r="H68" s="114">
        <v>220</v>
      </c>
      <c r="I68" s="140">
        <v>226</v>
      </c>
      <c r="J68" s="115">
        <v>-6</v>
      </c>
      <c r="K68" s="116">
        <v>-2.6548672566371683</v>
      </c>
    </row>
    <row r="69" spans="1:11" ht="14.1" customHeight="1" x14ac:dyDescent="0.2">
      <c r="A69" s="306">
        <v>83</v>
      </c>
      <c r="B69" s="307" t="s">
        <v>304</v>
      </c>
      <c r="C69" s="308"/>
      <c r="D69" s="113">
        <v>5.7433516410924259</v>
      </c>
      <c r="E69" s="115">
        <v>3043</v>
      </c>
      <c r="F69" s="114">
        <v>3037</v>
      </c>
      <c r="G69" s="114">
        <v>3006</v>
      </c>
      <c r="H69" s="114">
        <v>2976</v>
      </c>
      <c r="I69" s="140">
        <v>2988</v>
      </c>
      <c r="J69" s="115">
        <v>55</v>
      </c>
      <c r="K69" s="116">
        <v>1.8406961178045516</v>
      </c>
    </row>
    <row r="70" spans="1:11" ht="14.1" customHeight="1" x14ac:dyDescent="0.2">
      <c r="A70" s="306" t="s">
        <v>305</v>
      </c>
      <c r="B70" s="307" t="s">
        <v>306</v>
      </c>
      <c r="C70" s="308"/>
      <c r="D70" s="113">
        <v>4.4938942679727463</v>
      </c>
      <c r="E70" s="115">
        <v>2381</v>
      </c>
      <c r="F70" s="114">
        <v>2381</v>
      </c>
      <c r="G70" s="114">
        <v>2355</v>
      </c>
      <c r="H70" s="114">
        <v>2308</v>
      </c>
      <c r="I70" s="140">
        <v>2324</v>
      </c>
      <c r="J70" s="115">
        <v>57</v>
      </c>
      <c r="K70" s="116">
        <v>2.4526678141135974</v>
      </c>
    </row>
    <row r="71" spans="1:11" ht="14.1" customHeight="1" x14ac:dyDescent="0.2">
      <c r="A71" s="306"/>
      <c r="B71" s="307" t="s">
        <v>307</v>
      </c>
      <c r="C71" s="308"/>
      <c r="D71" s="113">
        <v>3.0217239491912502</v>
      </c>
      <c r="E71" s="115">
        <v>1601</v>
      </c>
      <c r="F71" s="114">
        <v>1604</v>
      </c>
      <c r="G71" s="114">
        <v>1583</v>
      </c>
      <c r="H71" s="114">
        <v>1562</v>
      </c>
      <c r="I71" s="140">
        <v>1565</v>
      </c>
      <c r="J71" s="115">
        <v>36</v>
      </c>
      <c r="K71" s="116">
        <v>2.3003194888178915</v>
      </c>
    </row>
    <row r="72" spans="1:11" ht="14.1" customHeight="1" x14ac:dyDescent="0.2">
      <c r="A72" s="306">
        <v>84</v>
      </c>
      <c r="B72" s="307" t="s">
        <v>308</v>
      </c>
      <c r="C72" s="308"/>
      <c r="D72" s="113">
        <v>1.9024970273483948</v>
      </c>
      <c r="E72" s="115">
        <v>1008</v>
      </c>
      <c r="F72" s="114">
        <v>998</v>
      </c>
      <c r="G72" s="114">
        <v>994</v>
      </c>
      <c r="H72" s="114">
        <v>1003</v>
      </c>
      <c r="I72" s="140">
        <v>990</v>
      </c>
      <c r="J72" s="115">
        <v>18</v>
      </c>
      <c r="K72" s="116">
        <v>1.8181818181818181</v>
      </c>
    </row>
    <row r="73" spans="1:11" ht="14.1" customHeight="1" x14ac:dyDescent="0.2">
      <c r="A73" s="306" t="s">
        <v>309</v>
      </c>
      <c r="B73" s="307" t="s">
        <v>310</v>
      </c>
      <c r="C73" s="308"/>
      <c r="D73" s="113">
        <v>0.8625408149783893</v>
      </c>
      <c r="E73" s="115">
        <v>457</v>
      </c>
      <c r="F73" s="114">
        <v>457</v>
      </c>
      <c r="G73" s="114">
        <v>450</v>
      </c>
      <c r="H73" s="114">
        <v>458</v>
      </c>
      <c r="I73" s="140">
        <v>453</v>
      </c>
      <c r="J73" s="115">
        <v>4</v>
      </c>
      <c r="K73" s="116">
        <v>0.88300220750551872</v>
      </c>
    </row>
    <row r="74" spans="1:11" ht="14.1" customHeight="1" x14ac:dyDescent="0.2">
      <c r="A74" s="306" t="s">
        <v>311</v>
      </c>
      <c r="B74" s="307" t="s">
        <v>312</v>
      </c>
      <c r="C74" s="308"/>
      <c r="D74" s="113">
        <v>0.18496498876998282</v>
      </c>
      <c r="E74" s="115">
        <v>98</v>
      </c>
      <c r="F74" s="114">
        <v>97</v>
      </c>
      <c r="G74" s="114">
        <v>98</v>
      </c>
      <c r="H74" s="114">
        <v>104</v>
      </c>
      <c r="I74" s="140">
        <v>101</v>
      </c>
      <c r="J74" s="115">
        <v>-3</v>
      </c>
      <c r="K74" s="116">
        <v>-2.9702970297029703</v>
      </c>
    </row>
    <row r="75" spans="1:11" ht="14.1" customHeight="1" x14ac:dyDescent="0.2">
      <c r="A75" s="306" t="s">
        <v>313</v>
      </c>
      <c r="B75" s="307" t="s">
        <v>314</v>
      </c>
      <c r="C75" s="308"/>
      <c r="D75" s="113">
        <v>0.34916860124945737</v>
      </c>
      <c r="E75" s="115">
        <v>185</v>
      </c>
      <c r="F75" s="114">
        <v>176</v>
      </c>
      <c r="G75" s="114">
        <v>175</v>
      </c>
      <c r="H75" s="114">
        <v>175</v>
      </c>
      <c r="I75" s="140">
        <v>170</v>
      </c>
      <c r="J75" s="115">
        <v>15</v>
      </c>
      <c r="K75" s="116">
        <v>8.8235294117647065</v>
      </c>
    </row>
    <row r="76" spans="1:11" ht="14.1" customHeight="1" x14ac:dyDescent="0.2">
      <c r="A76" s="306">
        <v>91</v>
      </c>
      <c r="B76" s="307" t="s">
        <v>315</v>
      </c>
      <c r="C76" s="308"/>
      <c r="D76" s="113">
        <v>0.18496498876998282</v>
      </c>
      <c r="E76" s="115">
        <v>98</v>
      </c>
      <c r="F76" s="114">
        <v>91</v>
      </c>
      <c r="G76" s="114">
        <v>94</v>
      </c>
      <c r="H76" s="114">
        <v>99</v>
      </c>
      <c r="I76" s="140">
        <v>100</v>
      </c>
      <c r="J76" s="115">
        <v>-2</v>
      </c>
      <c r="K76" s="116">
        <v>-2</v>
      </c>
    </row>
    <row r="77" spans="1:11" ht="14.1" customHeight="1" x14ac:dyDescent="0.2">
      <c r="A77" s="306">
        <v>92</v>
      </c>
      <c r="B77" s="307" t="s">
        <v>316</v>
      </c>
      <c r="C77" s="308"/>
      <c r="D77" s="113">
        <v>2.2705396070437689</v>
      </c>
      <c r="E77" s="115">
        <v>1203</v>
      </c>
      <c r="F77" s="114">
        <v>1211</v>
      </c>
      <c r="G77" s="114">
        <v>1219</v>
      </c>
      <c r="H77" s="114">
        <v>1209</v>
      </c>
      <c r="I77" s="140">
        <v>1173</v>
      </c>
      <c r="J77" s="115">
        <v>30</v>
      </c>
      <c r="K77" s="116">
        <v>2.5575447570332481</v>
      </c>
    </row>
    <row r="78" spans="1:11" ht="14.1" customHeight="1" x14ac:dyDescent="0.2">
      <c r="A78" s="306">
        <v>93</v>
      </c>
      <c r="B78" s="307" t="s">
        <v>317</v>
      </c>
      <c r="C78" s="308"/>
      <c r="D78" s="113">
        <v>0.30009625729007416</v>
      </c>
      <c r="E78" s="115">
        <v>159</v>
      </c>
      <c r="F78" s="114">
        <v>152</v>
      </c>
      <c r="G78" s="114">
        <v>143</v>
      </c>
      <c r="H78" s="114">
        <v>152</v>
      </c>
      <c r="I78" s="140">
        <v>149</v>
      </c>
      <c r="J78" s="115">
        <v>10</v>
      </c>
      <c r="K78" s="116">
        <v>6.7114093959731544</v>
      </c>
    </row>
    <row r="79" spans="1:11" ht="14.1" customHeight="1" x14ac:dyDescent="0.2">
      <c r="A79" s="306">
        <v>94</v>
      </c>
      <c r="B79" s="307" t="s">
        <v>318</v>
      </c>
      <c r="C79" s="308"/>
      <c r="D79" s="113">
        <v>0.1321178491214163</v>
      </c>
      <c r="E79" s="115">
        <v>70</v>
      </c>
      <c r="F79" s="114">
        <v>67</v>
      </c>
      <c r="G79" s="114">
        <v>78</v>
      </c>
      <c r="H79" s="114">
        <v>79</v>
      </c>
      <c r="I79" s="140">
        <v>74</v>
      </c>
      <c r="J79" s="115">
        <v>-4</v>
      </c>
      <c r="K79" s="116">
        <v>-5.4054054054054053</v>
      </c>
    </row>
    <row r="80" spans="1:11" ht="14.1" customHeight="1" x14ac:dyDescent="0.2">
      <c r="A80" s="306" t="s">
        <v>319</v>
      </c>
      <c r="B80" s="307" t="s">
        <v>320</v>
      </c>
      <c r="C80" s="308"/>
      <c r="D80" s="113">
        <v>7.5495913783666458E-3</v>
      </c>
      <c r="E80" s="115">
        <v>4</v>
      </c>
      <c r="F80" s="114">
        <v>4</v>
      </c>
      <c r="G80" s="114">
        <v>4</v>
      </c>
      <c r="H80" s="114">
        <v>4</v>
      </c>
      <c r="I80" s="140">
        <v>4</v>
      </c>
      <c r="J80" s="115">
        <v>0</v>
      </c>
      <c r="K80" s="116">
        <v>0</v>
      </c>
    </row>
    <row r="81" spans="1:11" ht="14.1" customHeight="1" x14ac:dyDescent="0.2">
      <c r="A81" s="310" t="s">
        <v>321</v>
      </c>
      <c r="B81" s="311" t="s">
        <v>224</v>
      </c>
      <c r="C81" s="312"/>
      <c r="D81" s="125">
        <v>0.31519544004680744</v>
      </c>
      <c r="E81" s="143">
        <v>167</v>
      </c>
      <c r="F81" s="144">
        <v>168</v>
      </c>
      <c r="G81" s="144">
        <v>170</v>
      </c>
      <c r="H81" s="144">
        <v>167</v>
      </c>
      <c r="I81" s="145">
        <v>167</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13011</v>
      </c>
      <c r="E12" s="114">
        <v>13375</v>
      </c>
      <c r="F12" s="114">
        <v>13475</v>
      </c>
      <c r="G12" s="114">
        <v>13443</v>
      </c>
      <c r="H12" s="140">
        <v>13325</v>
      </c>
      <c r="I12" s="115">
        <v>-314</v>
      </c>
      <c r="J12" s="116">
        <v>-2.3564727954971856</v>
      </c>
      <c r="K12"/>
      <c r="L12"/>
      <c r="M12"/>
      <c r="N12"/>
      <c r="O12"/>
      <c r="P12"/>
    </row>
    <row r="13" spans="1:16" s="110" customFormat="1" ht="14.45" customHeight="1" x14ac:dyDescent="0.2">
      <c r="A13" s="120" t="s">
        <v>105</v>
      </c>
      <c r="B13" s="119" t="s">
        <v>106</v>
      </c>
      <c r="C13" s="113">
        <v>37.076320036891858</v>
      </c>
      <c r="D13" s="115">
        <v>4824</v>
      </c>
      <c r="E13" s="114">
        <v>4960</v>
      </c>
      <c r="F13" s="114">
        <v>5020</v>
      </c>
      <c r="G13" s="114">
        <v>4992</v>
      </c>
      <c r="H13" s="140">
        <v>4891</v>
      </c>
      <c r="I13" s="115">
        <v>-67</v>
      </c>
      <c r="J13" s="116">
        <v>-1.3698630136986301</v>
      </c>
      <c r="K13"/>
      <c r="L13"/>
      <c r="M13"/>
      <c r="N13"/>
      <c r="O13"/>
      <c r="P13"/>
    </row>
    <row r="14" spans="1:16" s="110" customFormat="1" ht="14.45" customHeight="1" x14ac:dyDescent="0.2">
      <c r="A14" s="120"/>
      <c r="B14" s="119" t="s">
        <v>107</v>
      </c>
      <c r="C14" s="113">
        <v>62.923679963108142</v>
      </c>
      <c r="D14" s="115">
        <v>8187</v>
      </c>
      <c r="E14" s="114">
        <v>8415</v>
      </c>
      <c r="F14" s="114">
        <v>8455</v>
      </c>
      <c r="G14" s="114">
        <v>8451</v>
      </c>
      <c r="H14" s="140">
        <v>8434</v>
      </c>
      <c r="I14" s="115">
        <v>-247</v>
      </c>
      <c r="J14" s="116">
        <v>-2.928622243300925</v>
      </c>
      <c r="K14"/>
      <c r="L14"/>
      <c r="M14"/>
      <c r="N14"/>
      <c r="O14"/>
      <c r="P14"/>
    </row>
    <row r="15" spans="1:16" s="110" customFormat="1" ht="14.45" customHeight="1" x14ac:dyDescent="0.2">
      <c r="A15" s="118" t="s">
        <v>105</v>
      </c>
      <c r="B15" s="121" t="s">
        <v>108</v>
      </c>
      <c r="C15" s="113">
        <v>15.256321574052725</v>
      </c>
      <c r="D15" s="115">
        <v>1985</v>
      </c>
      <c r="E15" s="114">
        <v>2078</v>
      </c>
      <c r="F15" s="114">
        <v>2131</v>
      </c>
      <c r="G15" s="114">
        <v>2144</v>
      </c>
      <c r="H15" s="140">
        <v>2048</v>
      </c>
      <c r="I15" s="115">
        <v>-63</v>
      </c>
      <c r="J15" s="116">
        <v>-3.076171875</v>
      </c>
      <c r="K15"/>
      <c r="L15"/>
      <c r="M15"/>
      <c r="N15"/>
      <c r="O15"/>
      <c r="P15"/>
    </row>
    <row r="16" spans="1:16" s="110" customFormat="1" ht="14.45" customHeight="1" x14ac:dyDescent="0.2">
      <c r="A16" s="118"/>
      <c r="B16" s="121" t="s">
        <v>109</v>
      </c>
      <c r="C16" s="113">
        <v>51.833064330182154</v>
      </c>
      <c r="D16" s="115">
        <v>6744</v>
      </c>
      <c r="E16" s="114">
        <v>6921</v>
      </c>
      <c r="F16" s="114">
        <v>6998</v>
      </c>
      <c r="G16" s="114">
        <v>7008</v>
      </c>
      <c r="H16" s="140">
        <v>7050</v>
      </c>
      <c r="I16" s="115">
        <v>-306</v>
      </c>
      <c r="J16" s="116">
        <v>-4.3404255319148932</v>
      </c>
      <c r="K16"/>
      <c r="L16"/>
      <c r="M16"/>
      <c r="N16"/>
      <c r="O16"/>
      <c r="P16"/>
    </row>
    <row r="17" spans="1:16" s="110" customFormat="1" ht="14.45" customHeight="1" x14ac:dyDescent="0.2">
      <c r="A17" s="118"/>
      <c r="B17" s="121" t="s">
        <v>110</v>
      </c>
      <c r="C17" s="113">
        <v>17.385289370532625</v>
      </c>
      <c r="D17" s="115">
        <v>2262</v>
      </c>
      <c r="E17" s="114">
        <v>2284</v>
      </c>
      <c r="F17" s="114">
        <v>2257</v>
      </c>
      <c r="G17" s="114">
        <v>2216</v>
      </c>
      <c r="H17" s="140">
        <v>2207</v>
      </c>
      <c r="I17" s="115">
        <v>55</v>
      </c>
      <c r="J17" s="116">
        <v>2.4920706841866789</v>
      </c>
      <c r="K17"/>
      <c r="L17"/>
      <c r="M17"/>
      <c r="N17"/>
      <c r="O17"/>
      <c r="P17"/>
    </row>
    <row r="18" spans="1:16" s="110" customFormat="1" ht="14.45" customHeight="1" x14ac:dyDescent="0.2">
      <c r="A18" s="120"/>
      <c r="B18" s="121" t="s">
        <v>111</v>
      </c>
      <c r="C18" s="113">
        <v>15.525324725232496</v>
      </c>
      <c r="D18" s="115">
        <v>2020</v>
      </c>
      <c r="E18" s="114">
        <v>2092</v>
      </c>
      <c r="F18" s="114">
        <v>2089</v>
      </c>
      <c r="G18" s="114">
        <v>2075</v>
      </c>
      <c r="H18" s="140">
        <v>2020</v>
      </c>
      <c r="I18" s="115">
        <v>0</v>
      </c>
      <c r="J18" s="116">
        <v>0</v>
      </c>
      <c r="K18"/>
      <c r="L18"/>
      <c r="M18"/>
      <c r="N18"/>
      <c r="O18"/>
      <c r="P18"/>
    </row>
    <row r="19" spans="1:16" s="110" customFormat="1" ht="14.45" customHeight="1" x14ac:dyDescent="0.2">
      <c r="A19" s="120"/>
      <c r="B19" s="121" t="s">
        <v>112</v>
      </c>
      <c r="C19" s="113">
        <v>1.0683268003996618</v>
      </c>
      <c r="D19" s="115">
        <v>139</v>
      </c>
      <c r="E19" s="114">
        <v>149</v>
      </c>
      <c r="F19" s="114">
        <v>174</v>
      </c>
      <c r="G19" s="114">
        <v>145</v>
      </c>
      <c r="H19" s="140">
        <v>128</v>
      </c>
      <c r="I19" s="115">
        <v>11</v>
      </c>
      <c r="J19" s="116">
        <v>8.59375</v>
      </c>
      <c r="K19"/>
      <c r="L19"/>
      <c r="M19"/>
      <c r="N19"/>
      <c r="O19"/>
      <c r="P19"/>
    </row>
    <row r="20" spans="1:16" s="110" customFormat="1" ht="14.45" customHeight="1" x14ac:dyDescent="0.2">
      <c r="A20" s="120" t="s">
        <v>113</v>
      </c>
      <c r="B20" s="119" t="s">
        <v>116</v>
      </c>
      <c r="C20" s="113">
        <v>80.870033048958575</v>
      </c>
      <c r="D20" s="115">
        <v>10522</v>
      </c>
      <c r="E20" s="114">
        <v>10860</v>
      </c>
      <c r="F20" s="114">
        <v>10894</v>
      </c>
      <c r="G20" s="114">
        <v>10884</v>
      </c>
      <c r="H20" s="140">
        <v>10727</v>
      </c>
      <c r="I20" s="115">
        <v>-205</v>
      </c>
      <c r="J20" s="116">
        <v>-1.9110655355644635</v>
      </c>
      <c r="K20"/>
      <c r="L20"/>
      <c r="M20"/>
      <c r="N20"/>
      <c r="O20"/>
      <c r="P20"/>
    </row>
    <row r="21" spans="1:16" s="110" customFormat="1" ht="14.45" customHeight="1" x14ac:dyDescent="0.2">
      <c r="A21" s="123"/>
      <c r="B21" s="124" t="s">
        <v>117</v>
      </c>
      <c r="C21" s="125">
        <v>18.807163169625703</v>
      </c>
      <c r="D21" s="143">
        <v>2447</v>
      </c>
      <c r="E21" s="144">
        <v>2478</v>
      </c>
      <c r="F21" s="144">
        <v>2545</v>
      </c>
      <c r="G21" s="144">
        <v>2520</v>
      </c>
      <c r="H21" s="145">
        <v>2562</v>
      </c>
      <c r="I21" s="143">
        <v>-115</v>
      </c>
      <c r="J21" s="146">
        <v>-4.488680718188915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13153</v>
      </c>
      <c r="E56" s="114">
        <v>13489</v>
      </c>
      <c r="F56" s="114">
        <v>13457</v>
      </c>
      <c r="G56" s="114">
        <v>13450</v>
      </c>
      <c r="H56" s="140">
        <v>13147</v>
      </c>
      <c r="I56" s="115">
        <v>6</v>
      </c>
      <c r="J56" s="116">
        <v>4.5637788088537308E-2</v>
      </c>
      <c r="K56"/>
      <c r="L56"/>
      <c r="M56"/>
      <c r="N56"/>
      <c r="O56"/>
      <c r="P56"/>
    </row>
    <row r="57" spans="1:16" s="110" customFormat="1" ht="14.45" customHeight="1" x14ac:dyDescent="0.2">
      <c r="A57" s="120" t="s">
        <v>105</v>
      </c>
      <c r="B57" s="119" t="s">
        <v>106</v>
      </c>
      <c r="C57" s="113">
        <v>38.044552573557361</v>
      </c>
      <c r="D57" s="115">
        <v>5004</v>
      </c>
      <c r="E57" s="114">
        <v>5133</v>
      </c>
      <c r="F57" s="114">
        <v>5115</v>
      </c>
      <c r="G57" s="114">
        <v>5138</v>
      </c>
      <c r="H57" s="140">
        <v>4939</v>
      </c>
      <c r="I57" s="115">
        <v>65</v>
      </c>
      <c r="J57" s="116">
        <v>1.3160558817574408</v>
      </c>
    </row>
    <row r="58" spans="1:16" s="110" customFormat="1" ht="14.45" customHeight="1" x14ac:dyDescent="0.2">
      <c r="A58" s="120"/>
      <c r="B58" s="119" t="s">
        <v>107</v>
      </c>
      <c r="C58" s="113">
        <v>61.955447426442639</v>
      </c>
      <c r="D58" s="115">
        <v>8149</v>
      </c>
      <c r="E58" s="114">
        <v>8356</v>
      </c>
      <c r="F58" s="114">
        <v>8342</v>
      </c>
      <c r="G58" s="114">
        <v>8312</v>
      </c>
      <c r="H58" s="140">
        <v>8208</v>
      </c>
      <c r="I58" s="115">
        <v>-59</v>
      </c>
      <c r="J58" s="116">
        <v>-0.71881091617933723</v>
      </c>
    </row>
    <row r="59" spans="1:16" s="110" customFormat="1" ht="14.45" customHeight="1" x14ac:dyDescent="0.2">
      <c r="A59" s="118" t="s">
        <v>105</v>
      </c>
      <c r="B59" s="121" t="s">
        <v>108</v>
      </c>
      <c r="C59" s="113">
        <v>19.235155477837754</v>
      </c>
      <c r="D59" s="115">
        <v>2530</v>
      </c>
      <c r="E59" s="114">
        <v>2593</v>
      </c>
      <c r="F59" s="114">
        <v>2613</v>
      </c>
      <c r="G59" s="114">
        <v>2650</v>
      </c>
      <c r="H59" s="140">
        <v>2538</v>
      </c>
      <c r="I59" s="115">
        <v>-8</v>
      </c>
      <c r="J59" s="116">
        <v>-0.31520882584712373</v>
      </c>
    </row>
    <row r="60" spans="1:16" s="110" customFormat="1" ht="14.45" customHeight="1" x14ac:dyDescent="0.2">
      <c r="A60" s="118"/>
      <c r="B60" s="121" t="s">
        <v>109</v>
      </c>
      <c r="C60" s="113">
        <v>49.061050710864443</v>
      </c>
      <c r="D60" s="115">
        <v>6453</v>
      </c>
      <c r="E60" s="114">
        <v>6634</v>
      </c>
      <c r="F60" s="114">
        <v>6614</v>
      </c>
      <c r="G60" s="114">
        <v>6619</v>
      </c>
      <c r="H60" s="140">
        <v>6520</v>
      </c>
      <c r="I60" s="115">
        <v>-67</v>
      </c>
      <c r="J60" s="116">
        <v>-1.0276073619631902</v>
      </c>
    </row>
    <row r="61" spans="1:16" s="110" customFormat="1" ht="14.45" customHeight="1" x14ac:dyDescent="0.2">
      <c r="A61" s="118"/>
      <c r="B61" s="121" t="s">
        <v>110</v>
      </c>
      <c r="C61" s="113">
        <v>16.65779670037254</v>
      </c>
      <c r="D61" s="115">
        <v>2191</v>
      </c>
      <c r="E61" s="114">
        <v>2245</v>
      </c>
      <c r="F61" s="114">
        <v>2221</v>
      </c>
      <c r="G61" s="114">
        <v>2187</v>
      </c>
      <c r="H61" s="140">
        <v>2135</v>
      </c>
      <c r="I61" s="115">
        <v>56</v>
      </c>
      <c r="J61" s="116">
        <v>2.622950819672131</v>
      </c>
    </row>
    <row r="62" spans="1:16" s="110" customFormat="1" ht="14.45" customHeight="1" x14ac:dyDescent="0.2">
      <c r="A62" s="120"/>
      <c r="B62" s="121" t="s">
        <v>111</v>
      </c>
      <c r="C62" s="113">
        <v>15.045997110925263</v>
      </c>
      <c r="D62" s="115">
        <v>1979</v>
      </c>
      <c r="E62" s="114">
        <v>2017</v>
      </c>
      <c r="F62" s="114">
        <v>2009</v>
      </c>
      <c r="G62" s="114">
        <v>1994</v>
      </c>
      <c r="H62" s="140">
        <v>1954</v>
      </c>
      <c r="I62" s="115">
        <v>25</v>
      </c>
      <c r="J62" s="116">
        <v>1.2794268167860798</v>
      </c>
    </row>
    <row r="63" spans="1:16" s="110" customFormat="1" ht="14.45" customHeight="1" x14ac:dyDescent="0.2">
      <c r="A63" s="120"/>
      <c r="B63" s="121" t="s">
        <v>112</v>
      </c>
      <c r="C63" s="113">
        <v>1.0796016117995895</v>
      </c>
      <c r="D63" s="115">
        <v>142</v>
      </c>
      <c r="E63" s="114">
        <v>149</v>
      </c>
      <c r="F63" s="114">
        <v>158</v>
      </c>
      <c r="G63" s="114">
        <v>121</v>
      </c>
      <c r="H63" s="140">
        <v>118</v>
      </c>
      <c r="I63" s="115">
        <v>24</v>
      </c>
      <c r="J63" s="116">
        <v>20.338983050847457</v>
      </c>
    </row>
    <row r="64" spans="1:16" s="110" customFormat="1" ht="14.45" customHeight="1" x14ac:dyDescent="0.2">
      <c r="A64" s="120" t="s">
        <v>113</v>
      </c>
      <c r="B64" s="119" t="s">
        <v>116</v>
      </c>
      <c r="C64" s="113">
        <v>81.44909906485212</v>
      </c>
      <c r="D64" s="115">
        <v>10713</v>
      </c>
      <c r="E64" s="114">
        <v>10993</v>
      </c>
      <c r="F64" s="114">
        <v>10981</v>
      </c>
      <c r="G64" s="114">
        <v>10936</v>
      </c>
      <c r="H64" s="140">
        <v>10727</v>
      </c>
      <c r="I64" s="115">
        <v>-14</v>
      </c>
      <c r="J64" s="116">
        <v>-0.13051179267269508</v>
      </c>
    </row>
    <row r="65" spans="1:10" s="110" customFormat="1" ht="14.45" customHeight="1" x14ac:dyDescent="0.2">
      <c r="A65" s="123"/>
      <c r="B65" s="124" t="s">
        <v>117</v>
      </c>
      <c r="C65" s="125">
        <v>18.307610431080363</v>
      </c>
      <c r="D65" s="143">
        <v>2408</v>
      </c>
      <c r="E65" s="144">
        <v>2468</v>
      </c>
      <c r="F65" s="144">
        <v>2449</v>
      </c>
      <c r="G65" s="144">
        <v>2482</v>
      </c>
      <c r="H65" s="145">
        <v>2392</v>
      </c>
      <c r="I65" s="143">
        <v>16</v>
      </c>
      <c r="J65" s="146">
        <v>0.66889632107023411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13011</v>
      </c>
      <c r="G11" s="114">
        <v>13375</v>
      </c>
      <c r="H11" s="114">
        <v>13475</v>
      </c>
      <c r="I11" s="114">
        <v>13443</v>
      </c>
      <c r="J11" s="140">
        <v>13325</v>
      </c>
      <c r="K11" s="114">
        <v>-314</v>
      </c>
      <c r="L11" s="116">
        <v>-2.3564727954971856</v>
      </c>
    </row>
    <row r="12" spans="1:17" s="110" customFormat="1" ht="24" customHeight="1" x14ac:dyDescent="0.2">
      <c r="A12" s="604" t="s">
        <v>185</v>
      </c>
      <c r="B12" s="605"/>
      <c r="C12" s="605"/>
      <c r="D12" s="606"/>
      <c r="E12" s="113">
        <v>37.076320036891858</v>
      </c>
      <c r="F12" s="115">
        <v>4824</v>
      </c>
      <c r="G12" s="114">
        <v>4960</v>
      </c>
      <c r="H12" s="114">
        <v>5020</v>
      </c>
      <c r="I12" s="114">
        <v>4992</v>
      </c>
      <c r="J12" s="140">
        <v>4891</v>
      </c>
      <c r="K12" s="114">
        <v>-67</v>
      </c>
      <c r="L12" s="116">
        <v>-1.3698630136986301</v>
      </c>
    </row>
    <row r="13" spans="1:17" s="110" customFormat="1" ht="15" customHeight="1" x14ac:dyDescent="0.2">
      <c r="A13" s="120"/>
      <c r="B13" s="612" t="s">
        <v>107</v>
      </c>
      <c r="C13" s="612"/>
      <c r="E13" s="113">
        <v>62.923679963108142</v>
      </c>
      <c r="F13" s="115">
        <v>8187</v>
      </c>
      <c r="G13" s="114">
        <v>8415</v>
      </c>
      <c r="H13" s="114">
        <v>8455</v>
      </c>
      <c r="I13" s="114">
        <v>8451</v>
      </c>
      <c r="J13" s="140">
        <v>8434</v>
      </c>
      <c r="K13" s="114">
        <v>-247</v>
      </c>
      <c r="L13" s="116">
        <v>-2.928622243300925</v>
      </c>
    </row>
    <row r="14" spans="1:17" s="110" customFormat="1" ht="22.5" customHeight="1" x14ac:dyDescent="0.2">
      <c r="A14" s="604" t="s">
        <v>186</v>
      </c>
      <c r="B14" s="605"/>
      <c r="C14" s="605"/>
      <c r="D14" s="606"/>
      <c r="E14" s="113">
        <v>15.256321574052725</v>
      </c>
      <c r="F14" s="115">
        <v>1985</v>
      </c>
      <c r="G14" s="114">
        <v>2078</v>
      </c>
      <c r="H14" s="114">
        <v>2131</v>
      </c>
      <c r="I14" s="114">
        <v>2144</v>
      </c>
      <c r="J14" s="140">
        <v>2048</v>
      </c>
      <c r="K14" s="114">
        <v>-63</v>
      </c>
      <c r="L14" s="116">
        <v>-3.076171875</v>
      </c>
    </row>
    <row r="15" spans="1:17" s="110" customFormat="1" ht="15" customHeight="1" x14ac:dyDescent="0.2">
      <c r="A15" s="120"/>
      <c r="B15" s="119"/>
      <c r="C15" s="258" t="s">
        <v>106</v>
      </c>
      <c r="E15" s="113">
        <v>48.564231738035268</v>
      </c>
      <c r="F15" s="115">
        <v>964</v>
      </c>
      <c r="G15" s="114">
        <v>1006</v>
      </c>
      <c r="H15" s="114">
        <v>1021</v>
      </c>
      <c r="I15" s="114">
        <v>1054</v>
      </c>
      <c r="J15" s="140">
        <v>996</v>
      </c>
      <c r="K15" s="114">
        <v>-32</v>
      </c>
      <c r="L15" s="116">
        <v>-3.2128514056224899</v>
      </c>
    </row>
    <row r="16" spans="1:17" s="110" customFormat="1" ht="15" customHeight="1" x14ac:dyDescent="0.2">
      <c r="A16" s="120"/>
      <c r="B16" s="119"/>
      <c r="C16" s="258" t="s">
        <v>107</v>
      </c>
      <c r="E16" s="113">
        <v>51.435768261964732</v>
      </c>
      <c r="F16" s="115">
        <v>1021</v>
      </c>
      <c r="G16" s="114">
        <v>1072</v>
      </c>
      <c r="H16" s="114">
        <v>1110</v>
      </c>
      <c r="I16" s="114">
        <v>1090</v>
      </c>
      <c r="J16" s="140">
        <v>1052</v>
      </c>
      <c r="K16" s="114">
        <v>-31</v>
      </c>
      <c r="L16" s="116">
        <v>-2.9467680608365021</v>
      </c>
    </row>
    <row r="17" spans="1:12" s="110" customFormat="1" ht="15" customHeight="1" x14ac:dyDescent="0.2">
      <c r="A17" s="120"/>
      <c r="B17" s="121" t="s">
        <v>109</v>
      </c>
      <c r="C17" s="258"/>
      <c r="E17" s="113">
        <v>51.833064330182154</v>
      </c>
      <c r="F17" s="115">
        <v>6744</v>
      </c>
      <c r="G17" s="114">
        <v>6921</v>
      </c>
      <c r="H17" s="114">
        <v>6998</v>
      </c>
      <c r="I17" s="114">
        <v>7008</v>
      </c>
      <c r="J17" s="140">
        <v>7050</v>
      </c>
      <c r="K17" s="114">
        <v>-306</v>
      </c>
      <c r="L17" s="116">
        <v>-4.3404255319148932</v>
      </c>
    </row>
    <row r="18" spans="1:12" s="110" customFormat="1" ht="15" customHeight="1" x14ac:dyDescent="0.2">
      <c r="A18" s="120"/>
      <c r="B18" s="119"/>
      <c r="C18" s="258" t="s">
        <v>106</v>
      </c>
      <c r="E18" s="113">
        <v>34.845788849347571</v>
      </c>
      <c r="F18" s="115">
        <v>2350</v>
      </c>
      <c r="G18" s="114">
        <v>2407</v>
      </c>
      <c r="H18" s="114">
        <v>2444</v>
      </c>
      <c r="I18" s="114">
        <v>2424</v>
      </c>
      <c r="J18" s="140">
        <v>2407</v>
      </c>
      <c r="K18" s="114">
        <v>-57</v>
      </c>
      <c r="L18" s="116">
        <v>-2.3680930619027833</v>
      </c>
    </row>
    <row r="19" spans="1:12" s="110" customFormat="1" ht="15" customHeight="1" x14ac:dyDescent="0.2">
      <c r="A19" s="120"/>
      <c r="B19" s="119"/>
      <c r="C19" s="258" t="s">
        <v>107</v>
      </c>
      <c r="E19" s="113">
        <v>65.154211150652429</v>
      </c>
      <c r="F19" s="115">
        <v>4394</v>
      </c>
      <c r="G19" s="114">
        <v>4514</v>
      </c>
      <c r="H19" s="114">
        <v>4554</v>
      </c>
      <c r="I19" s="114">
        <v>4584</v>
      </c>
      <c r="J19" s="140">
        <v>4643</v>
      </c>
      <c r="K19" s="114">
        <v>-249</v>
      </c>
      <c r="L19" s="116">
        <v>-5.3629119104027572</v>
      </c>
    </row>
    <row r="20" spans="1:12" s="110" customFormat="1" ht="15" customHeight="1" x14ac:dyDescent="0.2">
      <c r="A20" s="120"/>
      <c r="B20" s="121" t="s">
        <v>110</v>
      </c>
      <c r="C20" s="258"/>
      <c r="E20" s="113">
        <v>17.385289370532625</v>
      </c>
      <c r="F20" s="115">
        <v>2262</v>
      </c>
      <c r="G20" s="114">
        <v>2284</v>
      </c>
      <c r="H20" s="114">
        <v>2257</v>
      </c>
      <c r="I20" s="114">
        <v>2216</v>
      </c>
      <c r="J20" s="140">
        <v>2207</v>
      </c>
      <c r="K20" s="114">
        <v>55</v>
      </c>
      <c r="L20" s="116">
        <v>2.4920706841866789</v>
      </c>
    </row>
    <row r="21" spans="1:12" s="110" customFormat="1" ht="15" customHeight="1" x14ac:dyDescent="0.2">
      <c r="A21" s="120"/>
      <c r="B21" s="119"/>
      <c r="C21" s="258" t="s">
        <v>106</v>
      </c>
      <c r="E21" s="113">
        <v>29.354553492484527</v>
      </c>
      <c r="F21" s="115">
        <v>664</v>
      </c>
      <c r="G21" s="114">
        <v>673</v>
      </c>
      <c r="H21" s="114">
        <v>672</v>
      </c>
      <c r="I21" s="114">
        <v>651</v>
      </c>
      <c r="J21" s="140">
        <v>651</v>
      </c>
      <c r="K21" s="114">
        <v>13</v>
      </c>
      <c r="L21" s="116">
        <v>1.9969278033794162</v>
      </c>
    </row>
    <row r="22" spans="1:12" s="110" customFormat="1" ht="15" customHeight="1" x14ac:dyDescent="0.2">
      <c r="A22" s="120"/>
      <c r="B22" s="119"/>
      <c r="C22" s="258" t="s">
        <v>107</v>
      </c>
      <c r="E22" s="113">
        <v>70.645446507515473</v>
      </c>
      <c r="F22" s="115">
        <v>1598</v>
      </c>
      <c r="G22" s="114">
        <v>1611</v>
      </c>
      <c r="H22" s="114">
        <v>1585</v>
      </c>
      <c r="I22" s="114">
        <v>1565</v>
      </c>
      <c r="J22" s="140">
        <v>1556</v>
      </c>
      <c r="K22" s="114">
        <v>42</v>
      </c>
      <c r="L22" s="116">
        <v>2.6992287917737787</v>
      </c>
    </row>
    <row r="23" spans="1:12" s="110" customFormat="1" ht="15" customHeight="1" x14ac:dyDescent="0.2">
      <c r="A23" s="120"/>
      <c r="B23" s="121" t="s">
        <v>111</v>
      </c>
      <c r="C23" s="258"/>
      <c r="E23" s="113">
        <v>15.525324725232496</v>
      </c>
      <c r="F23" s="115">
        <v>2020</v>
      </c>
      <c r="G23" s="114">
        <v>2092</v>
      </c>
      <c r="H23" s="114">
        <v>2089</v>
      </c>
      <c r="I23" s="114">
        <v>2075</v>
      </c>
      <c r="J23" s="140">
        <v>2020</v>
      </c>
      <c r="K23" s="114">
        <v>0</v>
      </c>
      <c r="L23" s="116">
        <v>0</v>
      </c>
    </row>
    <row r="24" spans="1:12" s="110" customFormat="1" ht="15" customHeight="1" x14ac:dyDescent="0.2">
      <c r="A24" s="120"/>
      <c r="B24" s="119"/>
      <c r="C24" s="258" t="s">
        <v>106</v>
      </c>
      <c r="E24" s="113">
        <v>41.881188118811885</v>
      </c>
      <c r="F24" s="115">
        <v>846</v>
      </c>
      <c r="G24" s="114">
        <v>874</v>
      </c>
      <c r="H24" s="114">
        <v>883</v>
      </c>
      <c r="I24" s="114">
        <v>863</v>
      </c>
      <c r="J24" s="140">
        <v>837</v>
      </c>
      <c r="K24" s="114">
        <v>9</v>
      </c>
      <c r="L24" s="116">
        <v>1.075268817204301</v>
      </c>
    </row>
    <row r="25" spans="1:12" s="110" customFormat="1" ht="15" customHeight="1" x14ac:dyDescent="0.2">
      <c r="A25" s="120"/>
      <c r="B25" s="119"/>
      <c r="C25" s="258" t="s">
        <v>107</v>
      </c>
      <c r="E25" s="113">
        <v>58.118811881188115</v>
      </c>
      <c r="F25" s="115">
        <v>1174</v>
      </c>
      <c r="G25" s="114">
        <v>1218</v>
      </c>
      <c r="H25" s="114">
        <v>1206</v>
      </c>
      <c r="I25" s="114">
        <v>1212</v>
      </c>
      <c r="J25" s="140">
        <v>1183</v>
      </c>
      <c r="K25" s="114">
        <v>-9</v>
      </c>
      <c r="L25" s="116">
        <v>-0.76077768385460698</v>
      </c>
    </row>
    <row r="26" spans="1:12" s="110" customFormat="1" ht="15" customHeight="1" x14ac:dyDescent="0.2">
      <c r="A26" s="120"/>
      <c r="C26" s="121" t="s">
        <v>187</v>
      </c>
      <c r="D26" s="110" t="s">
        <v>188</v>
      </c>
      <c r="E26" s="113">
        <v>1.0683268003996618</v>
      </c>
      <c r="F26" s="115">
        <v>139</v>
      </c>
      <c r="G26" s="114">
        <v>149</v>
      </c>
      <c r="H26" s="114">
        <v>174</v>
      </c>
      <c r="I26" s="114">
        <v>145</v>
      </c>
      <c r="J26" s="140">
        <v>128</v>
      </c>
      <c r="K26" s="114">
        <v>11</v>
      </c>
      <c r="L26" s="116">
        <v>8.59375</v>
      </c>
    </row>
    <row r="27" spans="1:12" s="110" customFormat="1" ht="15" customHeight="1" x14ac:dyDescent="0.2">
      <c r="A27" s="120"/>
      <c r="B27" s="119"/>
      <c r="D27" s="259" t="s">
        <v>106</v>
      </c>
      <c r="E27" s="113">
        <v>38.129496402877699</v>
      </c>
      <c r="F27" s="115">
        <v>53</v>
      </c>
      <c r="G27" s="114">
        <v>56</v>
      </c>
      <c r="H27" s="114">
        <v>68</v>
      </c>
      <c r="I27" s="114">
        <v>56</v>
      </c>
      <c r="J27" s="140">
        <v>49</v>
      </c>
      <c r="K27" s="114">
        <v>4</v>
      </c>
      <c r="L27" s="116">
        <v>8.1632653061224492</v>
      </c>
    </row>
    <row r="28" spans="1:12" s="110" customFormat="1" ht="15" customHeight="1" x14ac:dyDescent="0.2">
      <c r="A28" s="120"/>
      <c r="B28" s="119"/>
      <c r="D28" s="259" t="s">
        <v>107</v>
      </c>
      <c r="E28" s="113">
        <v>61.870503597122301</v>
      </c>
      <c r="F28" s="115">
        <v>86</v>
      </c>
      <c r="G28" s="114">
        <v>93</v>
      </c>
      <c r="H28" s="114">
        <v>106</v>
      </c>
      <c r="I28" s="114">
        <v>89</v>
      </c>
      <c r="J28" s="140">
        <v>79</v>
      </c>
      <c r="K28" s="114">
        <v>7</v>
      </c>
      <c r="L28" s="116">
        <v>8.8607594936708853</v>
      </c>
    </row>
    <row r="29" spans="1:12" s="110" customFormat="1" ht="24" customHeight="1" x14ac:dyDescent="0.2">
      <c r="A29" s="604" t="s">
        <v>189</v>
      </c>
      <c r="B29" s="605"/>
      <c r="C29" s="605"/>
      <c r="D29" s="606"/>
      <c r="E29" s="113">
        <v>80.870033048958575</v>
      </c>
      <c r="F29" s="115">
        <v>10522</v>
      </c>
      <c r="G29" s="114">
        <v>10860</v>
      </c>
      <c r="H29" s="114">
        <v>10894</v>
      </c>
      <c r="I29" s="114">
        <v>10884</v>
      </c>
      <c r="J29" s="140">
        <v>10727</v>
      </c>
      <c r="K29" s="114">
        <v>-205</v>
      </c>
      <c r="L29" s="116">
        <v>-1.9110655355644635</v>
      </c>
    </row>
    <row r="30" spans="1:12" s="110" customFormat="1" ht="15" customHeight="1" x14ac:dyDescent="0.2">
      <c r="A30" s="120"/>
      <c r="B30" s="119"/>
      <c r="C30" s="258" t="s">
        <v>106</v>
      </c>
      <c r="E30" s="113">
        <v>36.162326553887091</v>
      </c>
      <c r="F30" s="115">
        <v>3805</v>
      </c>
      <c r="G30" s="114">
        <v>3923</v>
      </c>
      <c r="H30" s="114">
        <v>3936</v>
      </c>
      <c r="I30" s="114">
        <v>3942</v>
      </c>
      <c r="J30" s="140">
        <v>3849</v>
      </c>
      <c r="K30" s="114">
        <v>-44</v>
      </c>
      <c r="L30" s="116">
        <v>-1.1431540659911665</v>
      </c>
    </row>
    <row r="31" spans="1:12" s="110" customFormat="1" ht="15" customHeight="1" x14ac:dyDescent="0.2">
      <c r="A31" s="120"/>
      <c r="B31" s="119"/>
      <c r="C31" s="258" t="s">
        <v>107</v>
      </c>
      <c r="E31" s="113">
        <v>63.837673446112909</v>
      </c>
      <c r="F31" s="115">
        <v>6717</v>
      </c>
      <c r="G31" s="114">
        <v>6937</v>
      </c>
      <c r="H31" s="114">
        <v>6958</v>
      </c>
      <c r="I31" s="114">
        <v>6942</v>
      </c>
      <c r="J31" s="140">
        <v>6878</v>
      </c>
      <c r="K31" s="114">
        <v>-161</v>
      </c>
      <c r="L31" s="116">
        <v>-2.3407967432393137</v>
      </c>
    </row>
    <row r="32" spans="1:12" s="110" customFormat="1" ht="15" customHeight="1" x14ac:dyDescent="0.2">
      <c r="A32" s="120"/>
      <c r="B32" s="119" t="s">
        <v>117</v>
      </c>
      <c r="C32" s="258"/>
      <c r="E32" s="113">
        <v>18.807163169625703</v>
      </c>
      <c r="F32" s="114">
        <v>2447</v>
      </c>
      <c r="G32" s="114">
        <v>2478</v>
      </c>
      <c r="H32" s="114">
        <v>2545</v>
      </c>
      <c r="I32" s="114">
        <v>2520</v>
      </c>
      <c r="J32" s="140">
        <v>2562</v>
      </c>
      <c r="K32" s="114">
        <v>-115</v>
      </c>
      <c r="L32" s="116">
        <v>-4.488680718188915</v>
      </c>
    </row>
    <row r="33" spans="1:12" s="110" customFormat="1" ht="15" customHeight="1" x14ac:dyDescent="0.2">
      <c r="A33" s="120"/>
      <c r="B33" s="119"/>
      <c r="C33" s="258" t="s">
        <v>106</v>
      </c>
      <c r="E33" s="113">
        <v>41.356763383735185</v>
      </c>
      <c r="F33" s="114">
        <v>1012</v>
      </c>
      <c r="G33" s="114">
        <v>1031</v>
      </c>
      <c r="H33" s="114">
        <v>1079</v>
      </c>
      <c r="I33" s="114">
        <v>1045</v>
      </c>
      <c r="J33" s="140">
        <v>1036</v>
      </c>
      <c r="K33" s="114">
        <v>-24</v>
      </c>
      <c r="L33" s="116">
        <v>-2.3166023166023164</v>
      </c>
    </row>
    <row r="34" spans="1:12" s="110" customFormat="1" ht="15" customHeight="1" x14ac:dyDescent="0.2">
      <c r="A34" s="120"/>
      <c r="B34" s="119"/>
      <c r="C34" s="258" t="s">
        <v>107</v>
      </c>
      <c r="E34" s="113">
        <v>58.643236616264815</v>
      </c>
      <c r="F34" s="114">
        <v>1435</v>
      </c>
      <c r="G34" s="114">
        <v>1447</v>
      </c>
      <c r="H34" s="114">
        <v>1466</v>
      </c>
      <c r="I34" s="114">
        <v>1475</v>
      </c>
      <c r="J34" s="140">
        <v>1526</v>
      </c>
      <c r="K34" s="114">
        <v>-91</v>
      </c>
      <c r="L34" s="116">
        <v>-5.9633027522935782</v>
      </c>
    </row>
    <row r="35" spans="1:12" s="110" customFormat="1" ht="24" customHeight="1" x14ac:dyDescent="0.2">
      <c r="A35" s="604" t="s">
        <v>192</v>
      </c>
      <c r="B35" s="605"/>
      <c r="C35" s="605"/>
      <c r="D35" s="606"/>
      <c r="E35" s="113">
        <v>15.517638920913074</v>
      </c>
      <c r="F35" s="114">
        <v>2019</v>
      </c>
      <c r="G35" s="114">
        <v>2118</v>
      </c>
      <c r="H35" s="114">
        <v>2164</v>
      </c>
      <c r="I35" s="114">
        <v>2178</v>
      </c>
      <c r="J35" s="114">
        <v>2105</v>
      </c>
      <c r="K35" s="318">
        <v>-86</v>
      </c>
      <c r="L35" s="319">
        <v>-4.0855106888361048</v>
      </c>
    </row>
    <row r="36" spans="1:12" s="110" customFormat="1" ht="15" customHeight="1" x14ac:dyDescent="0.2">
      <c r="A36" s="120"/>
      <c r="B36" s="119"/>
      <c r="C36" s="258" t="s">
        <v>106</v>
      </c>
      <c r="E36" s="113">
        <v>43.189697870232791</v>
      </c>
      <c r="F36" s="114">
        <v>872</v>
      </c>
      <c r="G36" s="114">
        <v>905</v>
      </c>
      <c r="H36" s="114">
        <v>933</v>
      </c>
      <c r="I36" s="114">
        <v>968</v>
      </c>
      <c r="J36" s="114">
        <v>926</v>
      </c>
      <c r="K36" s="318">
        <v>-54</v>
      </c>
      <c r="L36" s="116">
        <v>-5.8315334773218144</v>
      </c>
    </row>
    <row r="37" spans="1:12" s="110" customFormat="1" ht="15" customHeight="1" x14ac:dyDescent="0.2">
      <c r="A37" s="120"/>
      <c r="B37" s="119"/>
      <c r="C37" s="258" t="s">
        <v>107</v>
      </c>
      <c r="E37" s="113">
        <v>56.810302129767209</v>
      </c>
      <c r="F37" s="114">
        <v>1147</v>
      </c>
      <c r="G37" s="114">
        <v>1213</v>
      </c>
      <c r="H37" s="114">
        <v>1231</v>
      </c>
      <c r="I37" s="114">
        <v>1210</v>
      </c>
      <c r="J37" s="140">
        <v>1179</v>
      </c>
      <c r="K37" s="114">
        <v>-32</v>
      </c>
      <c r="L37" s="116">
        <v>-2.7141645462256148</v>
      </c>
    </row>
    <row r="38" spans="1:12" s="110" customFormat="1" ht="15" customHeight="1" x14ac:dyDescent="0.2">
      <c r="A38" s="120"/>
      <c r="B38" s="119" t="s">
        <v>328</v>
      </c>
      <c r="C38" s="258"/>
      <c r="E38" s="113">
        <v>53.254938129275232</v>
      </c>
      <c r="F38" s="114">
        <v>6929</v>
      </c>
      <c r="G38" s="114">
        <v>7084</v>
      </c>
      <c r="H38" s="114">
        <v>7128</v>
      </c>
      <c r="I38" s="114">
        <v>7094</v>
      </c>
      <c r="J38" s="140">
        <v>6995</v>
      </c>
      <c r="K38" s="114">
        <v>-66</v>
      </c>
      <c r="L38" s="116">
        <v>-0.94353109363831311</v>
      </c>
    </row>
    <row r="39" spans="1:12" s="110" customFormat="1" ht="15" customHeight="1" x14ac:dyDescent="0.2">
      <c r="A39" s="120"/>
      <c r="B39" s="119"/>
      <c r="C39" s="258" t="s">
        <v>106</v>
      </c>
      <c r="E39" s="113">
        <v>35.777168422571798</v>
      </c>
      <c r="F39" s="115">
        <v>2479</v>
      </c>
      <c r="G39" s="114">
        <v>2534</v>
      </c>
      <c r="H39" s="114">
        <v>2567</v>
      </c>
      <c r="I39" s="114">
        <v>2531</v>
      </c>
      <c r="J39" s="140">
        <v>2472</v>
      </c>
      <c r="K39" s="114">
        <v>7</v>
      </c>
      <c r="L39" s="116">
        <v>0.28317152103559873</v>
      </c>
    </row>
    <row r="40" spans="1:12" s="110" customFormat="1" ht="15" customHeight="1" x14ac:dyDescent="0.2">
      <c r="A40" s="120"/>
      <c r="B40" s="119"/>
      <c r="C40" s="258" t="s">
        <v>107</v>
      </c>
      <c r="E40" s="113">
        <v>64.222831577428195</v>
      </c>
      <c r="F40" s="115">
        <v>4450</v>
      </c>
      <c r="G40" s="114">
        <v>4550</v>
      </c>
      <c r="H40" s="114">
        <v>4561</v>
      </c>
      <c r="I40" s="114">
        <v>4563</v>
      </c>
      <c r="J40" s="140">
        <v>4523</v>
      </c>
      <c r="K40" s="114">
        <v>-73</v>
      </c>
      <c r="L40" s="116">
        <v>-1.6139730267521557</v>
      </c>
    </row>
    <row r="41" spans="1:12" s="110" customFormat="1" ht="15" customHeight="1" x14ac:dyDescent="0.2">
      <c r="A41" s="120"/>
      <c r="B41" s="320" t="s">
        <v>515</v>
      </c>
      <c r="C41" s="258"/>
      <c r="E41" s="113">
        <v>13.158096994850512</v>
      </c>
      <c r="F41" s="115">
        <v>1712</v>
      </c>
      <c r="G41" s="114">
        <v>1708</v>
      </c>
      <c r="H41" s="114">
        <v>1674</v>
      </c>
      <c r="I41" s="114">
        <v>1635</v>
      </c>
      <c r="J41" s="140">
        <v>1605</v>
      </c>
      <c r="K41" s="114">
        <v>107</v>
      </c>
      <c r="L41" s="116">
        <v>6.666666666666667</v>
      </c>
    </row>
    <row r="42" spans="1:12" s="110" customFormat="1" ht="15" customHeight="1" x14ac:dyDescent="0.2">
      <c r="A42" s="120"/>
      <c r="B42" s="119"/>
      <c r="C42" s="268" t="s">
        <v>106</v>
      </c>
      <c r="D42" s="182"/>
      <c r="E42" s="113">
        <v>38.142523364485982</v>
      </c>
      <c r="F42" s="115">
        <v>653</v>
      </c>
      <c r="G42" s="114">
        <v>643</v>
      </c>
      <c r="H42" s="114">
        <v>627</v>
      </c>
      <c r="I42" s="114">
        <v>599</v>
      </c>
      <c r="J42" s="140">
        <v>584</v>
      </c>
      <c r="K42" s="114">
        <v>69</v>
      </c>
      <c r="L42" s="116">
        <v>11.815068493150685</v>
      </c>
    </row>
    <row r="43" spans="1:12" s="110" customFormat="1" ht="15" customHeight="1" x14ac:dyDescent="0.2">
      <c r="A43" s="120"/>
      <c r="B43" s="119"/>
      <c r="C43" s="268" t="s">
        <v>107</v>
      </c>
      <c r="D43" s="182"/>
      <c r="E43" s="113">
        <v>61.857476635514018</v>
      </c>
      <c r="F43" s="115">
        <v>1059</v>
      </c>
      <c r="G43" s="114">
        <v>1065</v>
      </c>
      <c r="H43" s="114">
        <v>1047</v>
      </c>
      <c r="I43" s="114">
        <v>1036</v>
      </c>
      <c r="J43" s="140">
        <v>1021</v>
      </c>
      <c r="K43" s="114">
        <v>38</v>
      </c>
      <c r="L43" s="116">
        <v>3.7218413320274242</v>
      </c>
    </row>
    <row r="44" spans="1:12" s="110" customFormat="1" ht="15" customHeight="1" x14ac:dyDescent="0.2">
      <c r="A44" s="120"/>
      <c r="B44" s="119" t="s">
        <v>205</v>
      </c>
      <c r="C44" s="268"/>
      <c r="D44" s="182"/>
      <c r="E44" s="113">
        <v>18.069325954961187</v>
      </c>
      <c r="F44" s="115">
        <v>2351</v>
      </c>
      <c r="G44" s="114">
        <v>2465</v>
      </c>
      <c r="H44" s="114">
        <v>2509</v>
      </c>
      <c r="I44" s="114">
        <v>2536</v>
      </c>
      <c r="J44" s="140">
        <v>2620</v>
      </c>
      <c r="K44" s="114">
        <v>-269</v>
      </c>
      <c r="L44" s="116">
        <v>-10.267175572519085</v>
      </c>
    </row>
    <row r="45" spans="1:12" s="110" customFormat="1" ht="15" customHeight="1" x14ac:dyDescent="0.2">
      <c r="A45" s="120"/>
      <c r="B45" s="119"/>
      <c r="C45" s="268" t="s">
        <v>106</v>
      </c>
      <c r="D45" s="182"/>
      <c r="E45" s="113">
        <v>34.878774989366228</v>
      </c>
      <c r="F45" s="115">
        <v>820</v>
      </c>
      <c r="G45" s="114">
        <v>878</v>
      </c>
      <c r="H45" s="114">
        <v>893</v>
      </c>
      <c r="I45" s="114">
        <v>894</v>
      </c>
      <c r="J45" s="140">
        <v>909</v>
      </c>
      <c r="K45" s="114">
        <v>-89</v>
      </c>
      <c r="L45" s="116">
        <v>-9.7909790979097906</v>
      </c>
    </row>
    <row r="46" spans="1:12" s="110" customFormat="1" ht="15" customHeight="1" x14ac:dyDescent="0.2">
      <c r="A46" s="123"/>
      <c r="B46" s="124"/>
      <c r="C46" s="260" t="s">
        <v>107</v>
      </c>
      <c r="D46" s="261"/>
      <c r="E46" s="125">
        <v>65.121225010633779</v>
      </c>
      <c r="F46" s="143">
        <v>1531</v>
      </c>
      <c r="G46" s="144">
        <v>1587</v>
      </c>
      <c r="H46" s="144">
        <v>1616</v>
      </c>
      <c r="I46" s="144">
        <v>1642</v>
      </c>
      <c r="J46" s="145">
        <v>1711</v>
      </c>
      <c r="K46" s="144">
        <v>-180</v>
      </c>
      <c r="L46" s="146">
        <v>-10.520163646990063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13011</v>
      </c>
      <c r="E11" s="114">
        <v>13375</v>
      </c>
      <c r="F11" s="114">
        <v>13475</v>
      </c>
      <c r="G11" s="114">
        <v>13443</v>
      </c>
      <c r="H11" s="140">
        <v>13325</v>
      </c>
      <c r="I11" s="115">
        <v>-314</v>
      </c>
      <c r="J11" s="116">
        <v>-2.3564727954971856</v>
      </c>
    </row>
    <row r="12" spans="1:15" s="110" customFormat="1" ht="24.95" customHeight="1" x14ac:dyDescent="0.2">
      <c r="A12" s="193" t="s">
        <v>132</v>
      </c>
      <c r="B12" s="194" t="s">
        <v>133</v>
      </c>
      <c r="C12" s="113">
        <v>1.2758435170240565</v>
      </c>
      <c r="D12" s="115">
        <v>166</v>
      </c>
      <c r="E12" s="114">
        <v>166</v>
      </c>
      <c r="F12" s="114">
        <v>168</v>
      </c>
      <c r="G12" s="114">
        <v>159</v>
      </c>
      <c r="H12" s="140">
        <v>150</v>
      </c>
      <c r="I12" s="115">
        <v>16</v>
      </c>
      <c r="J12" s="116">
        <v>10.666666666666666</v>
      </c>
    </row>
    <row r="13" spans="1:15" s="110" customFormat="1" ht="24.95" customHeight="1" x14ac:dyDescent="0.2">
      <c r="A13" s="193" t="s">
        <v>134</v>
      </c>
      <c r="B13" s="199" t="s">
        <v>214</v>
      </c>
      <c r="C13" s="113">
        <v>0.26900315117977097</v>
      </c>
      <c r="D13" s="115">
        <v>35</v>
      </c>
      <c r="E13" s="114">
        <v>34</v>
      </c>
      <c r="F13" s="114">
        <v>37</v>
      </c>
      <c r="G13" s="114">
        <v>34</v>
      </c>
      <c r="H13" s="140">
        <v>33</v>
      </c>
      <c r="I13" s="115">
        <v>2</v>
      </c>
      <c r="J13" s="116">
        <v>6.0606060606060606</v>
      </c>
    </row>
    <row r="14" spans="1:15" s="287" customFormat="1" ht="24.95" customHeight="1" x14ac:dyDescent="0.2">
      <c r="A14" s="193" t="s">
        <v>215</v>
      </c>
      <c r="B14" s="199" t="s">
        <v>137</v>
      </c>
      <c r="C14" s="113">
        <v>6.3869033894397047</v>
      </c>
      <c r="D14" s="115">
        <v>831</v>
      </c>
      <c r="E14" s="114">
        <v>852</v>
      </c>
      <c r="F14" s="114">
        <v>856</v>
      </c>
      <c r="G14" s="114">
        <v>872</v>
      </c>
      <c r="H14" s="140">
        <v>868</v>
      </c>
      <c r="I14" s="115">
        <v>-37</v>
      </c>
      <c r="J14" s="116">
        <v>-4.2626728110599075</v>
      </c>
      <c r="K14" s="110"/>
      <c r="L14" s="110"/>
      <c r="M14" s="110"/>
      <c r="N14" s="110"/>
      <c r="O14" s="110"/>
    </row>
    <row r="15" spans="1:15" s="110" customFormat="1" ht="24.95" customHeight="1" x14ac:dyDescent="0.2">
      <c r="A15" s="193" t="s">
        <v>216</v>
      </c>
      <c r="B15" s="199" t="s">
        <v>217</v>
      </c>
      <c r="C15" s="113">
        <v>2.3441703174237185</v>
      </c>
      <c r="D15" s="115">
        <v>305</v>
      </c>
      <c r="E15" s="114">
        <v>306</v>
      </c>
      <c r="F15" s="114">
        <v>306</v>
      </c>
      <c r="G15" s="114">
        <v>324</v>
      </c>
      <c r="H15" s="140">
        <v>313</v>
      </c>
      <c r="I15" s="115">
        <v>-8</v>
      </c>
      <c r="J15" s="116">
        <v>-2.5559105431309903</v>
      </c>
    </row>
    <row r="16" spans="1:15" s="287" customFormat="1" ht="24.95" customHeight="1" x14ac:dyDescent="0.2">
      <c r="A16" s="193" t="s">
        <v>218</v>
      </c>
      <c r="B16" s="199" t="s">
        <v>141</v>
      </c>
      <c r="C16" s="113">
        <v>3.4662977480593344</v>
      </c>
      <c r="D16" s="115">
        <v>451</v>
      </c>
      <c r="E16" s="114">
        <v>468</v>
      </c>
      <c r="F16" s="114">
        <v>474</v>
      </c>
      <c r="G16" s="114">
        <v>478</v>
      </c>
      <c r="H16" s="140">
        <v>484</v>
      </c>
      <c r="I16" s="115">
        <v>-33</v>
      </c>
      <c r="J16" s="116">
        <v>-6.8181818181818183</v>
      </c>
      <c r="K16" s="110"/>
      <c r="L16" s="110"/>
      <c r="M16" s="110"/>
      <c r="N16" s="110"/>
      <c r="O16" s="110"/>
    </row>
    <row r="17" spans="1:15" s="110" customFormat="1" ht="24.95" customHeight="1" x14ac:dyDescent="0.2">
      <c r="A17" s="193" t="s">
        <v>142</v>
      </c>
      <c r="B17" s="199" t="s">
        <v>220</v>
      </c>
      <c r="C17" s="113">
        <v>0.57643532395665209</v>
      </c>
      <c r="D17" s="115">
        <v>75</v>
      </c>
      <c r="E17" s="114">
        <v>78</v>
      </c>
      <c r="F17" s="114">
        <v>76</v>
      </c>
      <c r="G17" s="114">
        <v>70</v>
      </c>
      <c r="H17" s="140">
        <v>71</v>
      </c>
      <c r="I17" s="115">
        <v>4</v>
      </c>
      <c r="J17" s="116">
        <v>5.6338028169014081</v>
      </c>
    </row>
    <row r="18" spans="1:15" s="287" customFormat="1" ht="24.95" customHeight="1" x14ac:dyDescent="0.2">
      <c r="A18" s="201" t="s">
        <v>144</v>
      </c>
      <c r="B18" s="202" t="s">
        <v>145</v>
      </c>
      <c r="C18" s="113">
        <v>4.0196756590577207</v>
      </c>
      <c r="D18" s="115">
        <v>523</v>
      </c>
      <c r="E18" s="114">
        <v>525</v>
      </c>
      <c r="F18" s="114">
        <v>525</v>
      </c>
      <c r="G18" s="114">
        <v>526</v>
      </c>
      <c r="H18" s="140">
        <v>543</v>
      </c>
      <c r="I18" s="115">
        <v>-20</v>
      </c>
      <c r="J18" s="116">
        <v>-3.6832412523020257</v>
      </c>
      <c r="K18" s="110"/>
      <c r="L18" s="110"/>
      <c r="M18" s="110"/>
      <c r="N18" s="110"/>
      <c r="O18" s="110"/>
    </row>
    <row r="19" spans="1:15" s="110" customFormat="1" ht="24.95" customHeight="1" x14ac:dyDescent="0.2">
      <c r="A19" s="193" t="s">
        <v>146</v>
      </c>
      <c r="B19" s="199" t="s">
        <v>147</v>
      </c>
      <c r="C19" s="113">
        <v>16.024902005994928</v>
      </c>
      <c r="D19" s="115">
        <v>2085</v>
      </c>
      <c r="E19" s="114">
        <v>2121</v>
      </c>
      <c r="F19" s="114">
        <v>2059</v>
      </c>
      <c r="G19" s="114">
        <v>2051</v>
      </c>
      <c r="H19" s="140">
        <v>2011</v>
      </c>
      <c r="I19" s="115">
        <v>74</v>
      </c>
      <c r="J19" s="116">
        <v>3.6797613127797115</v>
      </c>
    </row>
    <row r="20" spans="1:15" s="287" customFormat="1" ht="24.95" customHeight="1" x14ac:dyDescent="0.2">
      <c r="A20" s="193" t="s">
        <v>148</v>
      </c>
      <c r="B20" s="199" t="s">
        <v>149</v>
      </c>
      <c r="C20" s="113">
        <v>2.6669740988394435</v>
      </c>
      <c r="D20" s="115">
        <v>347</v>
      </c>
      <c r="E20" s="114">
        <v>357</v>
      </c>
      <c r="F20" s="114">
        <v>358</v>
      </c>
      <c r="G20" s="114">
        <v>363</v>
      </c>
      <c r="H20" s="140">
        <v>366</v>
      </c>
      <c r="I20" s="115">
        <v>-19</v>
      </c>
      <c r="J20" s="116">
        <v>-5.1912568306010929</v>
      </c>
      <c r="K20" s="110"/>
      <c r="L20" s="110"/>
      <c r="M20" s="110"/>
      <c r="N20" s="110"/>
      <c r="O20" s="110"/>
    </row>
    <row r="21" spans="1:15" s="110" customFormat="1" ht="24.95" customHeight="1" x14ac:dyDescent="0.2">
      <c r="A21" s="201" t="s">
        <v>150</v>
      </c>
      <c r="B21" s="202" t="s">
        <v>151</v>
      </c>
      <c r="C21" s="113">
        <v>9.8916301590961488</v>
      </c>
      <c r="D21" s="115">
        <v>1287</v>
      </c>
      <c r="E21" s="114">
        <v>1485</v>
      </c>
      <c r="F21" s="114">
        <v>1606</v>
      </c>
      <c r="G21" s="114">
        <v>1598</v>
      </c>
      <c r="H21" s="140">
        <v>1401</v>
      </c>
      <c r="I21" s="115">
        <v>-114</v>
      </c>
      <c r="J21" s="116">
        <v>-8.1370449678800849</v>
      </c>
    </row>
    <row r="22" spans="1:15" s="110" customFormat="1" ht="24.95" customHeight="1" x14ac:dyDescent="0.2">
      <c r="A22" s="201" t="s">
        <v>152</v>
      </c>
      <c r="B22" s="199" t="s">
        <v>153</v>
      </c>
      <c r="C22" s="113">
        <v>4.2348781800015374</v>
      </c>
      <c r="D22" s="115">
        <v>551</v>
      </c>
      <c r="E22" s="114">
        <v>580</v>
      </c>
      <c r="F22" s="114">
        <v>551</v>
      </c>
      <c r="G22" s="114">
        <v>538</v>
      </c>
      <c r="H22" s="140">
        <v>544</v>
      </c>
      <c r="I22" s="115">
        <v>7</v>
      </c>
      <c r="J22" s="116">
        <v>1.286764705882353</v>
      </c>
    </row>
    <row r="23" spans="1:15" s="110" customFormat="1" ht="24.95" customHeight="1" x14ac:dyDescent="0.2">
      <c r="A23" s="193" t="s">
        <v>154</v>
      </c>
      <c r="B23" s="199" t="s">
        <v>155</v>
      </c>
      <c r="C23" s="113">
        <v>1.3219583429405888</v>
      </c>
      <c r="D23" s="115">
        <v>172</v>
      </c>
      <c r="E23" s="114">
        <v>176</v>
      </c>
      <c r="F23" s="114">
        <v>169</v>
      </c>
      <c r="G23" s="114">
        <v>173</v>
      </c>
      <c r="H23" s="140">
        <v>175</v>
      </c>
      <c r="I23" s="115">
        <v>-3</v>
      </c>
      <c r="J23" s="116">
        <v>-1.7142857142857142</v>
      </c>
    </row>
    <row r="24" spans="1:15" s="110" customFormat="1" ht="24.95" customHeight="1" x14ac:dyDescent="0.2">
      <c r="A24" s="193" t="s">
        <v>156</v>
      </c>
      <c r="B24" s="199" t="s">
        <v>221</v>
      </c>
      <c r="C24" s="113">
        <v>13.565444623779879</v>
      </c>
      <c r="D24" s="115">
        <v>1765</v>
      </c>
      <c r="E24" s="114">
        <v>1788</v>
      </c>
      <c r="F24" s="114">
        <v>1821</v>
      </c>
      <c r="G24" s="114">
        <v>1818</v>
      </c>
      <c r="H24" s="140">
        <v>1831</v>
      </c>
      <c r="I24" s="115">
        <v>-66</v>
      </c>
      <c r="J24" s="116">
        <v>-3.6045876570180231</v>
      </c>
    </row>
    <row r="25" spans="1:15" s="110" customFormat="1" ht="24.95" customHeight="1" x14ac:dyDescent="0.2">
      <c r="A25" s="193" t="s">
        <v>222</v>
      </c>
      <c r="B25" s="204" t="s">
        <v>159</v>
      </c>
      <c r="C25" s="113">
        <v>8.4466989470448084</v>
      </c>
      <c r="D25" s="115">
        <v>1099</v>
      </c>
      <c r="E25" s="114">
        <v>1107</v>
      </c>
      <c r="F25" s="114">
        <v>1147</v>
      </c>
      <c r="G25" s="114">
        <v>1130</v>
      </c>
      <c r="H25" s="140">
        <v>1256</v>
      </c>
      <c r="I25" s="115">
        <v>-157</v>
      </c>
      <c r="J25" s="116">
        <v>-12.5</v>
      </c>
    </row>
    <row r="26" spans="1:15" s="110" customFormat="1" ht="24.95" customHeight="1" x14ac:dyDescent="0.2">
      <c r="A26" s="201">
        <v>782.78300000000002</v>
      </c>
      <c r="B26" s="203" t="s">
        <v>160</v>
      </c>
      <c r="C26" s="113">
        <v>6.9172238874798245E-2</v>
      </c>
      <c r="D26" s="115">
        <v>9</v>
      </c>
      <c r="E26" s="114">
        <v>9</v>
      </c>
      <c r="F26" s="114">
        <v>8</v>
      </c>
      <c r="G26" s="114">
        <v>8</v>
      </c>
      <c r="H26" s="140">
        <v>8</v>
      </c>
      <c r="I26" s="115">
        <v>1</v>
      </c>
      <c r="J26" s="116">
        <v>12.5</v>
      </c>
    </row>
    <row r="27" spans="1:15" s="110" customFormat="1" ht="24.95" customHeight="1" x14ac:dyDescent="0.2">
      <c r="A27" s="193" t="s">
        <v>161</v>
      </c>
      <c r="B27" s="199" t="s">
        <v>162</v>
      </c>
      <c r="C27" s="113">
        <v>1.09907001767735</v>
      </c>
      <c r="D27" s="115">
        <v>143</v>
      </c>
      <c r="E27" s="114">
        <v>143</v>
      </c>
      <c r="F27" s="114">
        <v>144</v>
      </c>
      <c r="G27" s="114">
        <v>146</v>
      </c>
      <c r="H27" s="140">
        <v>151</v>
      </c>
      <c r="I27" s="115">
        <v>-8</v>
      </c>
      <c r="J27" s="116">
        <v>-5.298013245033113</v>
      </c>
    </row>
    <row r="28" spans="1:15" s="110" customFormat="1" ht="24.95" customHeight="1" x14ac:dyDescent="0.2">
      <c r="A28" s="193" t="s">
        <v>163</v>
      </c>
      <c r="B28" s="199" t="s">
        <v>164</v>
      </c>
      <c r="C28" s="113">
        <v>2.5978018599646453</v>
      </c>
      <c r="D28" s="115">
        <v>338</v>
      </c>
      <c r="E28" s="114">
        <v>355</v>
      </c>
      <c r="F28" s="114">
        <v>330</v>
      </c>
      <c r="G28" s="114">
        <v>349</v>
      </c>
      <c r="H28" s="140">
        <v>378</v>
      </c>
      <c r="I28" s="115">
        <v>-40</v>
      </c>
      <c r="J28" s="116">
        <v>-10.582010582010582</v>
      </c>
    </row>
    <row r="29" spans="1:15" s="110" customFormat="1" ht="24.95" customHeight="1" x14ac:dyDescent="0.2">
      <c r="A29" s="193">
        <v>86</v>
      </c>
      <c r="B29" s="199" t="s">
        <v>165</v>
      </c>
      <c r="C29" s="113">
        <v>10.598724156482977</v>
      </c>
      <c r="D29" s="115">
        <v>1379</v>
      </c>
      <c r="E29" s="114">
        <v>1365</v>
      </c>
      <c r="F29" s="114">
        <v>1358</v>
      </c>
      <c r="G29" s="114">
        <v>1373</v>
      </c>
      <c r="H29" s="140">
        <v>1381</v>
      </c>
      <c r="I29" s="115">
        <v>-2</v>
      </c>
      <c r="J29" s="116">
        <v>-0.14482259232440262</v>
      </c>
    </row>
    <row r="30" spans="1:15" s="110" customFormat="1" ht="24.95" customHeight="1" x14ac:dyDescent="0.2">
      <c r="A30" s="193">
        <v>87.88</v>
      </c>
      <c r="B30" s="204" t="s">
        <v>166</v>
      </c>
      <c r="C30" s="113">
        <v>3.5124125739758667</v>
      </c>
      <c r="D30" s="115">
        <v>457</v>
      </c>
      <c r="E30" s="114">
        <v>457</v>
      </c>
      <c r="F30" s="114">
        <v>454</v>
      </c>
      <c r="G30" s="114">
        <v>458</v>
      </c>
      <c r="H30" s="140">
        <v>446</v>
      </c>
      <c r="I30" s="115">
        <v>11</v>
      </c>
      <c r="J30" s="116">
        <v>2.4663677130044843</v>
      </c>
    </row>
    <row r="31" spans="1:15" s="110" customFormat="1" ht="24.95" customHeight="1" x14ac:dyDescent="0.2">
      <c r="A31" s="193" t="s">
        <v>167</v>
      </c>
      <c r="B31" s="199" t="s">
        <v>168</v>
      </c>
      <c r="C31" s="113">
        <v>14.011221274306356</v>
      </c>
      <c r="D31" s="115">
        <v>1823</v>
      </c>
      <c r="E31" s="114">
        <v>1854</v>
      </c>
      <c r="F31" s="114">
        <v>1884</v>
      </c>
      <c r="G31" s="114">
        <v>1847</v>
      </c>
      <c r="H31" s="140">
        <v>1783</v>
      </c>
      <c r="I31" s="115">
        <v>40</v>
      </c>
      <c r="J31" s="116">
        <v>2.2434099831744252</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1.2758435170240565</v>
      </c>
      <c r="D34" s="115">
        <v>166</v>
      </c>
      <c r="E34" s="114">
        <v>166</v>
      </c>
      <c r="F34" s="114">
        <v>168</v>
      </c>
      <c r="G34" s="114">
        <v>159</v>
      </c>
      <c r="H34" s="140">
        <v>150</v>
      </c>
      <c r="I34" s="115">
        <v>16</v>
      </c>
      <c r="J34" s="116">
        <v>10.666666666666666</v>
      </c>
    </row>
    <row r="35" spans="1:10" s="110" customFormat="1" ht="24.95" customHeight="1" x14ac:dyDescent="0.2">
      <c r="A35" s="292" t="s">
        <v>171</v>
      </c>
      <c r="B35" s="293" t="s">
        <v>172</v>
      </c>
      <c r="C35" s="113">
        <v>10.675582199677196</v>
      </c>
      <c r="D35" s="115">
        <v>1389</v>
      </c>
      <c r="E35" s="114">
        <v>1411</v>
      </c>
      <c r="F35" s="114">
        <v>1418</v>
      </c>
      <c r="G35" s="114">
        <v>1432</v>
      </c>
      <c r="H35" s="140">
        <v>1444</v>
      </c>
      <c r="I35" s="115">
        <v>-55</v>
      </c>
      <c r="J35" s="116">
        <v>-3.8088642659279777</v>
      </c>
    </row>
    <row r="36" spans="1:10" s="110" customFormat="1" ht="24.95" customHeight="1" x14ac:dyDescent="0.2">
      <c r="A36" s="294" t="s">
        <v>173</v>
      </c>
      <c r="B36" s="295" t="s">
        <v>174</v>
      </c>
      <c r="C36" s="125">
        <v>88.040888478979326</v>
      </c>
      <c r="D36" s="143">
        <v>11455</v>
      </c>
      <c r="E36" s="144">
        <v>11797</v>
      </c>
      <c r="F36" s="144">
        <v>11889</v>
      </c>
      <c r="G36" s="144">
        <v>11852</v>
      </c>
      <c r="H36" s="145">
        <v>11731</v>
      </c>
      <c r="I36" s="143">
        <v>-276</v>
      </c>
      <c r="J36" s="146">
        <v>-2.3527406018242263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13011</v>
      </c>
      <c r="F11" s="264">
        <v>13375</v>
      </c>
      <c r="G11" s="264">
        <v>13475</v>
      </c>
      <c r="H11" s="264">
        <v>13443</v>
      </c>
      <c r="I11" s="265">
        <v>13325</v>
      </c>
      <c r="J11" s="263">
        <v>-314</v>
      </c>
      <c r="K11" s="266">
        <v>-2.3564727954971856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36.815002690031513</v>
      </c>
      <c r="E13" s="115">
        <v>4790</v>
      </c>
      <c r="F13" s="114">
        <v>4942</v>
      </c>
      <c r="G13" s="114">
        <v>4974</v>
      </c>
      <c r="H13" s="114">
        <v>4984</v>
      </c>
      <c r="I13" s="140">
        <v>5056</v>
      </c>
      <c r="J13" s="115">
        <v>-266</v>
      </c>
      <c r="K13" s="116">
        <v>-5.2610759493670889</v>
      </c>
    </row>
    <row r="14" spans="1:15" ht="15.95" customHeight="1" x14ac:dyDescent="0.2">
      <c r="A14" s="306" t="s">
        <v>230</v>
      </c>
      <c r="B14" s="307"/>
      <c r="C14" s="308"/>
      <c r="D14" s="113">
        <v>45.177157789562678</v>
      </c>
      <c r="E14" s="115">
        <v>5878</v>
      </c>
      <c r="F14" s="114">
        <v>6067</v>
      </c>
      <c r="G14" s="114">
        <v>6150</v>
      </c>
      <c r="H14" s="114">
        <v>6107</v>
      </c>
      <c r="I14" s="140">
        <v>5958</v>
      </c>
      <c r="J14" s="115">
        <v>-80</v>
      </c>
      <c r="K14" s="116">
        <v>-1.3427324605572339</v>
      </c>
    </row>
    <row r="15" spans="1:15" ht="15.95" customHeight="1" x14ac:dyDescent="0.2">
      <c r="A15" s="306" t="s">
        <v>231</v>
      </c>
      <c r="B15" s="307"/>
      <c r="C15" s="308"/>
      <c r="D15" s="113">
        <v>7.0478825609099989</v>
      </c>
      <c r="E15" s="115">
        <v>917</v>
      </c>
      <c r="F15" s="114">
        <v>930</v>
      </c>
      <c r="G15" s="114">
        <v>914</v>
      </c>
      <c r="H15" s="114">
        <v>913</v>
      </c>
      <c r="I15" s="140">
        <v>892</v>
      </c>
      <c r="J15" s="115">
        <v>25</v>
      </c>
      <c r="K15" s="116">
        <v>2.8026905829596411</v>
      </c>
    </row>
    <row r="16" spans="1:15" ht="15.95" customHeight="1" x14ac:dyDescent="0.2">
      <c r="A16" s="306" t="s">
        <v>232</v>
      </c>
      <c r="B16" s="307"/>
      <c r="C16" s="308"/>
      <c r="D16" s="113">
        <v>3.7276150949196833</v>
      </c>
      <c r="E16" s="115">
        <v>485</v>
      </c>
      <c r="F16" s="114">
        <v>477</v>
      </c>
      <c r="G16" s="114">
        <v>457</v>
      </c>
      <c r="H16" s="114">
        <v>457</v>
      </c>
      <c r="I16" s="140">
        <v>460</v>
      </c>
      <c r="J16" s="115">
        <v>25</v>
      </c>
      <c r="K16" s="116">
        <v>5.4347826086956523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0.93766812696948731</v>
      </c>
      <c r="E18" s="115">
        <v>122</v>
      </c>
      <c r="F18" s="114">
        <v>123</v>
      </c>
      <c r="G18" s="114">
        <v>124</v>
      </c>
      <c r="H18" s="114">
        <v>117</v>
      </c>
      <c r="I18" s="140">
        <v>112</v>
      </c>
      <c r="J18" s="115">
        <v>10</v>
      </c>
      <c r="K18" s="116">
        <v>8.9285714285714288</v>
      </c>
    </row>
    <row r="19" spans="1:11" ht="14.1" customHeight="1" x14ac:dyDescent="0.2">
      <c r="A19" s="306" t="s">
        <v>235</v>
      </c>
      <c r="B19" s="307" t="s">
        <v>236</v>
      </c>
      <c r="C19" s="308"/>
      <c r="D19" s="113">
        <v>0.53032049804011994</v>
      </c>
      <c r="E19" s="115">
        <v>69</v>
      </c>
      <c r="F19" s="114">
        <v>70</v>
      </c>
      <c r="G19" s="114">
        <v>73</v>
      </c>
      <c r="H19" s="114">
        <v>64</v>
      </c>
      <c r="I19" s="140">
        <v>64</v>
      </c>
      <c r="J19" s="115">
        <v>5</v>
      </c>
      <c r="K19" s="116">
        <v>7.8125</v>
      </c>
    </row>
    <row r="20" spans="1:11" ht="14.1" customHeight="1" x14ac:dyDescent="0.2">
      <c r="A20" s="306">
        <v>12</v>
      </c>
      <c r="B20" s="307" t="s">
        <v>237</v>
      </c>
      <c r="C20" s="308"/>
      <c r="D20" s="113">
        <v>0.93766812696948731</v>
      </c>
      <c r="E20" s="115">
        <v>122</v>
      </c>
      <c r="F20" s="114">
        <v>133</v>
      </c>
      <c r="G20" s="114">
        <v>140</v>
      </c>
      <c r="H20" s="114">
        <v>144</v>
      </c>
      <c r="I20" s="140">
        <v>138</v>
      </c>
      <c r="J20" s="115">
        <v>-16</v>
      </c>
      <c r="K20" s="116">
        <v>-11.594202898550725</v>
      </c>
    </row>
    <row r="21" spans="1:11" ht="14.1" customHeight="1" x14ac:dyDescent="0.2">
      <c r="A21" s="306">
        <v>21</v>
      </c>
      <c r="B21" s="307" t="s">
        <v>238</v>
      </c>
      <c r="C21" s="308"/>
      <c r="D21" s="113">
        <v>8.4543847513642301E-2</v>
      </c>
      <c r="E21" s="115">
        <v>11</v>
      </c>
      <c r="F21" s="114" t="s">
        <v>513</v>
      </c>
      <c r="G21" s="114">
        <v>11</v>
      </c>
      <c r="H21" s="114">
        <v>12</v>
      </c>
      <c r="I21" s="140">
        <v>7</v>
      </c>
      <c r="J21" s="115">
        <v>4</v>
      </c>
      <c r="K21" s="116">
        <v>57.142857142857146</v>
      </c>
    </row>
    <row r="22" spans="1:11" ht="14.1" customHeight="1" x14ac:dyDescent="0.2">
      <c r="A22" s="306">
        <v>22</v>
      </c>
      <c r="B22" s="307" t="s">
        <v>239</v>
      </c>
      <c r="C22" s="308"/>
      <c r="D22" s="113">
        <v>0.30743217277688112</v>
      </c>
      <c r="E22" s="115">
        <v>40</v>
      </c>
      <c r="F22" s="114">
        <v>40</v>
      </c>
      <c r="G22" s="114">
        <v>35</v>
      </c>
      <c r="H22" s="114">
        <v>33</v>
      </c>
      <c r="I22" s="140">
        <v>34</v>
      </c>
      <c r="J22" s="115">
        <v>6</v>
      </c>
      <c r="K22" s="116">
        <v>17.647058823529413</v>
      </c>
    </row>
    <row r="23" spans="1:11" ht="14.1" customHeight="1" x14ac:dyDescent="0.2">
      <c r="A23" s="306">
        <v>23</v>
      </c>
      <c r="B23" s="307" t="s">
        <v>240</v>
      </c>
      <c r="C23" s="308"/>
      <c r="D23" s="113">
        <v>0.56874951963723008</v>
      </c>
      <c r="E23" s="115">
        <v>74</v>
      </c>
      <c r="F23" s="114">
        <v>77</v>
      </c>
      <c r="G23" s="114">
        <v>78</v>
      </c>
      <c r="H23" s="114">
        <v>79</v>
      </c>
      <c r="I23" s="140">
        <v>81</v>
      </c>
      <c r="J23" s="115">
        <v>-7</v>
      </c>
      <c r="K23" s="116">
        <v>-8.6419753086419746</v>
      </c>
    </row>
    <row r="24" spans="1:11" ht="14.1" customHeight="1" x14ac:dyDescent="0.2">
      <c r="A24" s="306">
        <v>24</v>
      </c>
      <c r="B24" s="307" t="s">
        <v>241</v>
      </c>
      <c r="C24" s="308"/>
      <c r="D24" s="113">
        <v>0.63023595419260625</v>
      </c>
      <c r="E24" s="115">
        <v>82</v>
      </c>
      <c r="F24" s="114">
        <v>77</v>
      </c>
      <c r="G24" s="114">
        <v>84</v>
      </c>
      <c r="H24" s="114">
        <v>79</v>
      </c>
      <c r="I24" s="140">
        <v>82</v>
      </c>
      <c r="J24" s="115">
        <v>0</v>
      </c>
      <c r="K24" s="116">
        <v>0</v>
      </c>
    </row>
    <row r="25" spans="1:11" ht="14.1" customHeight="1" x14ac:dyDescent="0.2">
      <c r="A25" s="306">
        <v>25</v>
      </c>
      <c r="B25" s="307" t="s">
        <v>242</v>
      </c>
      <c r="C25" s="308"/>
      <c r="D25" s="113">
        <v>1.1759280608715703</v>
      </c>
      <c r="E25" s="115">
        <v>153</v>
      </c>
      <c r="F25" s="114">
        <v>166</v>
      </c>
      <c r="G25" s="114">
        <v>161</v>
      </c>
      <c r="H25" s="114">
        <v>164</v>
      </c>
      <c r="I25" s="140">
        <v>162</v>
      </c>
      <c r="J25" s="115">
        <v>-9</v>
      </c>
      <c r="K25" s="116">
        <v>-5.5555555555555554</v>
      </c>
    </row>
    <row r="26" spans="1:11" ht="14.1" customHeight="1" x14ac:dyDescent="0.2">
      <c r="A26" s="306">
        <v>26</v>
      </c>
      <c r="B26" s="307" t="s">
        <v>243</v>
      </c>
      <c r="C26" s="308"/>
      <c r="D26" s="113">
        <v>0.90692490969179929</v>
      </c>
      <c r="E26" s="115">
        <v>118</v>
      </c>
      <c r="F26" s="114">
        <v>129</v>
      </c>
      <c r="G26" s="114">
        <v>136</v>
      </c>
      <c r="H26" s="114">
        <v>141</v>
      </c>
      <c r="I26" s="140">
        <v>142</v>
      </c>
      <c r="J26" s="115">
        <v>-24</v>
      </c>
      <c r="K26" s="116">
        <v>-16.901408450704224</v>
      </c>
    </row>
    <row r="27" spans="1:11" ht="14.1" customHeight="1" x14ac:dyDescent="0.2">
      <c r="A27" s="306">
        <v>27</v>
      </c>
      <c r="B27" s="307" t="s">
        <v>244</v>
      </c>
      <c r="C27" s="308"/>
      <c r="D27" s="113">
        <v>0.83006686649757899</v>
      </c>
      <c r="E27" s="115">
        <v>108</v>
      </c>
      <c r="F27" s="114">
        <v>108</v>
      </c>
      <c r="G27" s="114">
        <v>98</v>
      </c>
      <c r="H27" s="114">
        <v>99</v>
      </c>
      <c r="I27" s="140">
        <v>102</v>
      </c>
      <c r="J27" s="115">
        <v>6</v>
      </c>
      <c r="K27" s="116">
        <v>5.882352941176471</v>
      </c>
    </row>
    <row r="28" spans="1:11" ht="14.1" customHeight="1" x14ac:dyDescent="0.2">
      <c r="A28" s="306">
        <v>28</v>
      </c>
      <c r="B28" s="307" t="s">
        <v>245</v>
      </c>
      <c r="C28" s="308"/>
      <c r="D28" s="113">
        <v>0.26131734686034891</v>
      </c>
      <c r="E28" s="115">
        <v>34</v>
      </c>
      <c r="F28" s="114">
        <v>40</v>
      </c>
      <c r="G28" s="114">
        <v>42</v>
      </c>
      <c r="H28" s="114">
        <v>45</v>
      </c>
      <c r="I28" s="140">
        <v>45</v>
      </c>
      <c r="J28" s="115">
        <v>-11</v>
      </c>
      <c r="K28" s="116">
        <v>-24.444444444444443</v>
      </c>
    </row>
    <row r="29" spans="1:11" ht="14.1" customHeight="1" x14ac:dyDescent="0.2">
      <c r="A29" s="306">
        <v>29</v>
      </c>
      <c r="B29" s="307" t="s">
        <v>246</v>
      </c>
      <c r="C29" s="308"/>
      <c r="D29" s="113">
        <v>2.3057412958266084</v>
      </c>
      <c r="E29" s="115">
        <v>300</v>
      </c>
      <c r="F29" s="114">
        <v>358</v>
      </c>
      <c r="G29" s="114">
        <v>349</v>
      </c>
      <c r="H29" s="114">
        <v>361</v>
      </c>
      <c r="I29" s="140">
        <v>347</v>
      </c>
      <c r="J29" s="115">
        <v>-47</v>
      </c>
      <c r="K29" s="116">
        <v>-13.544668587896254</v>
      </c>
    </row>
    <row r="30" spans="1:11" ht="14.1" customHeight="1" x14ac:dyDescent="0.2">
      <c r="A30" s="306" t="s">
        <v>247</v>
      </c>
      <c r="B30" s="307" t="s">
        <v>248</v>
      </c>
      <c r="C30" s="308"/>
      <c r="D30" s="113" t="s">
        <v>513</v>
      </c>
      <c r="E30" s="115" t="s">
        <v>513</v>
      </c>
      <c r="F30" s="114" t="s">
        <v>513</v>
      </c>
      <c r="G30" s="114" t="s">
        <v>513</v>
      </c>
      <c r="H30" s="114">
        <v>51</v>
      </c>
      <c r="I30" s="140">
        <v>51</v>
      </c>
      <c r="J30" s="115" t="s">
        <v>513</v>
      </c>
      <c r="K30" s="116" t="s">
        <v>513</v>
      </c>
    </row>
    <row r="31" spans="1:11" ht="14.1" customHeight="1" x14ac:dyDescent="0.2">
      <c r="A31" s="306" t="s">
        <v>249</v>
      </c>
      <c r="B31" s="307" t="s">
        <v>250</v>
      </c>
      <c r="C31" s="308"/>
      <c r="D31" s="113">
        <v>1.944508492813773</v>
      </c>
      <c r="E31" s="115">
        <v>253</v>
      </c>
      <c r="F31" s="114">
        <v>310</v>
      </c>
      <c r="G31" s="114">
        <v>296</v>
      </c>
      <c r="H31" s="114">
        <v>307</v>
      </c>
      <c r="I31" s="140">
        <v>292</v>
      </c>
      <c r="J31" s="115">
        <v>-39</v>
      </c>
      <c r="K31" s="116">
        <v>-13.356164383561644</v>
      </c>
    </row>
    <row r="32" spans="1:11" ht="14.1" customHeight="1" x14ac:dyDescent="0.2">
      <c r="A32" s="306">
        <v>31</v>
      </c>
      <c r="B32" s="307" t="s">
        <v>251</v>
      </c>
      <c r="C32" s="308"/>
      <c r="D32" s="113">
        <v>0.19214510798555068</v>
      </c>
      <c r="E32" s="115">
        <v>25</v>
      </c>
      <c r="F32" s="114">
        <v>26</v>
      </c>
      <c r="G32" s="114">
        <v>32</v>
      </c>
      <c r="H32" s="114">
        <v>29</v>
      </c>
      <c r="I32" s="140">
        <v>29</v>
      </c>
      <c r="J32" s="115">
        <v>-4</v>
      </c>
      <c r="K32" s="116">
        <v>-13.793103448275861</v>
      </c>
    </row>
    <row r="33" spans="1:11" ht="14.1" customHeight="1" x14ac:dyDescent="0.2">
      <c r="A33" s="306">
        <v>32</v>
      </c>
      <c r="B33" s="307" t="s">
        <v>252</v>
      </c>
      <c r="C33" s="308"/>
      <c r="D33" s="113">
        <v>0.51494888940127581</v>
      </c>
      <c r="E33" s="115">
        <v>67</v>
      </c>
      <c r="F33" s="114">
        <v>66</v>
      </c>
      <c r="G33" s="114">
        <v>67</v>
      </c>
      <c r="H33" s="114">
        <v>68</v>
      </c>
      <c r="I33" s="140">
        <v>70</v>
      </c>
      <c r="J33" s="115">
        <v>-3</v>
      </c>
      <c r="K33" s="116">
        <v>-4.2857142857142856</v>
      </c>
    </row>
    <row r="34" spans="1:11" ht="14.1" customHeight="1" x14ac:dyDescent="0.2">
      <c r="A34" s="306">
        <v>33</v>
      </c>
      <c r="B34" s="307" t="s">
        <v>253</v>
      </c>
      <c r="C34" s="308"/>
      <c r="D34" s="113">
        <v>0.40734762892936743</v>
      </c>
      <c r="E34" s="115">
        <v>53</v>
      </c>
      <c r="F34" s="114">
        <v>42</v>
      </c>
      <c r="G34" s="114">
        <v>45</v>
      </c>
      <c r="H34" s="114">
        <v>44</v>
      </c>
      <c r="I34" s="140">
        <v>39</v>
      </c>
      <c r="J34" s="115">
        <v>14</v>
      </c>
      <c r="K34" s="116">
        <v>35.897435897435898</v>
      </c>
    </row>
    <row r="35" spans="1:11" ht="14.1" customHeight="1" x14ac:dyDescent="0.2">
      <c r="A35" s="306">
        <v>34</v>
      </c>
      <c r="B35" s="307" t="s">
        <v>254</v>
      </c>
      <c r="C35" s="308"/>
      <c r="D35" s="113">
        <v>5.04188763354085</v>
      </c>
      <c r="E35" s="115">
        <v>656</v>
      </c>
      <c r="F35" s="114">
        <v>667</v>
      </c>
      <c r="G35" s="114">
        <v>662</v>
      </c>
      <c r="H35" s="114">
        <v>650</v>
      </c>
      <c r="I35" s="140">
        <v>641</v>
      </c>
      <c r="J35" s="115">
        <v>15</v>
      </c>
      <c r="K35" s="116">
        <v>2.3400936037441498</v>
      </c>
    </row>
    <row r="36" spans="1:11" ht="14.1" customHeight="1" x14ac:dyDescent="0.2">
      <c r="A36" s="306">
        <v>41</v>
      </c>
      <c r="B36" s="307" t="s">
        <v>255</v>
      </c>
      <c r="C36" s="308"/>
      <c r="D36" s="113">
        <v>0.11528706479133041</v>
      </c>
      <c r="E36" s="115">
        <v>15</v>
      </c>
      <c r="F36" s="114">
        <v>14</v>
      </c>
      <c r="G36" s="114">
        <v>15</v>
      </c>
      <c r="H36" s="114">
        <v>17</v>
      </c>
      <c r="I36" s="140">
        <v>15</v>
      </c>
      <c r="J36" s="115">
        <v>0</v>
      </c>
      <c r="K36" s="116">
        <v>0</v>
      </c>
    </row>
    <row r="37" spans="1:11" ht="14.1" customHeight="1" x14ac:dyDescent="0.2">
      <c r="A37" s="306">
        <v>42</v>
      </c>
      <c r="B37" s="307" t="s">
        <v>256</v>
      </c>
      <c r="C37" s="308"/>
      <c r="D37" s="113">
        <v>9.2229651833064336E-2</v>
      </c>
      <c r="E37" s="115">
        <v>12</v>
      </c>
      <c r="F37" s="114">
        <v>11</v>
      </c>
      <c r="G37" s="114" t="s">
        <v>513</v>
      </c>
      <c r="H37" s="114" t="s">
        <v>513</v>
      </c>
      <c r="I37" s="140">
        <v>9</v>
      </c>
      <c r="J37" s="115">
        <v>3</v>
      </c>
      <c r="K37" s="116">
        <v>33.333333333333336</v>
      </c>
    </row>
    <row r="38" spans="1:11" ht="14.1" customHeight="1" x14ac:dyDescent="0.2">
      <c r="A38" s="306">
        <v>43</v>
      </c>
      <c r="B38" s="307" t="s">
        <v>257</v>
      </c>
      <c r="C38" s="308"/>
      <c r="D38" s="113">
        <v>0.76858043194220271</v>
      </c>
      <c r="E38" s="115">
        <v>100</v>
      </c>
      <c r="F38" s="114">
        <v>98</v>
      </c>
      <c r="G38" s="114">
        <v>97</v>
      </c>
      <c r="H38" s="114">
        <v>97</v>
      </c>
      <c r="I38" s="140">
        <v>94</v>
      </c>
      <c r="J38" s="115">
        <v>6</v>
      </c>
      <c r="K38" s="116">
        <v>6.3829787234042552</v>
      </c>
    </row>
    <row r="39" spans="1:11" ht="14.1" customHeight="1" x14ac:dyDescent="0.2">
      <c r="A39" s="306">
        <v>51</v>
      </c>
      <c r="B39" s="307" t="s">
        <v>258</v>
      </c>
      <c r="C39" s="308"/>
      <c r="D39" s="113">
        <v>3.3740680962262699</v>
      </c>
      <c r="E39" s="115">
        <v>439</v>
      </c>
      <c r="F39" s="114">
        <v>466</v>
      </c>
      <c r="G39" s="114">
        <v>445</v>
      </c>
      <c r="H39" s="114">
        <v>449</v>
      </c>
      <c r="I39" s="140">
        <v>459</v>
      </c>
      <c r="J39" s="115">
        <v>-20</v>
      </c>
      <c r="K39" s="116">
        <v>-4.3572984749455337</v>
      </c>
    </row>
    <row r="40" spans="1:11" ht="14.1" customHeight="1" x14ac:dyDescent="0.2">
      <c r="A40" s="306" t="s">
        <v>259</v>
      </c>
      <c r="B40" s="307" t="s">
        <v>260</v>
      </c>
      <c r="C40" s="308"/>
      <c r="D40" s="113">
        <v>3.2664668357543616</v>
      </c>
      <c r="E40" s="115">
        <v>425</v>
      </c>
      <c r="F40" s="114">
        <v>452</v>
      </c>
      <c r="G40" s="114">
        <v>424</v>
      </c>
      <c r="H40" s="114">
        <v>429</v>
      </c>
      <c r="I40" s="140">
        <v>443</v>
      </c>
      <c r="J40" s="115">
        <v>-18</v>
      </c>
      <c r="K40" s="116">
        <v>-4.0632054176072234</v>
      </c>
    </row>
    <row r="41" spans="1:11" ht="14.1" customHeight="1" x14ac:dyDescent="0.2">
      <c r="A41" s="306"/>
      <c r="B41" s="307" t="s">
        <v>261</v>
      </c>
      <c r="C41" s="308"/>
      <c r="D41" s="113">
        <v>2.1059103835216355</v>
      </c>
      <c r="E41" s="115">
        <v>274</v>
      </c>
      <c r="F41" s="114">
        <v>298</v>
      </c>
      <c r="G41" s="114">
        <v>271</v>
      </c>
      <c r="H41" s="114">
        <v>277</v>
      </c>
      <c r="I41" s="140">
        <v>297</v>
      </c>
      <c r="J41" s="115">
        <v>-23</v>
      </c>
      <c r="K41" s="116">
        <v>-7.7441077441077439</v>
      </c>
    </row>
    <row r="42" spans="1:11" ht="14.1" customHeight="1" x14ac:dyDescent="0.2">
      <c r="A42" s="306">
        <v>52</v>
      </c>
      <c r="B42" s="307" t="s">
        <v>262</v>
      </c>
      <c r="C42" s="308"/>
      <c r="D42" s="113">
        <v>3.2664668357543616</v>
      </c>
      <c r="E42" s="115">
        <v>425</v>
      </c>
      <c r="F42" s="114">
        <v>433</v>
      </c>
      <c r="G42" s="114">
        <v>426</v>
      </c>
      <c r="H42" s="114">
        <v>448</v>
      </c>
      <c r="I42" s="140">
        <v>438</v>
      </c>
      <c r="J42" s="115">
        <v>-13</v>
      </c>
      <c r="K42" s="116">
        <v>-2.9680365296803655</v>
      </c>
    </row>
    <row r="43" spans="1:11" ht="14.1" customHeight="1" x14ac:dyDescent="0.2">
      <c r="A43" s="306" t="s">
        <v>263</v>
      </c>
      <c r="B43" s="307" t="s">
        <v>264</v>
      </c>
      <c r="C43" s="308"/>
      <c r="D43" s="113">
        <v>3.0896933364076551</v>
      </c>
      <c r="E43" s="115">
        <v>402</v>
      </c>
      <c r="F43" s="114">
        <v>412</v>
      </c>
      <c r="G43" s="114">
        <v>406</v>
      </c>
      <c r="H43" s="114">
        <v>421</v>
      </c>
      <c r="I43" s="140">
        <v>414</v>
      </c>
      <c r="J43" s="115">
        <v>-12</v>
      </c>
      <c r="K43" s="116">
        <v>-2.8985507246376812</v>
      </c>
    </row>
    <row r="44" spans="1:11" ht="14.1" customHeight="1" x14ac:dyDescent="0.2">
      <c r="A44" s="306">
        <v>53</v>
      </c>
      <c r="B44" s="307" t="s">
        <v>265</v>
      </c>
      <c r="C44" s="308"/>
      <c r="D44" s="113">
        <v>0.77626623626162483</v>
      </c>
      <c r="E44" s="115">
        <v>101</v>
      </c>
      <c r="F44" s="114">
        <v>90</v>
      </c>
      <c r="G44" s="114">
        <v>95</v>
      </c>
      <c r="H44" s="114">
        <v>94</v>
      </c>
      <c r="I44" s="140">
        <v>90</v>
      </c>
      <c r="J44" s="115">
        <v>11</v>
      </c>
      <c r="K44" s="116">
        <v>12.222222222222221</v>
      </c>
    </row>
    <row r="45" spans="1:11" ht="14.1" customHeight="1" x14ac:dyDescent="0.2">
      <c r="A45" s="306" t="s">
        <v>266</v>
      </c>
      <c r="B45" s="307" t="s">
        <v>267</v>
      </c>
      <c r="C45" s="308"/>
      <c r="D45" s="113">
        <v>0.72246560602567056</v>
      </c>
      <c r="E45" s="115">
        <v>94</v>
      </c>
      <c r="F45" s="114">
        <v>84</v>
      </c>
      <c r="G45" s="114">
        <v>89</v>
      </c>
      <c r="H45" s="114">
        <v>91</v>
      </c>
      <c r="I45" s="140">
        <v>87</v>
      </c>
      <c r="J45" s="115">
        <v>7</v>
      </c>
      <c r="K45" s="116">
        <v>8.0459770114942533</v>
      </c>
    </row>
    <row r="46" spans="1:11" ht="14.1" customHeight="1" x14ac:dyDescent="0.2">
      <c r="A46" s="306">
        <v>54</v>
      </c>
      <c r="B46" s="307" t="s">
        <v>268</v>
      </c>
      <c r="C46" s="308"/>
      <c r="D46" s="113">
        <v>11.905310890784721</v>
      </c>
      <c r="E46" s="115">
        <v>1549</v>
      </c>
      <c r="F46" s="114">
        <v>1558</v>
      </c>
      <c r="G46" s="114">
        <v>1559</v>
      </c>
      <c r="H46" s="114">
        <v>1536</v>
      </c>
      <c r="I46" s="140">
        <v>1705</v>
      </c>
      <c r="J46" s="115">
        <v>-156</v>
      </c>
      <c r="K46" s="116">
        <v>-9.1495601173020535</v>
      </c>
    </row>
    <row r="47" spans="1:11" ht="14.1" customHeight="1" x14ac:dyDescent="0.2">
      <c r="A47" s="306">
        <v>61</v>
      </c>
      <c r="B47" s="307" t="s">
        <v>269</v>
      </c>
      <c r="C47" s="308"/>
      <c r="D47" s="113">
        <v>0.88386749673353315</v>
      </c>
      <c r="E47" s="115">
        <v>115</v>
      </c>
      <c r="F47" s="114">
        <v>109</v>
      </c>
      <c r="G47" s="114">
        <v>106</v>
      </c>
      <c r="H47" s="114">
        <v>105</v>
      </c>
      <c r="I47" s="140">
        <v>104</v>
      </c>
      <c r="J47" s="115">
        <v>11</v>
      </c>
      <c r="K47" s="116">
        <v>10.576923076923077</v>
      </c>
    </row>
    <row r="48" spans="1:11" ht="14.1" customHeight="1" x14ac:dyDescent="0.2">
      <c r="A48" s="306">
        <v>62</v>
      </c>
      <c r="B48" s="307" t="s">
        <v>270</v>
      </c>
      <c r="C48" s="308"/>
      <c r="D48" s="113">
        <v>10.714011221274307</v>
      </c>
      <c r="E48" s="115">
        <v>1394</v>
      </c>
      <c r="F48" s="114">
        <v>1433</v>
      </c>
      <c r="G48" s="114">
        <v>1429</v>
      </c>
      <c r="H48" s="114">
        <v>1424</v>
      </c>
      <c r="I48" s="140">
        <v>1336</v>
      </c>
      <c r="J48" s="115">
        <v>58</v>
      </c>
      <c r="K48" s="116">
        <v>4.341317365269461</v>
      </c>
    </row>
    <row r="49" spans="1:11" ht="14.1" customHeight="1" x14ac:dyDescent="0.2">
      <c r="A49" s="306">
        <v>63</v>
      </c>
      <c r="B49" s="307" t="s">
        <v>271</v>
      </c>
      <c r="C49" s="308"/>
      <c r="D49" s="113">
        <v>7.8779494274075779</v>
      </c>
      <c r="E49" s="115">
        <v>1025</v>
      </c>
      <c r="F49" s="114">
        <v>1163</v>
      </c>
      <c r="G49" s="114">
        <v>1272</v>
      </c>
      <c r="H49" s="114">
        <v>1270</v>
      </c>
      <c r="I49" s="140">
        <v>1118</v>
      </c>
      <c r="J49" s="115">
        <v>-93</v>
      </c>
      <c r="K49" s="116">
        <v>-8.3184257602862246</v>
      </c>
    </row>
    <row r="50" spans="1:11" ht="14.1" customHeight="1" x14ac:dyDescent="0.2">
      <c r="A50" s="306" t="s">
        <v>272</v>
      </c>
      <c r="B50" s="307" t="s">
        <v>273</v>
      </c>
      <c r="C50" s="308"/>
      <c r="D50" s="113">
        <v>0.76089462762278071</v>
      </c>
      <c r="E50" s="115">
        <v>99</v>
      </c>
      <c r="F50" s="114">
        <v>113</v>
      </c>
      <c r="G50" s="114">
        <v>111</v>
      </c>
      <c r="H50" s="114">
        <v>106</v>
      </c>
      <c r="I50" s="140">
        <v>108</v>
      </c>
      <c r="J50" s="115">
        <v>-9</v>
      </c>
      <c r="K50" s="116">
        <v>-8.3333333333333339</v>
      </c>
    </row>
    <row r="51" spans="1:11" ht="14.1" customHeight="1" x14ac:dyDescent="0.2">
      <c r="A51" s="306" t="s">
        <v>274</v>
      </c>
      <c r="B51" s="307" t="s">
        <v>275</v>
      </c>
      <c r="C51" s="308"/>
      <c r="D51" s="113">
        <v>6.6097917147029435</v>
      </c>
      <c r="E51" s="115">
        <v>860</v>
      </c>
      <c r="F51" s="114">
        <v>952</v>
      </c>
      <c r="G51" s="114">
        <v>1053</v>
      </c>
      <c r="H51" s="114">
        <v>1058</v>
      </c>
      <c r="I51" s="140">
        <v>904</v>
      </c>
      <c r="J51" s="115">
        <v>-44</v>
      </c>
      <c r="K51" s="116">
        <v>-4.8672566371681416</v>
      </c>
    </row>
    <row r="52" spans="1:11" ht="14.1" customHeight="1" x14ac:dyDescent="0.2">
      <c r="A52" s="306">
        <v>71</v>
      </c>
      <c r="B52" s="307" t="s">
        <v>276</v>
      </c>
      <c r="C52" s="308"/>
      <c r="D52" s="113">
        <v>18.884021212819921</v>
      </c>
      <c r="E52" s="115">
        <v>2457</v>
      </c>
      <c r="F52" s="114">
        <v>2504</v>
      </c>
      <c r="G52" s="114">
        <v>2499</v>
      </c>
      <c r="H52" s="114">
        <v>2483</v>
      </c>
      <c r="I52" s="140">
        <v>2491</v>
      </c>
      <c r="J52" s="115">
        <v>-34</v>
      </c>
      <c r="K52" s="116">
        <v>-1.3649136892814131</v>
      </c>
    </row>
    <row r="53" spans="1:11" ht="14.1" customHeight="1" x14ac:dyDescent="0.2">
      <c r="A53" s="306" t="s">
        <v>277</v>
      </c>
      <c r="B53" s="307" t="s">
        <v>278</v>
      </c>
      <c r="C53" s="308"/>
      <c r="D53" s="113">
        <v>1.3834447774959651</v>
      </c>
      <c r="E53" s="115">
        <v>180</v>
      </c>
      <c r="F53" s="114">
        <v>207</v>
      </c>
      <c r="G53" s="114">
        <v>192</v>
      </c>
      <c r="H53" s="114">
        <v>183</v>
      </c>
      <c r="I53" s="140">
        <v>185</v>
      </c>
      <c r="J53" s="115">
        <v>-5</v>
      </c>
      <c r="K53" s="116">
        <v>-2.7027027027027026</v>
      </c>
    </row>
    <row r="54" spans="1:11" ht="14.1" customHeight="1" x14ac:dyDescent="0.2">
      <c r="A54" s="306" t="s">
        <v>279</v>
      </c>
      <c r="B54" s="307" t="s">
        <v>280</v>
      </c>
      <c r="C54" s="308"/>
      <c r="D54" s="113">
        <v>16.716624394742912</v>
      </c>
      <c r="E54" s="115">
        <v>2175</v>
      </c>
      <c r="F54" s="114">
        <v>2197</v>
      </c>
      <c r="G54" s="114">
        <v>2207</v>
      </c>
      <c r="H54" s="114">
        <v>2204</v>
      </c>
      <c r="I54" s="140">
        <v>2213</v>
      </c>
      <c r="J54" s="115">
        <v>-38</v>
      </c>
      <c r="K54" s="116">
        <v>-1.7171260732037958</v>
      </c>
    </row>
    <row r="55" spans="1:11" ht="14.1" customHeight="1" x14ac:dyDescent="0.2">
      <c r="A55" s="306">
        <v>72</v>
      </c>
      <c r="B55" s="307" t="s">
        <v>281</v>
      </c>
      <c r="C55" s="308"/>
      <c r="D55" s="113">
        <v>1.8676504496195527</v>
      </c>
      <c r="E55" s="115">
        <v>243</v>
      </c>
      <c r="F55" s="114">
        <v>228</v>
      </c>
      <c r="G55" s="114">
        <v>233</v>
      </c>
      <c r="H55" s="114">
        <v>228</v>
      </c>
      <c r="I55" s="140">
        <v>234</v>
      </c>
      <c r="J55" s="115">
        <v>9</v>
      </c>
      <c r="K55" s="116">
        <v>3.8461538461538463</v>
      </c>
    </row>
    <row r="56" spans="1:11" ht="14.1" customHeight="1" x14ac:dyDescent="0.2">
      <c r="A56" s="306" t="s">
        <v>282</v>
      </c>
      <c r="B56" s="307" t="s">
        <v>283</v>
      </c>
      <c r="C56" s="308"/>
      <c r="D56" s="113">
        <v>0.23825993390208286</v>
      </c>
      <c r="E56" s="115">
        <v>31</v>
      </c>
      <c r="F56" s="114">
        <v>27</v>
      </c>
      <c r="G56" s="114">
        <v>28</v>
      </c>
      <c r="H56" s="114">
        <v>29</v>
      </c>
      <c r="I56" s="140">
        <v>26</v>
      </c>
      <c r="J56" s="115">
        <v>5</v>
      </c>
      <c r="K56" s="116">
        <v>19.23076923076923</v>
      </c>
    </row>
    <row r="57" spans="1:11" ht="14.1" customHeight="1" x14ac:dyDescent="0.2">
      <c r="A57" s="306" t="s">
        <v>284</v>
      </c>
      <c r="B57" s="307" t="s">
        <v>285</v>
      </c>
      <c r="C57" s="308"/>
      <c r="D57" s="113">
        <v>1.2374144954269464</v>
      </c>
      <c r="E57" s="115">
        <v>161</v>
      </c>
      <c r="F57" s="114">
        <v>153</v>
      </c>
      <c r="G57" s="114">
        <v>157</v>
      </c>
      <c r="H57" s="114">
        <v>152</v>
      </c>
      <c r="I57" s="140">
        <v>162</v>
      </c>
      <c r="J57" s="115">
        <v>-1</v>
      </c>
      <c r="K57" s="116">
        <v>-0.61728395061728392</v>
      </c>
    </row>
    <row r="58" spans="1:11" ht="14.1" customHeight="1" x14ac:dyDescent="0.2">
      <c r="A58" s="306">
        <v>73</v>
      </c>
      <c r="B58" s="307" t="s">
        <v>286</v>
      </c>
      <c r="C58" s="308"/>
      <c r="D58" s="113">
        <v>2.5286296210898471</v>
      </c>
      <c r="E58" s="115">
        <v>329</v>
      </c>
      <c r="F58" s="114">
        <v>316</v>
      </c>
      <c r="G58" s="114">
        <v>329</v>
      </c>
      <c r="H58" s="114">
        <v>319</v>
      </c>
      <c r="I58" s="140">
        <v>330</v>
      </c>
      <c r="J58" s="115">
        <v>-1</v>
      </c>
      <c r="K58" s="116">
        <v>-0.30303030303030304</v>
      </c>
    </row>
    <row r="59" spans="1:11" ht="14.1" customHeight="1" x14ac:dyDescent="0.2">
      <c r="A59" s="306" t="s">
        <v>287</v>
      </c>
      <c r="B59" s="307" t="s">
        <v>288</v>
      </c>
      <c r="C59" s="308"/>
      <c r="D59" s="113">
        <v>2.2135116439935438</v>
      </c>
      <c r="E59" s="115">
        <v>288</v>
      </c>
      <c r="F59" s="114">
        <v>278</v>
      </c>
      <c r="G59" s="114">
        <v>289</v>
      </c>
      <c r="H59" s="114">
        <v>281</v>
      </c>
      <c r="I59" s="140">
        <v>290</v>
      </c>
      <c r="J59" s="115">
        <v>-2</v>
      </c>
      <c r="K59" s="116">
        <v>-0.68965517241379315</v>
      </c>
    </row>
    <row r="60" spans="1:11" ht="14.1" customHeight="1" x14ac:dyDescent="0.2">
      <c r="A60" s="306">
        <v>81</v>
      </c>
      <c r="B60" s="307" t="s">
        <v>289</v>
      </c>
      <c r="C60" s="308"/>
      <c r="D60" s="113">
        <v>6.7711936054108062</v>
      </c>
      <c r="E60" s="115">
        <v>881</v>
      </c>
      <c r="F60" s="114">
        <v>864</v>
      </c>
      <c r="G60" s="114">
        <v>856</v>
      </c>
      <c r="H60" s="114">
        <v>863</v>
      </c>
      <c r="I60" s="140">
        <v>860</v>
      </c>
      <c r="J60" s="115">
        <v>21</v>
      </c>
      <c r="K60" s="116">
        <v>2.441860465116279</v>
      </c>
    </row>
    <row r="61" spans="1:11" ht="14.1" customHeight="1" x14ac:dyDescent="0.2">
      <c r="A61" s="306" t="s">
        <v>290</v>
      </c>
      <c r="B61" s="307" t="s">
        <v>291</v>
      </c>
      <c r="C61" s="308"/>
      <c r="D61" s="113">
        <v>2.490200599492737</v>
      </c>
      <c r="E61" s="115">
        <v>324</v>
      </c>
      <c r="F61" s="114">
        <v>314</v>
      </c>
      <c r="G61" s="114">
        <v>310</v>
      </c>
      <c r="H61" s="114">
        <v>315</v>
      </c>
      <c r="I61" s="140">
        <v>325</v>
      </c>
      <c r="J61" s="115">
        <v>-1</v>
      </c>
      <c r="K61" s="116">
        <v>-0.30769230769230771</v>
      </c>
    </row>
    <row r="62" spans="1:11" ht="14.1" customHeight="1" x14ac:dyDescent="0.2">
      <c r="A62" s="306" t="s">
        <v>292</v>
      </c>
      <c r="B62" s="307" t="s">
        <v>293</v>
      </c>
      <c r="C62" s="308"/>
      <c r="D62" s="113">
        <v>2.4440857735762047</v>
      </c>
      <c r="E62" s="115">
        <v>318</v>
      </c>
      <c r="F62" s="114">
        <v>305</v>
      </c>
      <c r="G62" s="114">
        <v>301</v>
      </c>
      <c r="H62" s="114">
        <v>294</v>
      </c>
      <c r="I62" s="140">
        <v>282</v>
      </c>
      <c r="J62" s="115">
        <v>36</v>
      </c>
      <c r="K62" s="116">
        <v>12.76595744680851</v>
      </c>
    </row>
    <row r="63" spans="1:11" ht="14.1" customHeight="1" x14ac:dyDescent="0.2">
      <c r="A63" s="306"/>
      <c r="B63" s="307" t="s">
        <v>294</v>
      </c>
      <c r="C63" s="308"/>
      <c r="D63" s="113">
        <v>2.1289677964799014</v>
      </c>
      <c r="E63" s="115">
        <v>277</v>
      </c>
      <c r="F63" s="114">
        <v>261</v>
      </c>
      <c r="G63" s="114">
        <v>262</v>
      </c>
      <c r="H63" s="114">
        <v>256</v>
      </c>
      <c r="I63" s="140">
        <v>256</v>
      </c>
      <c r="J63" s="115">
        <v>21</v>
      </c>
      <c r="K63" s="116">
        <v>8.203125</v>
      </c>
    </row>
    <row r="64" spans="1:11" ht="14.1" customHeight="1" x14ac:dyDescent="0.2">
      <c r="A64" s="306" t="s">
        <v>295</v>
      </c>
      <c r="B64" s="307" t="s">
        <v>296</v>
      </c>
      <c r="C64" s="308"/>
      <c r="D64" s="113">
        <v>0.16140189070786257</v>
      </c>
      <c r="E64" s="115">
        <v>21</v>
      </c>
      <c r="F64" s="114">
        <v>25</v>
      </c>
      <c r="G64" s="114">
        <v>21</v>
      </c>
      <c r="H64" s="114">
        <v>22</v>
      </c>
      <c r="I64" s="140">
        <v>21</v>
      </c>
      <c r="J64" s="115">
        <v>0</v>
      </c>
      <c r="K64" s="116">
        <v>0</v>
      </c>
    </row>
    <row r="65" spans="1:11" ht="14.1" customHeight="1" x14ac:dyDescent="0.2">
      <c r="A65" s="306" t="s">
        <v>297</v>
      </c>
      <c r="B65" s="307" t="s">
        <v>298</v>
      </c>
      <c r="C65" s="308"/>
      <c r="D65" s="113">
        <v>0.69940819306740454</v>
      </c>
      <c r="E65" s="115">
        <v>91</v>
      </c>
      <c r="F65" s="114">
        <v>92</v>
      </c>
      <c r="G65" s="114">
        <v>98</v>
      </c>
      <c r="H65" s="114">
        <v>107</v>
      </c>
      <c r="I65" s="140">
        <v>102</v>
      </c>
      <c r="J65" s="115">
        <v>-11</v>
      </c>
      <c r="K65" s="116">
        <v>-10.784313725490197</v>
      </c>
    </row>
    <row r="66" spans="1:11" ht="14.1" customHeight="1" x14ac:dyDescent="0.2">
      <c r="A66" s="306">
        <v>82</v>
      </c>
      <c r="B66" s="307" t="s">
        <v>299</v>
      </c>
      <c r="C66" s="308"/>
      <c r="D66" s="113">
        <v>1.9060794712166629</v>
      </c>
      <c r="E66" s="115">
        <v>248</v>
      </c>
      <c r="F66" s="114">
        <v>258</v>
      </c>
      <c r="G66" s="114">
        <v>272</v>
      </c>
      <c r="H66" s="114">
        <v>258</v>
      </c>
      <c r="I66" s="140">
        <v>245</v>
      </c>
      <c r="J66" s="115">
        <v>3</v>
      </c>
      <c r="K66" s="116">
        <v>1.2244897959183674</v>
      </c>
    </row>
    <row r="67" spans="1:11" ht="14.1" customHeight="1" x14ac:dyDescent="0.2">
      <c r="A67" s="306" t="s">
        <v>300</v>
      </c>
      <c r="B67" s="307" t="s">
        <v>301</v>
      </c>
      <c r="C67" s="308"/>
      <c r="D67" s="113">
        <v>1.0222119744831297</v>
      </c>
      <c r="E67" s="115">
        <v>133</v>
      </c>
      <c r="F67" s="114">
        <v>142</v>
      </c>
      <c r="G67" s="114">
        <v>154</v>
      </c>
      <c r="H67" s="114">
        <v>149</v>
      </c>
      <c r="I67" s="140">
        <v>135</v>
      </c>
      <c r="J67" s="115">
        <v>-2</v>
      </c>
      <c r="K67" s="116">
        <v>-1.4814814814814814</v>
      </c>
    </row>
    <row r="68" spans="1:11" ht="14.1" customHeight="1" x14ac:dyDescent="0.2">
      <c r="A68" s="306" t="s">
        <v>302</v>
      </c>
      <c r="B68" s="307" t="s">
        <v>303</v>
      </c>
      <c r="C68" s="308"/>
      <c r="D68" s="113">
        <v>0.37660441165167935</v>
      </c>
      <c r="E68" s="115">
        <v>49</v>
      </c>
      <c r="F68" s="114">
        <v>50</v>
      </c>
      <c r="G68" s="114">
        <v>52</v>
      </c>
      <c r="H68" s="114">
        <v>53</v>
      </c>
      <c r="I68" s="140">
        <v>50</v>
      </c>
      <c r="J68" s="115">
        <v>-1</v>
      </c>
      <c r="K68" s="116">
        <v>-2</v>
      </c>
    </row>
    <row r="69" spans="1:11" ht="14.1" customHeight="1" x14ac:dyDescent="0.2">
      <c r="A69" s="306">
        <v>83</v>
      </c>
      <c r="B69" s="307" t="s">
        <v>304</v>
      </c>
      <c r="C69" s="308"/>
      <c r="D69" s="113">
        <v>2.84374759818615</v>
      </c>
      <c r="E69" s="115">
        <v>370</v>
      </c>
      <c r="F69" s="114">
        <v>379</v>
      </c>
      <c r="G69" s="114">
        <v>373</v>
      </c>
      <c r="H69" s="114">
        <v>394</v>
      </c>
      <c r="I69" s="140">
        <v>417</v>
      </c>
      <c r="J69" s="115">
        <v>-47</v>
      </c>
      <c r="K69" s="116">
        <v>-11.270983213429256</v>
      </c>
    </row>
    <row r="70" spans="1:11" ht="14.1" customHeight="1" x14ac:dyDescent="0.2">
      <c r="A70" s="306" t="s">
        <v>305</v>
      </c>
      <c r="B70" s="307" t="s">
        <v>306</v>
      </c>
      <c r="C70" s="308"/>
      <c r="D70" s="113">
        <v>1.7984782107447543</v>
      </c>
      <c r="E70" s="115">
        <v>234</v>
      </c>
      <c r="F70" s="114">
        <v>250</v>
      </c>
      <c r="G70" s="114">
        <v>236</v>
      </c>
      <c r="H70" s="114">
        <v>256</v>
      </c>
      <c r="I70" s="140">
        <v>273</v>
      </c>
      <c r="J70" s="115">
        <v>-39</v>
      </c>
      <c r="K70" s="116">
        <v>-14.285714285714286</v>
      </c>
    </row>
    <row r="71" spans="1:11" ht="14.1" customHeight="1" x14ac:dyDescent="0.2">
      <c r="A71" s="306"/>
      <c r="B71" s="307" t="s">
        <v>307</v>
      </c>
      <c r="C71" s="308"/>
      <c r="D71" s="113">
        <v>1.2451002997463685</v>
      </c>
      <c r="E71" s="115">
        <v>162</v>
      </c>
      <c r="F71" s="114">
        <v>178</v>
      </c>
      <c r="G71" s="114">
        <v>170</v>
      </c>
      <c r="H71" s="114">
        <v>186</v>
      </c>
      <c r="I71" s="140">
        <v>200</v>
      </c>
      <c r="J71" s="115">
        <v>-38</v>
      </c>
      <c r="K71" s="116">
        <v>-19</v>
      </c>
    </row>
    <row r="72" spans="1:11" ht="14.1" customHeight="1" x14ac:dyDescent="0.2">
      <c r="A72" s="306">
        <v>84</v>
      </c>
      <c r="B72" s="307" t="s">
        <v>308</v>
      </c>
      <c r="C72" s="308"/>
      <c r="D72" s="113">
        <v>1.8061640150641765</v>
      </c>
      <c r="E72" s="115">
        <v>235</v>
      </c>
      <c r="F72" s="114">
        <v>246</v>
      </c>
      <c r="G72" s="114">
        <v>231</v>
      </c>
      <c r="H72" s="114">
        <v>232</v>
      </c>
      <c r="I72" s="140">
        <v>229</v>
      </c>
      <c r="J72" s="115">
        <v>6</v>
      </c>
      <c r="K72" s="116">
        <v>2.6200873362445414</v>
      </c>
    </row>
    <row r="73" spans="1:11" ht="14.1" customHeight="1" x14ac:dyDescent="0.2">
      <c r="A73" s="306" t="s">
        <v>309</v>
      </c>
      <c r="B73" s="307" t="s">
        <v>310</v>
      </c>
      <c r="C73" s="308"/>
      <c r="D73" s="113">
        <v>0.17677349934670664</v>
      </c>
      <c r="E73" s="115">
        <v>23</v>
      </c>
      <c r="F73" s="114">
        <v>25</v>
      </c>
      <c r="G73" s="114">
        <v>19</v>
      </c>
      <c r="H73" s="114">
        <v>19</v>
      </c>
      <c r="I73" s="140">
        <v>20</v>
      </c>
      <c r="J73" s="115">
        <v>3</v>
      </c>
      <c r="K73" s="116">
        <v>15</v>
      </c>
    </row>
    <row r="74" spans="1:11" ht="14.1" customHeight="1" x14ac:dyDescent="0.2">
      <c r="A74" s="306" t="s">
        <v>311</v>
      </c>
      <c r="B74" s="307" t="s">
        <v>312</v>
      </c>
      <c r="C74" s="308"/>
      <c r="D74" s="113">
        <v>7.685804319422028E-2</v>
      </c>
      <c r="E74" s="115">
        <v>10</v>
      </c>
      <c r="F74" s="114">
        <v>12</v>
      </c>
      <c r="G74" s="114">
        <v>14</v>
      </c>
      <c r="H74" s="114">
        <v>11</v>
      </c>
      <c r="I74" s="140">
        <v>8</v>
      </c>
      <c r="J74" s="115">
        <v>2</v>
      </c>
      <c r="K74" s="116">
        <v>25</v>
      </c>
    </row>
    <row r="75" spans="1:11" ht="14.1" customHeight="1" x14ac:dyDescent="0.2">
      <c r="A75" s="306" t="s">
        <v>313</v>
      </c>
      <c r="B75" s="307" t="s">
        <v>314</v>
      </c>
      <c r="C75" s="308"/>
      <c r="D75" s="113">
        <v>7.685804319422028E-2</v>
      </c>
      <c r="E75" s="115">
        <v>10</v>
      </c>
      <c r="F75" s="114">
        <v>7</v>
      </c>
      <c r="G75" s="114">
        <v>6</v>
      </c>
      <c r="H75" s="114">
        <v>9</v>
      </c>
      <c r="I75" s="140">
        <v>8</v>
      </c>
      <c r="J75" s="115">
        <v>2</v>
      </c>
      <c r="K75" s="116">
        <v>25</v>
      </c>
    </row>
    <row r="76" spans="1:11" ht="14.1" customHeight="1" x14ac:dyDescent="0.2">
      <c r="A76" s="306">
        <v>91</v>
      </c>
      <c r="B76" s="307" t="s">
        <v>315</v>
      </c>
      <c r="C76" s="308"/>
      <c r="D76" s="113">
        <v>8.4543847513642301E-2</v>
      </c>
      <c r="E76" s="115">
        <v>11</v>
      </c>
      <c r="F76" s="114">
        <v>10</v>
      </c>
      <c r="G76" s="114">
        <v>10</v>
      </c>
      <c r="H76" s="114">
        <v>11</v>
      </c>
      <c r="I76" s="140">
        <v>10</v>
      </c>
      <c r="J76" s="115">
        <v>1</v>
      </c>
      <c r="K76" s="116">
        <v>10</v>
      </c>
    </row>
    <row r="77" spans="1:11" ht="14.1" customHeight="1" x14ac:dyDescent="0.2">
      <c r="A77" s="306">
        <v>92</v>
      </c>
      <c r="B77" s="307" t="s">
        <v>316</v>
      </c>
      <c r="C77" s="308"/>
      <c r="D77" s="113">
        <v>0.71477980170624855</v>
      </c>
      <c r="E77" s="115">
        <v>93</v>
      </c>
      <c r="F77" s="114">
        <v>98</v>
      </c>
      <c r="G77" s="114">
        <v>97</v>
      </c>
      <c r="H77" s="114">
        <v>95</v>
      </c>
      <c r="I77" s="140">
        <v>91</v>
      </c>
      <c r="J77" s="115">
        <v>2</v>
      </c>
      <c r="K77" s="116">
        <v>2.197802197802198</v>
      </c>
    </row>
    <row r="78" spans="1:11" ht="14.1" customHeight="1" x14ac:dyDescent="0.2">
      <c r="A78" s="306">
        <v>93</v>
      </c>
      <c r="B78" s="307" t="s">
        <v>317</v>
      </c>
      <c r="C78" s="308"/>
      <c r="D78" s="113">
        <v>9.9915456152486357E-2</v>
      </c>
      <c r="E78" s="115">
        <v>13</v>
      </c>
      <c r="F78" s="114">
        <v>16</v>
      </c>
      <c r="G78" s="114">
        <v>17</v>
      </c>
      <c r="H78" s="114">
        <v>16</v>
      </c>
      <c r="I78" s="140">
        <v>14</v>
      </c>
      <c r="J78" s="115">
        <v>-1</v>
      </c>
      <c r="K78" s="116">
        <v>-7.1428571428571432</v>
      </c>
    </row>
    <row r="79" spans="1:11" ht="14.1" customHeight="1" x14ac:dyDescent="0.2">
      <c r="A79" s="306">
        <v>94</v>
      </c>
      <c r="B79" s="307" t="s">
        <v>318</v>
      </c>
      <c r="C79" s="308"/>
      <c r="D79" s="113">
        <v>0.38429021597110136</v>
      </c>
      <c r="E79" s="115">
        <v>50</v>
      </c>
      <c r="F79" s="114">
        <v>58</v>
      </c>
      <c r="G79" s="114">
        <v>59</v>
      </c>
      <c r="H79" s="114">
        <v>47</v>
      </c>
      <c r="I79" s="140">
        <v>46</v>
      </c>
      <c r="J79" s="115">
        <v>4</v>
      </c>
      <c r="K79" s="116">
        <v>8.695652173913043</v>
      </c>
    </row>
    <row r="80" spans="1:11" ht="14.1" customHeight="1" x14ac:dyDescent="0.2">
      <c r="A80" s="306" t="s">
        <v>319</v>
      </c>
      <c r="B80" s="307" t="s">
        <v>320</v>
      </c>
      <c r="C80" s="308"/>
      <c r="D80" s="113">
        <v>0</v>
      </c>
      <c r="E80" s="115">
        <v>0</v>
      </c>
      <c r="F80" s="114" t="s">
        <v>513</v>
      </c>
      <c r="G80" s="114" t="s">
        <v>513</v>
      </c>
      <c r="H80" s="114" t="s">
        <v>513</v>
      </c>
      <c r="I80" s="140">
        <v>0</v>
      </c>
      <c r="J80" s="115">
        <v>0</v>
      </c>
      <c r="K80" s="116">
        <v>0</v>
      </c>
    </row>
    <row r="81" spans="1:11" ht="14.1" customHeight="1" x14ac:dyDescent="0.2">
      <c r="A81" s="310" t="s">
        <v>321</v>
      </c>
      <c r="B81" s="311" t="s">
        <v>333</v>
      </c>
      <c r="C81" s="312"/>
      <c r="D81" s="125">
        <v>7.2323418645761279</v>
      </c>
      <c r="E81" s="143">
        <v>941</v>
      </c>
      <c r="F81" s="144">
        <v>959</v>
      </c>
      <c r="G81" s="144">
        <v>980</v>
      </c>
      <c r="H81" s="144">
        <v>982</v>
      </c>
      <c r="I81" s="145">
        <v>959</v>
      </c>
      <c r="J81" s="143">
        <v>-18</v>
      </c>
      <c r="K81" s="146">
        <v>-1.8769551616266944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4477</v>
      </c>
      <c r="G12" s="536">
        <v>3571</v>
      </c>
      <c r="H12" s="536">
        <v>4967</v>
      </c>
      <c r="I12" s="536">
        <v>4062</v>
      </c>
      <c r="J12" s="537">
        <v>4937</v>
      </c>
      <c r="K12" s="538">
        <v>-460</v>
      </c>
      <c r="L12" s="349">
        <v>-9.3173992303018025</v>
      </c>
    </row>
    <row r="13" spans="1:17" s="110" customFormat="1" ht="15" customHeight="1" x14ac:dyDescent="0.2">
      <c r="A13" s="350" t="s">
        <v>344</v>
      </c>
      <c r="B13" s="351" t="s">
        <v>345</v>
      </c>
      <c r="C13" s="347"/>
      <c r="D13" s="347"/>
      <c r="E13" s="348"/>
      <c r="F13" s="536">
        <v>2600</v>
      </c>
      <c r="G13" s="536">
        <v>1903</v>
      </c>
      <c r="H13" s="536">
        <v>2729</v>
      </c>
      <c r="I13" s="536">
        <v>2374</v>
      </c>
      <c r="J13" s="537">
        <v>2983</v>
      </c>
      <c r="K13" s="538">
        <v>-383</v>
      </c>
      <c r="L13" s="349">
        <v>-12.839423399262488</v>
      </c>
    </row>
    <row r="14" spans="1:17" s="110" customFormat="1" ht="22.5" customHeight="1" x14ac:dyDescent="0.2">
      <c r="A14" s="350"/>
      <c r="B14" s="351" t="s">
        <v>346</v>
      </c>
      <c r="C14" s="347"/>
      <c r="D14" s="347"/>
      <c r="E14" s="348"/>
      <c r="F14" s="536">
        <v>1877</v>
      </c>
      <c r="G14" s="536">
        <v>1668</v>
      </c>
      <c r="H14" s="536">
        <v>2238</v>
      </c>
      <c r="I14" s="536">
        <v>1688</v>
      </c>
      <c r="J14" s="537">
        <v>1954</v>
      </c>
      <c r="K14" s="538">
        <v>-77</v>
      </c>
      <c r="L14" s="349">
        <v>-3.940634595701126</v>
      </c>
    </row>
    <row r="15" spans="1:17" s="110" customFormat="1" ht="15" customHeight="1" x14ac:dyDescent="0.2">
      <c r="A15" s="350" t="s">
        <v>347</v>
      </c>
      <c r="B15" s="351" t="s">
        <v>108</v>
      </c>
      <c r="C15" s="347"/>
      <c r="D15" s="347"/>
      <c r="E15" s="348"/>
      <c r="F15" s="536">
        <v>895</v>
      </c>
      <c r="G15" s="536">
        <v>791</v>
      </c>
      <c r="H15" s="536">
        <v>1740</v>
      </c>
      <c r="I15" s="536">
        <v>830</v>
      </c>
      <c r="J15" s="537">
        <v>951</v>
      </c>
      <c r="K15" s="538">
        <v>-56</v>
      </c>
      <c r="L15" s="349">
        <v>-5.8885383806519451</v>
      </c>
    </row>
    <row r="16" spans="1:17" s="110" customFormat="1" ht="15" customHeight="1" x14ac:dyDescent="0.2">
      <c r="A16" s="350"/>
      <c r="B16" s="351" t="s">
        <v>109</v>
      </c>
      <c r="C16" s="347"/>
      <c r="D16" s="347"/>
      <c r="E16" s="348"/>
      <c r="F16" s="536">
        <v>3153</v>
      </c>
      <c r="G16" s="536">
        <v>2485</v>
      </c>
      <c r="H16" s="536">
        <v>2870</v>
      </c>
      <c r="I16" s="536">
        <v>2869</v>
      </c>
      <c r="J16" s="537">
        <v>3436</v>
      </c>
      <c r="K16" s="538">
        <v>-283</v>
      </c>
      <c r="L16" s="349">
        <v>-8.2363213038416756</v>
      </c>
    </row>
    <row r="17" spans="1:12" s="110" customFormat="1" ht="15" customHeight="1" x14ac:dyDescent="0.2">
      <c r="A17" s="350"/>
      <c r="B17" s="351" t="s">
        <v>110</v>
      </c>
      <c r="C17" s="347"/>
      <c r="D17" s="347"/>
      <c r="E17" s="348"/>
      <c r="F17" s="536">
        <v>368</v>
      </c>
      <c r="G17" s="536">
        <v>255</v>
      </c>
      <c r="H17" s="536">
        <v>297</v>
      </c>
      <c r="I17" s="536">
        <v>315</v>
      </c>
      <c r="J17" s="537">
        <v>502</v>
      </c>
      <c r="K17" s="538">
        <v>-134</v>
      </c>
      <c r="L17" s="349">
        <v>-26.693227091633467</v>
      </c>
    </row>
    <row r="18" spans="1:12" s="110" customFormat="1" ht="15" customHeight="1" x14ac:dyDescent="0.2">
      <c r="A18" s="350"/>
      <c r="B18" s="351" t="s">
        <v>111</v>
      </c>
      <c r="C18" s="347"/>
      <c r="D18" s="347"/>
      <c r="E18" s="348"/>
      <c r="F18" s="536">
        <v>61</v>
      </c>
      <c r="G18" s="536">
        <v>40</v>
      </c>
      <c r="H18" s="536">
        <v>60</v>
      </c>
      <c r="I18" s="536">
        <v>48</v>
      </c>
      <c r="J18" s="537">
        <v>48</v>
      </c>
      <c r="K18" s="538">
        <v>13</v>
      </c>
      <c r="L18" s="349">
        <v>27.083333333333332</v>
      </c>
    </row>
    <row r="19" spans="1:12" s="110" customFormat="1" ht="15" customHeight="1" x14ac:dyDescent="0.2">
      <c r="A19" s="118" t="s">
        <v>113</v>
      </c>
      <c r="B19" s="119" t="s">
        <v>181</v>
      </c>
      <c r="C19" s="347"/>
      <c r="D19" s="347"/>
      <c r="E19" s="348"/>
      <c r="F19" s="536">
        <v>3049</v>
      </c>
      <c r="G19" s="536">
        <v>2256</v>
      </c>
      <c r="H19" s="536">
        <v>3520</v>
      </c>
      <c r="I19" s="536">
        <v>2663</v>
      </c>
      <c r="J19" s="537">
        <v>3502</v>
      </c>
      <c r="K19" s="538">
        <v>-453</v>
      </c>
      <c r="L19" s="349">
        <v>-12.935465448315249</v>
      </c>
    </row>
    <row r="20" spans="1:12" s="110" customFormat="1" ht="15" customHeight="1" x14ac:dyDescent="0.2">
      <c r="A20" s="118"/>
      <c r="B20" s="119" t="s">
        <v>182</v>
      </c>
      <c r="C20" s="347"/>
      <c r="D20" s="347"/>
      <c r="E20" s="348"/>
      <c r="F20" s="536">
        <v>1428</v>
      </c>
      <c r="G20" s="536">
        <v>1315</v>
      </c>
      <c r="H20" s="536">
        <v>1447</v>
      </c>
      <c r="I20" s="536">
        <v>1399</v>
      </c>
      <c r="J20" s="537">
        <v>1435</v>
      </c>
      <c r="K20" s="538">
        <v>-7</v>
      </c>
      <c r="L20" s="349">
        <v>-0.48780487804878048</v>
      </c>
    </row>
    <row r="21" spans="1:12" s="110" customFormat="1" ht="15" customHeight="1" x14ac:dyDescent="0.2">
      <c r="A21" s="118" t="s">
        <v>113</v>
      </c>
      <c r="B21" s="119" t="s">
        <v>116</v>
      </c>
      <c r="C21" s="347"/>
      <c r="D21" s="347"/>
      <c r="E21" s="348"/>
      <c r="F21" s="536">
        <v>3007</v>
      </c>
      <c r="G21" s="536">
        <v>2402</v>
      </c>
      <c r="H21" s="536">
        <v>3397</v>
      </c>
      <c r="I21" s="536">
        <v>2509</v>
      </c>
      <c r="J21" s="537">
        <v>3371</v>
      </c>
      <c r="K21" s="538">
        <v>-364</v>
      </c>
      <c r="L21" s="349">
        <v>-10.797982794423019</v>
      </c>
    </row>
    <row r="22" spans="1:12" s="110" customFormat="1" ht="15" customHeight="1" x14ac:dyDescent="0.2">
      <c r="A22" s="118"/>
      <c r="B22" s="119" t="s">
        <v>117</v>
      </c>
      <c r="C22" s="347"/>
      <c r="D22" s="347"/>
      <c r="E22" s="348"/>
      <c r="F22" s="536">
        <v>1466</v>
      </c>
      <c r="G22" s="536">
        <v>1166</v>
      </c>
      <c r="H22" s="536">
        <v>1564</v>
      </c>
      <c r="I22" s="536">
        <v>1548</v>
      </c>
      <c r="J22" s="537">
        <v>1560</v>
      </c>
      <c r="K22" s="538">
        <v>-94</v>
      </c>
      <c r="L22" s="349">
        <v>-6.0256410256410255</v>
      </c>
    </row>
    <row r="23" spans="1:12" s="110" customFormat="1" ht="15" customHeight="1" x14ac:dyDescent="0.2">
      <c r="A23" s="352" t="s">
        <v>347</v>
      </c>
      <c r="B23" s="353" t="s">
        <v>193</v>
      </c>
      <c r="C23" s="354"/>
      <c r="D23" s="354"/>
      <c r="E23" s="355"/>
      <c r="F23" s="539">
        <v>111</v>
      </c>
      <c r="G23" s="539">
        <v>132</v>
      </c>
      <c r="H23" s="539">
        <v>682</v>
      </c>
      <c r="I23" s="539">
        <v>54</v>
      </c>
      <c r="J23" s="540">
        <v>89</v>
      </c>
      <c r="K23" s="541">
        <v>22</v>
      </c>
      <c r="L23" s="356">
        <v>24.719101123595507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29.3</v>
      </c>
      <c r="G25" s="542">
        <v>33.9</v>
      </c>
      <c r="H25" s="542">
        <v>36.4</v>
      </c>
      <c r="I25" s="542">
        <v>34.9</v>
      </c>
      <c r="J25" s="542">
        <v>28.4</v>
      </c>
      <c r="K25" s="543" t="s">
        <v>349</v>
      </c>
      <c r="L25" s="364">
        <v>0.90000000000000213</v>
      </c>
    </row>
    <row r="26" spans="1:12" s="110" customFormat="1" ht="15" customHeight="1" x14ac:dyDescent="0.2">
      <c r="A26" s="365" t="s">
        <v>105</v>
      </c>
      <c r="B26" s="366" t="s">
        <v>345</v>
      </c>
      <c r="C26" s="362"/>
      <c r="D26" s="362"/>
      <c r="E26" s="363"/>
      <c r="F26" s="542">
        <v>29.9</v>
      </c>
      <c r="G26" s="542">
        <v>34.5</v>
      </c>
      <c r="H26" s="542">
        <v>37.1</v>
      </c>
      <c r="I26" s="542">
        <v>35.700000000000003</v>
      </c>
      <c r="J26" s="544">
        <v>29</v>
      </c>
      <c r="K26" s="543" t="s">
        <v>349</v>
      </c>
      <c r="L26" s="364">
        <v>0.89999999999999858</v>
      </c>
    </row>
    <row r="27" spans="1:12" s="110" customFormat="1" ht="15" customHeight="1" x14ac:dyDescent="0.2">
      <c r="A27" s="365"/>
      <c r="B27" s="366" t="s">
        <v>346</v>
      </c>
      <c r="C27" s="362"/>
      <c r="D27" s="362"/>
      <c r="E27" s="363"/>
      <c r="F27" s="542">
        <v>28.4</v>
      </c>
      <c r="G27" s="542">
        <v>33.200000000000003</v>
      </c>
      <c r="H27" s="542">
        <v>35.5</v>
      </c>
      <c r="I27" s="542">
        <v>33.799999999999997</v>
      </c>
      <c r="J27" s="542">
        <v>27.5</v>
      </c>
      <c r="K27" s="543" t="s">
        <v>349</v>
      </c>
      <c r="L27" s="364">
        <v>0.89999999999999858</v>
      </c>
    </row>
    <row r="28" spans="1:12" s="110" customFormat="1" ht="15" customHeight="1" x14ac:dyDescent="0.2">
      <c r="A28" s="365" t="s">
        <v>113</v>
      </c>
      <c r="B28" s="366" t="s">
        <v>108</v>
      </c>
      <c r="C28" s="362"/>
      <c r="D28" s="362"/>
      <c r="E28" s="363"/>
      <c r="F28" s="542">
        <v>46.1</v>
      </c>
      <c r="G28" s="542">
        <v>45.9</v>
      </c>
      <c r="H28" s="542">
        <v>46.2</v>
      </c>
      <c r="I28" s="542">
        <v>49.2</v>
      </c>
      <c r="J28" s="542">
        <v>44.3</v>
      </c>
      <c r="K28" s="543" t="s">
        <v>349</v>
      </c>
      <c r="L28" s="364">
        <v>1.8000000000000043</v>
      </c>
    </row>
    <row r="29" spans="1:12" s="110" customFormat="1" ht="11.25" x14ac:dyDescent="0.2">
      <c r="A29" s="365"/>
      <c r="B29" s="366" t="s">
        <v>109</v>
      </c>
      <c r="C29" s="362"/>
      <c r="D29" s="362"/>
      <c r="E29" s="363"/>
      <c r="F29" s="542">
        <v>25.8</v>
      </c>
      <c r="G29" s="542">
        <v>31</v>
      </c>
      <c r="H29" s="542">
        <v>32.799999999999997</v>
      </c>
      <c r="I29" s="542">
        <v>31.5</v>
      </c>
      <c r="J29" s="544">
        <v>25.6</v>
      </c>
      <c r="K29" s="543" t="s">
        <v>349</v>
      </c>
      <c r="L29" s="364">
        <v>0.19999999999999929</v>
      </c>
    </row>
    <row r="30" spans="1:12" s="110" customFormat="1" ht="15" customHeight="1" x14ac:dyDescent="0.2">
      <c r="A30" s="365"/>
      <c r="B30" s="366" t="s">
        <v>110</v>
      </c>
      <c r="C30" s="362"/>
      <c r="D30" s="362"/>
      <c r="E30" s="363"/>
      <c r="F30" s="542">
        <v>21.7</v>
      </c>
      <c r="G30" s="542">
        <v>30</v>
      </c>
      <c r="H30" s="542">
        <v>37.799999999999997</v>
      </c>
      <c r="I30" s="542">
        <v>32.1</v>
      </c>
      <c r="J30" s="542">
        <v>20.7</v>
      </c>
      <c r="K30" s="543" t="s">
        <v>349</v>
      </c>
      <c r="L30" s="364">
        <v>1</v>
      </c>
    </row>
    <row r="31" spans="1:12" s="110" customFormat="1" ht="15" customHeight="1" x14ac:dyDescent="0.2">
      <c r="A31" s="365"/>
      <c r="B31" s="366" t="s">
        <v>111</v>
      </c>
      <c r="C31" s="362"/>
      <c r="D31" s="362"/>
      <c r="E31" s="363"/>
      <c r="F31" s="542">
        <v>39.299999999999997</v>
      </c>
      <c r="G31" s="542">
        <v>37.5</v>
      </c>
      <c r="H31" s="542">
        <v>35</v>
      </c>
      <c r="I31" s="542">
        <v>31.2</v>
      </c>
      <c r="J31" s="542">
        <v>27.1</v>
      </c>
      <c r="K31" s="543" t="s">
        <v>349</v>
      </c>
      <c r="L31" s="364">
        <v>12.199999999999996</v>
      </c>
    </row>
    <row r="32" spans="1:12" s="110" customFormat="1" ht="15" customHeight="1" x14ac:dyDescent="0.2">
      <c r="A32" s="367" t="s">
        <v>113</v>
      </c>
      <c r="B32" s="368" t="s">
        <v>181</v>
      </c>
      <c r="C32" s="362"/>
      <c r="D32" s="362"/>
      <c r="E32" s="363"/>
      <c r="F32" s="542">
        <v>24.6</v>
      </c>
      <c r="G32" s="542">
        <v>29.4</v>
      </c>
      <c r="H32" s="542">
        <v>34.200000000000003</v>
      </c>
      <c r="I32" s="542">
        <v>32.5</v>
      </c>
      <c r="J32" s="544">
        <v>26.9</v>
      </c>
      <c r="K32" s="543" t="s">
        <v>349</v>
      </c>
      <c r="L32" s="364">
        <v>-2.2999999999999972</v>
      </c>
    </row>
    <row r="33" spans="1:12" s="110" customFormat="1" ht="15" customHeight="1" x14ac:dyDescent="0.2">
      <c r="A33" s="367"/>
      <c r="B33" s="368" t="s">
        <v>182</v>
      </c>
      <c r="C33" s="362"/>
      <c r="D33" s="362"/>
      <c r="E33" s="363"/>
      <c r="F33" s="542">
        <v>39</v>
      </c>
      <c r="G33" s="542">
        <v>41.2</v>
      </c>
      <c r="H33" s="542">
        <v>40.6</v>
      </c>
      <c r="I33" s="542">
        <v>39.5</v>
      </c>
      <c r="J33" s="542">
        <v>32</v>
      </c>
      <c r="K33" s="543" t="s">
        <v>349</v>
      </c>
      <c r="L33" s="364">
        <v>7</v>
      </c>
    </row>
    <row r="34" spans="1:12" s="369" customFormat="1" ht="15" customHeight="1" x14ac:dyDescent="0.2">
      <c r="A34" s="367" t="s">
        <v>113</v>
      </c>
      <c r="B34" s="368" t="s">
        <v>116</v>
      </c>
      <c r="C34" s="362"/>
      <c r="D34" s="362"/>
      <c r="E34" s="363"/>
      <c r="F34" s="542">
        <v>27.8</v>
      </c>
      <c r="G34" s="542">
        <v>31.8</v>
      </c>
      <c r="H34" s="542">
        <v>34.4</v>
      </c>
      <c r="I34" s="542">
        <v>30.8</v>
      </c>
      <c r="J34" s="542">
        <v>24.8</v>
      </c>
      <c r="K34" s="543" t="s">
        <v>349</v>
      </c>
      <c r="L34" s="364">
        <v>3</v>
      </c>
    </row>
    <row r="35" spans="1:12" s="369" customFormat="1" ht="11.25" x14ac:dyDescent="0.2">
      <c r="A35" s="370"/>
      <c r="B35" s="371" t="s">
        <v>117</v>
      </c>
      <c r="C35" s="372"/>
      <c r="D35" s="372"/>
      <c r="E35" s="373"/>
      <c r="F35" s="545">
        <v>32.4</v>
      </c>
      <c r="G35" s="545">
        <v>38.200000000000003</v>
      </c>
      <c r="H35" s="545">
        <v>40.299999999999997</v>
      </c>
      <c r="I35" s="545">
        <v>41.7</v>
      </c>
      <c r="J35" s="546">
        <v>36.200000000000003</v>
      </c>
      <c r="K35" s="547" t="s">
        <v>349</v>
      </c>
      <c r="L35" s="374">
        <v>-3.8000000000000043</v>
      </c>
    </row>
    <row r="36" spans="1:12" s="369" customFormat="1" ht="15.95" customHeight="1" x14ac:dyDescent="0.2">
      <c r="A36" s="375" t="s">
        <v>350</v>
      </c>
      <c r="B36" s="376"/>
      <c r="C36" s="377"/>
      <c r="D36" s="376"/>
      <c r="E36" s="378"/>
      <c r="F36" s="548">
        <v>4314</v>
      </c>
      <c r="G36" s="548">
        <v>3384</v>
      </c>
      <c r="H36" s="548">
        <v>4131</v>
      </c>
      <c r="I36" s="548">
        <v>3961</v>
      </c>
      <c r="J36" s="548">
        <v>4810</v>
      </c>
      <c r="K36" s="549">
        <v>-496</v>
      </c>
      <c r="L36" s="380">
        <v>-10.311850311850312</v>
      </c>
    </row>
    <row r="37" spans="1:12" s="369" customFormat="1" ht="15.95" customHeight="1" x14ac:dyDescent="0.2">
      <c r="A37" s="381"/>
      <c r="B37" s="382" t="s">
        <v>113</v>
      </c>
      <c r="C37" s="382" t="s">
        <v>351</v>
      </c>
      <c r="D37" s="382"/>
      <c r="E37" s="383"/>
      <c r="F37" s="548">
        <v>1264</v>
      </c>
      <c r="G37" s="548">
        <v>1147</v>
      </c>
      <c r="H37" s="548">
        <v>1504</v>
      </c>
      <c r="I37" s="548">
        <v>1384</v>
      </c>
      <c r="J37" s="548">
        <v>1366</v>
      </c>
      <c r="K37" s="549">
        <v>-102</v>
      </c>
      <c r="L37" s="380">
        <v>-7.4670571010248903</v>
      </c>
    </row>
    <row r="38" spans="1:12" s="369" customFormat="1" ht="15.95" customHeight="1" x14ac:dyDescent="0.2">
      <c r="A38" s="381"/>
      <c r="B38" s="384" t="s">
        <v>105</v>
      </c>
      <c r="C38" s="384" t="s">
        <v>106</v>
      </c>
      <c r="D38" s="385"/>
      <c r="E38" s="383"/>
      <c r="F38" s="548">
        <v>2517</v>
      </c>
      <c r="G38" s="548">
        <v>1812</v>
      </c>
      <c r="H38" s="548">
        <v>2251</v>
      </c>
      <c r="I38" s="548">
        <v>2314</v>
      </c>
      <c r="J38" s="550">
        <v>2903</v>
      </c>
      <c r="K38" s="549">
        <v>-386</v>
      </c>
      <c r="L38" s="380">
        <v>-13.296589734757148</v>
      </c>
    </row>
    <row r="39" spans="1:12" s="369" customFormat="1" ht="15.95" customHeight="1" x14ac:dyDescent="0.2">
      <c r="A39" s="381"/>
      <c r="B39" s="385"/>
      <c r="C39" s="382" t="s">
        <v>352</v>
      </c>
      <c r="D39" s="385"/>
      <c r="E39" s="383"/>
      <c r="F39" s="548">
        <v>753</v>
      </c>
      <c r="G39" s="548">
        <v>625</v>
      </c>
      <c r="H39" s="548">
        <v>836</v>
      </c>
      <c r="I39" s="548">
        <v>827</v>
      </c>
      <c r="J39" s="548">
        <v>841</v>
      </c>
      <c r="K39" s="549">
        <v>-88</v>
      </c>
      <c r="L39" s="380">
        <v>-10.463733650416172</v>
      </c>
    </row>
    <row r="40" spans="1:12" s="369" customFormat="1" ht="15.95" customHeight="1" x14ac:dyDescent="0.2">
      <c r="A40" s="381"/>
      <c r="B40" s="384"/>
      <c r="C40" s="384" t="s">
        <v>107</v>
      </c>
      <c r="D40" s="385"/>
      <c r="E40" s="383"/>
      <c r="F40" s="548">
        <v>1797</v>
      </c>
      <c r="G40" s="548">
        <v>1572</v>
      </c>
      <c r="H40" s="548">
        <v>1880</v>
      </c>
      <c r="I40" s="548">
        <v>1647</v>
      </c>
      <c r="J40" s="548">
        <v>1907</v>
      </c>
      <c r="K40" s="549">
        <v>-110</v>
      </c>
      <c r="L40" s="380">
        <v>-5.7682223387519667</v>
      </c>
    </row>
    <row r="41" spans="1:12" s="369" customFormat="1" ht="24" customHeight="1" x14ac:dyDescent="0.2">
      <c r="A41" s="381"/>
      <c r="B41" s="385"/>
      <c r="C41" s="382" t="s">
        <v>352</v>
      </c>
      <c r="D41" s="385"/>
      <c r="E41" s="383"/>
      <c r="F41" s="548">
        <v>511</v>
      </c>
      <c r="G41" s="548">
        <v>522</v>
      </c>
      <c r="H41" s="548">
        <v>668</v>
      </c>
      <c r="I41" s="548">
        <v>557</v>
      </c>
      <c r="J41" s="550">
        <v>525</v>
      </c>
      <c r="K41" s="549">
        <v>-14</v>
      </c>
      <c r="L41" s="380">
        <v>-2.6666666666666665</v>
      </c>
    </row>
    <row r="42" spans="1:12" s="110" customFormat="1" ht="15" customHeight="1" x14ac:dyDescent="0.2">
      <c r="A42" s="381"/>
      <c r="B42" s="384" t="s">
        <v>113</v>
      </c>
      <c r="C42" s="384" t="s">
        <v>353</v>
      </c>
      <c r="D42" s="385"/>
      <c r="E42" s="383"/>
      <c r="F42" s="548">
        <v>774</v>
      </c>
      <c r="G42" s="548">
        <v>649</v>
      </c>
      <c r="H42" s="548">
        <v>982</v>
      </c>
      <c r="I42" s="548">
        <v>762</v>
      </c>
      <c r="J42" s="548">
        <v>845</v>
      </c>
      <c r="K42" s="549">
        <v>-71</v>
      </c>
      <c r="L42" s="380">
        <v>-8.4023668639053248</v>
      </c>
    </row>
    <row r="43" spans="1:12" s="110" customFormat="1" ht="15" customHeight="1" x14ac:dyDescent="0.2">
      <c r="A43" s="381"/>
      <c r="B43" s="385"/>
      <c r="C43" s="382" t="s">
        <v>352</v>
      </c>
      <c r="D43" s="385"/>
      <c r="E43" s="383"/>
      <c r="F43" s="548">
        <v>357</v>
      </c>
      <c r="G43" s="548">
        <v>298</v>
      </c>
      <c r="H43" s="548">
        <v>454</v>
      </c>
      <c r="I43" s="548">
        <v>375</v>
      </c>
      <c r="J43" s="548">
        <v>374</v>
      </c>
      <c r="K43" s="549">
        <v>-17</v>
      </c>
      <c r="L43" s="380">
        <v>-4.5454545454545459</v>
      </c>
    </row>
    <row r="44" spans="1:12" s="110" customFormat="1" ht="15" customHeight="1" x14ac:dyDescent="0.2">
      <c r="A44" s="381"/>
      <c r="B44" s="384"/>
      <c r="C44" s="366" t="s">
        <v>109</v>
      </c>
      <c r="D44" s="385"/>
      <c r="E44" s="383"/>
      <c r="F44" s="548">
        <v>3111</v>
      </c>
      <c r="G44" s="548">
        <v>2442</v>
      </c>
      <c r="H44" s="548">
        <v>2793</v>
      </c>
      <c r="I44" s="548">
        <v>2836</v>
      </c>
      <c r="J44" s="550">
        <v>3415</v>
      </c>
      <c r="K44" s="549">
        <v>-304</v>
      </c>
      <c r="L44" s="380">
        <v>-8.9019033674963399</v>
      </c>
    </row>
    <row r="45" spans="1:12" s="110" customFormat="1" ht="15" customHeight="1" x14ac:dyDescent="0.2">
      <c r="A45" s="381"/>
      <c r="B45" s="385"/>
      <c r="C45" s="382" t="s">
        <v>352</v>
      </c>
      <c r="D45" s="385"/>
      <c r="E45" s="383"/>
      <c r="F45" s="548">
        <v>803</v>
      </c>
      <c r="G45" s="548">
        <v>758</v>
      </c>
      <c r="H45" s="548">
        <v>917</v>
      </c>
      <c r="I45" s="548">
        <v>893</v>
      </c>
      <c r="J45" s="548">
        <v>875</v>
      </c>
      <c r="K45" s="549">
        <v>-72</v>
      </c>
      <c r="L45" s="380">
        <v>-8.2285714285714278</v>
      </c>
    </row>
    <row r="46" spans="1:12" s="110" customFormat="1" ht="15" customHeight="1" x14ac:dyDescent="0.2">
      <c r="A46" s="381"/>
      <c r="B46" s="384"/>
      <c r="C46" s="366" t="s">
        <v>110</v>
      </c>
      <c r="D46" s="385"/>
      <c r="E46" s="383"/>
      <c r="F46" s="548">
        <v>368</v>
      </c>
      <c r="G46" s="548">
        <v>253</v>
      </c>
      <c r="H46" s="548">
        <v>296</v>
      </c>
      <c r="I46" s="548">
        <v>315</v>
      </c>
      <c r="J46" s="548">
        <v>502</v>
      </c>
      <c r="K46" s="549">
        <v>-134</v>
      </c>
      <c r="L46" s="380">
        <v>-26.693227091633467</v>
      </c>
    </row>
    <row r="47" spans="1:12" s="110" customFormat="1" ht="15" customHeight="1" x14ac:dyDescent="0.2">
      <c r="A47" s="381"/>
      <c r="B47" s="385"/>
      <c r="C47" s="382" t="s">
        <v>352</v>
      </c>
      <c r="D47" s="385"/>
      <c r="E47" s="383"/>
      <c r="F47" s="548">
        <v>80</v>
      </c>
      <c r="G47" s="548">
        <v>76</v>
      </c>
      <c r="H47" s="548">
        <v>112</v>
      </c>
      <c r="I47" s="548">
        <v>101</v>
      </c>
      <c r="J47" s="550">
        <v>104</v>
      </c>
      <c r="K47" s="549">
        <v>-24</v>
      </c>
      <c r="L47" s="380">
        <v>-23.076923076923077</v>
      </c>
    </row>
    <row r="48" spans="1:12" s="110" customFormat="1" ht="15" customHeight="1" x14ac:dyDescent="0.2">
      <c r="A48" s="381"/>
      <c r="B48" s="385"/>
      <c r="C48" s="366" t="s">
        <v>111</v>
      </c>
      <c r="D48" s="386"/>
      <c r="E48" s="387"/>
      <c r="F48" s="548">
        <v>61</v>
      </c>
      <c r="G48" s="548">
        <v>40</v>
      </c>
      <c r="H48" s="548">
        <v>60</v>
      </c>
      <c r="I48" s="548">
        <v>48</v>
      </c>
      <c r="J48" s="548">
        <v>48</v>
      </c>
      <c r="K48" s="549">
        <v>13</v>
      </c>
      <c r="L48" s="380">
        <v>27.083333333333332</v>
      </c>
    </row>
    <row r="49" spans="1:12" s="110" customFormat="1" ht="15" customHeight="1" x14ac:dyDescent="0.2">
      <c r="A49" s="381"/>
      <c r="B49" s="385"/>
      <c r="C49" s="382" t="s">
        <v>352</v>
      </c>
      <c r="D49" s="385"/>
      <c r="E49" s="383"/>
      <c r="F49" s="548">
        <v>24</v>
      </c>
      <c r="G49" s="548">
        <v>15</v>
      </c>
      <c r="H49" s="548">
        <v>21</v>
      </c>
      <c r="I49" s="548">
        <v>15</v>
      </c>
      <c r="J49" s="548">
        <v>13</v>
      </c>
      <c r="K49" s="549">
        <v>11</v>
      </c>
      <c r="L49" s="380">
        <v>84.615384615384613</v>
      </c>
    </row>
    <row r="50" spans="1:12" s="110" customFormat="1" ht="15" customHeight="1" x14ac:dyDescent="0.2">
      <c r="A50" s="381"/>
      <c r="B50" s="384" t="s">
        <v>113</v>
      </c>
      <c r="C50" s="382" t="s">
        <v>181</v>
      </c>
      <c r="D50" s="385"/>
      <c r="E50" s="383"/>
      <c r="F50" s="548">
        <v>2901</v>
      </c>
      <c r="G50" s="548">
        <v>2090</v>
      </c>
      <c r="H50" s="548">
        <v>2718</v>
      </c>
      <c r="I50" s="548">
        <v>2570</v>
      </c>
      <c r="J50" s="550">
        <v>3383</v>
      </c>
      <c r="K50" s="549">
        <v>-482</v>
      </c>
      <c r="L50" s="380">
        <v>-14.247709133904818</v>
      </c>
    </row>
    <row r="51" spans="1:12" s="110" customFormat="1" ht="15" customHeight="1" x14ac:dyDescent="0.2">
      <c r="A51" s="381"/>
      <c r="B51" s="385"/>
      <c r="C51" s="382" t="s">
        <v>352</v>
      </c>
      <c r="D51" s="385"/>
      <c r="E51" s="383"/>
      <c r="F51" s="548">
        <v>713</v>
      </c>
      <c r="G51" s="548">
        <v>614</v>
      </c>
      <c r="H51" s="548">
        <v>930</v>
      </c>
      <c r="I51" s="548">
        <v>834</v>
      </c>
      <c r="J51" s="548">
        <v>910</v>
      </c>
      <c r="K51" s="549">
        <v>-197</v>
      </c>
      <c r="L51" s="380">
        <v>-21.64835164835165</v>
      </c>
    </row>
    <row r="52" spans="1:12" s="110" customFormat="1" ht="15" customHeight="1" x14ac:dyDescent="0.2">
      <c r="A52" s="381"/>
      <c r="B52" s="384"/>
      <c r="C52" s="382" t="s">
        <v>182</v>
      </c>
      <c r="D52" s="385"/>
      <c r="E52" s="383"/>
      <c r="F52" s="548">
        <v>1413</v>
      </c>
      <c r="G52" s="548">
        <v>1294</v>
      </c>
      <c r="H52" s="548">
        <v>1413</v>
      </c>
      <c r="I52" s="548">
        <v>1391</v>
      </c>
      <c r="J52" s="548">
        <v>1427</v>
      </c>
      <c r="K52" s="549">
        <v>-14</v>
      </c>
      <c r="L52" s="380">
        <v>-0.98107918710581643</v>
      </c>
    </row>
    <row r="53" spans="1:12" s="269" customFormat="1" ht="11.25" customHeight="1" x14ac:dyDescent="0.2">
      <c r="A53" s="381"/>
      <c r="B53" s="385"/>
      <c r="C53" s="382" t="s">
        <v>352</v>
      </c>
      <c r="D53" s="385"/>
      <c r="E53" s="383"/>
      <c r="F53" s="548">
        <v>551</v>
      </c>
      <c r="G53" s="548">
        <v>533</v>
      </c>
      <c r="H53" s="548">
        <v>574</v>
      </c>
      <c r="I53" s="548">
        <v>550</v>
      </c>
      <c r="J53" s="550">
        <v>456</v>
      </c>
      <c r="K53" s="549">
        <v>95</v>
      </c>
      <c r="L53" s="380">
        <v>20.833333333333332</v>
      </c>
    </row>
    <row r="54" spans="1:12" s="151" customFormat="1" ht="12.75" customHeight="1" x14ac:dyDescent="0.2">
      <c r="A54" s="381"/>
      <c r="B54" s="384" t="s">
        <v>113</v>
      </c>
      <c r="C54" s="384" t="s">
        <v>116</v>
      </c>
      <c r="D54" s="385"/>
      <c r="E54" s="383"/>
      <c r="F54" s="548">
        <v>2879</v>
      </c>
      <c r="G54" s="548">
        <v>2259</v>
      </c>
      <c r="H54" s="548">
        <v>2729</v>
      </c>
      <c r="I54" s="548">
        <v>2434</v>
      </c>
      <c r="J54" s="548">
        <v>3272</v>
      </c>
      <c r="K54" s="549">
        <v>-393</v>
      </c>
      <c r="L54" s="380">
        <v>-12.011002444987776</v>
      </c>
    </row>
    <row r="55" spans="1:12" ht="11.25" x14ac:dyDescent="0.2">
      <c r="A55" s="381"/>
      <c r="B55" s="385"/>
      <c r="C55" s="382" t="s">
        <v>352</v>
      </c>
      <c r="D55" s="385"/>
      <c r="E55" s="383"/>
      <c r="F55" s="548">
        <v>801</v>
      </c>
      <c r="G55" s="548">
        <v>718</v>
      </c>
      <c r="H55" s="548">
        <v>940</v>
      </c>
      <c r="I55" s="548">
        <v>750</v>
      </c>
      <c r="J55" s="548">
        <v>811</v>
      </c>
      <c r="K55" s="549">
        <v>-10</v>
      </c>
      <c r="L55" s="380">
        <v>-1.2330456226880395</v>
      </c>
    </row>
    <row r="56" spans="1:12" ht="14.25" customHeight="1" x14ac:dyDescent="0.2">
      <c r="A56" s="381"/>
      <c r="B56" s="385"/>
      <c r="C56" s="384" t="s">
        <v>117</v>
      </c>
      <c r="D56" s="385"/>
      <c r="E56" s="383"/>
      <c r="F56" s="548">
        <v>1431</v>
      </c>
      <c r="G56" s="548">
        <v>1122</v>
      </c>
      <c r="H56" s="548">
        <v>1397</v>
      </c>
      <c r="I56" s="548">
        <v>1522</v>
      </c>
      <c r="J56" s="548">
        <v>1532</v>
      </c>
      <c r="K56" s="549">
        <v>-101</v>
      </c>
      <c r="L56" s="380">
        <v>-6.5926892950391647</v>
      </c>
    </row>
    <row r="57" spans="1:12" ht="18.75" customHeight="1" x14ac:dyDescent="0.2">
      <c r="A57" s="388"/>
      <c r="B57" s="389"/>
      <c r="C57" s="390" t="s">
        <v>352</v>
      </c>
      <c r="D57" s="389"/>
      <c r="E57" s="391"/>
      <c r="F57" s="551">
        <v>463</v>
      </c>
      <c r="G57" s="552">
        <v>429</v>
      </c>
      <c r="H57" s="552">
        <v>563</v>
      </c>
      <c r="I57" s="552">
        <v>634</v>
      </c>
      <c r="J57" s="552">
        <v>554</v>
      </c>
      <c r="K57" s="553">
        <f t="shared" ref="K57" si="0">IF(OR(F57=".",J57=".")=TRUE,".",IF(OR(F57="*",J57="*")=TRUE,"*",IF(AND(F57="-",J57="-")=TRUE,"-",IF(AND(ISNUMBER(J57),ISNUMBER(F57))=TRUE,IF(F57-J57=0,0,F57-J57),IF(ISNUMBER(F57)=TRUE,F57,-J57)))))</f>
        <v>-91</v>
      </c>
      <c r="L57" s="392">
        <f t="shared" ref="L57" si="1">IF(K57 =".",".",IF(K57 ="*","*",IF(K57="-","-",IF(K57=0,0,IF(OR(J57="-",J57=".",F57="-",F57=".")=TRUE,"X",IF(J57=0,"0,0",IF(ABS(K57*100/J57)&gt;250,".X",(K57*100/J57))))))))</f>
        <v>-16.425992779783392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4477</v>
      </c>
      <c r="E11" s="114">
        <v>3571</v>
      </c>
      <c r="F11" s="114">
        <v>4967</v>
      </c>
      <c r="G11" s="114">
        <v>4062</v>
      </c>
      <c r="H11" s="140">
        <v>4937</v>
      </c>
      <c r="I11" s="115">
        <v>-460</v>
      </c>
      <c r="J11" s="116">
        <v>-9.3173992303018025</v>
      </c>
    </row>
    <row r="12" spans="1:15" s="110" customFormat="1" ht="24.95" customHeight="1" x14ac:dyDescent="0.2">
      <c r="A12" s="193" t="s">
        <v>132</v>
      </c>
      <c r="B12" s="194" t="s">
        <v>133</v>
      </c>
      <c r="C12" s="113">
        <v>0.78177350904623633</v>
      </c>
      <c r="D12" s="115">
        <v>35</v>
      </c>
      <c r="E12" s="114">
        <v>25</v>
      </c>
      <c r="F12" s="114">
        <v>40</v>
      </c>
      <c r="G12" s="114">
        <v>23</v>
      </c>
      <c r="H12" s="140">
        <v>28</v>
      </c>
      <c r="I12" s="115">
        <v>7</v>
      </c>
      <c r="J12" s="116">
        <v>25</v>
      </c>
    </row>
    <row r="13" spans="1:15" s="110" customFormat="1" ht="24.95" customHeight="1" x14ac:dyDescent="0.2">
      <c r="A13" s="193" t="s">
        <v>134</v>
      </c>
      <c r="B13" s="199" t="s">
        <v>214</v>
      </c>
      <c r="C13" s="113">
        <v>0.44672771945499218</v>
      </c>
      <c r="D13" s="115">
        <v>20</v>
      </c>
      <c r="E13" s="114">
        <v>18</v>
      </c>
      <c r="F13" s="114">
        <v>27</v>
      </c>
      <c r="G13" s="114">
        <v>19</v>
      </c>
      <c r="H13" s="140">
        <v>18</v>
      </c>
      <c r="I13" s="115">
        <v>2</v>
      </c>
      <c r="J13" s="116">
        <v>11.111111111111111</v>
      </c>
    </row>
    <row r="14" spans="1:15" s="287" customFormat="1" ht="24.95" customHeight="1" x14ac:dyDescent="0.2">
      <c r="A14" s="193" t="s">
        <v>215</v>
      </c>
      <c r="B14" s="199" t="s">
        <v>137</v>
      </c>
      <c r="C14" s="113">
        <v>15.568461023006478</v>
      </c>
      <c r="D14" s="115">
        <v>697</v>
      </c>
      <c r="E14" s="114">
        <v>532</v>
      </c>
      <c r="F14" s="114">
        <v>757</v>
      </c>
      <c r="G14" s="114">
        <v>602</v>
      </c>
      <c r="H14" s="140">
        <v>1162</v>
      </c>
      <c r="I14" s="115">
        <v>-465</v>
      </c>
      <c r="J14" s="116">
        <v>-40.017211703958694</v>
      </c>
      <c r="K14" s="110"/>
      <c r="L14" s="110"/>
      <c r="M14" s="110"/>
      <c r="N14" s="110"/>
      <c r="O14" s="110"/>
    </row>
    <row r="15" spans="1:15" s="110" customFormat="1" ht="24.95" customHeight="1" x14ac:dyDescent="0.2">
      <c r="A15" s="193" t="s">
        <v>216</v>
      </c>
      <c r="B15" s="199" t="s">
        <v>217</v>
      </c>
      <c r="C15" s="113">
        <v>2.27831136922046</v>
      </c>
      <c r="D15" s="115">
        <v>102</v>
      </c>
      <c r="E15" s="114">
        <v>82</v>
      </c>
      <c r="F15" s="114">
        <v>126</v>
      </c>
      <c r="G15" s="114">
        <v>82</v>
      </c>
      <c r="H15" s="140">
        <v>115</v>
      </c>
      <c r="I15" s="115">
        <v>-13</v>
      </c>
      <c r="J15" s="116">
        <v>-11.304347826086957</v>
      </c>
    </row>
    <row r="16" spans="1:15" s="287" customFormat="1" ht="24.95" customHeight="1" x14ac:dyDescent="0.2">
      <c r="A16" s="193" t="s">
        <v>218</v>
      </c>
      <c r="B16" s="199" t="s">
        <v>141</v>
      </c>
      <c r="C16" s="113">
        <v>12.597721688630779</v>
      </c>
      <c r="D16" s="115">
        <v>564</v>
      </c>
      <c r="E16" s="114">
        <v>437</v>
      </c>
      <c r="F16" s="114">
        <v>611</v>
      </c>
      <c r="G16" s="114">
        <v>500</v>
      </c>
      <c r="H16" s="140">
        <v>1015</v>
      </c>
      <c r="I16" s="115">
        <v>-451</v>
      </c>
      <c r="J16" s="116">
        <v>-44.433497536945815</v>
      </c>
      <c r="K16" s="110"/>
      <c r="L16" s="110"/>
      <c r="M16" s="110"/>
      <c r="N16" s="110"/>
      <c r="O16" s="110"/>
    </row>
    <row r="17" spans="1:15" s="110" customFormat="1" ht="24.95" customHeight="1" x14ac:dyDescent="0.2">
      <c r="A17" s="193" t="s">
        <v>142</v>
      </c>
      <c r="B17" s="199" t="s">
        <v>220</v>
      </c>
      <c r="C17" s="113">
        <v>0.69242796515523786</v>
      </c>
      <c r="D17" s="115">
        <v>31</v>
      </c>
      <c r="E17" s="114">
        <v>13</v>
      </c>
      <c r="F17" s="114">
        <v>20</v>
      </c>
      <c r="G17" s="114">
        <v>20</v>
      </c>
      <c r="H17" s="140">
        <v>32</v>
      </c>
      <c r="I17" s="115">
        <v>-1</v>
      </c>
      <c r="J17" s="116">
        <v>-3.125</v>
      </c>
    </row>
    <row r="18" spans="1:15" s="287" customFormat="1" ht="24.95" customHeight="1" x14ac:dyDescent="0.2">
      <c r="A18" s="201" t="s">
        <v>144</v>
      </c>
      <c r="B18" s="202" t="s">
        <v>145</v>
      </c>
      <c r="C18" s="113">
        <v>7.4380165289256199</v>
      </c>
      <c r="D18" s="115">
        <v>333</v>
      </c>
      <c r="E18" s="114">
        <v>189</v>
      </c>
      <c r="F18" s="114">
        <v>392</v>
      </c>
      <c r="G18" s="114">
        <v>342</v>
      </c>
      <c r="H18" s="140">
        <v>345</v>
      </c>
      <c r="I18" s="115">
        <v>-12</v>
      </c>
      <c r="J18" s="116">
        <v>-3.4782608695652173</v>
      </c>
      <c r="K18" s="110"/>
      <c r="L18" s="110"/>
      <c r="M18" s="110"/>
      <c r="N18" s="110"/>
      <c r="O18" s="110"/>
    </row>
    <row r="19" spans="1:15" s="110" customFormat="1" ht="24.95" customHeight="1" x14ac:dyDescent="0.2">
      <c r="A19" s="193" t="s">
        <v>146</v>
      </c>
      <c r="B19" s="199" t="s">
        <v>147</v>
      </c>
      <c r="C19" s="113">
        <v>11.949966495421041</v>
      </c>
      <c r="D19" s="115">
        <v>535</v>
      </c>
      <c r="E19" s="114">
        <v>445</v>
      </c>
      <c r="F19" s="114">
        <v>545</v>
      </c>
      <c r="G19" s="114">
        <v>454</v>
      </c>
      <c r="H19" s="140">
        <v>564</v>
      </c>
      <c r="I19" s="115">
        <v>-29</v>
      </c>
      <c r="J19" s="116">
        <v>-5.1418439716312054</v>
      </c>
    </row>
    <row r="20" spans="1:15" s="287" customFormat="1" ht="24.95" customHeight="1" x14ac:dyDescent="0.2">
      <c r="A20" s="193" t="s">
        <v>148</v>
      </c>
      <c r="B20" s="199" t="s">
        <v>149</v>
      </c>
      <c r="C20" s="113">
        <v>2.412329685056958</v>
      </c>
      <c r="D20" s="115">
        <v>108</v>
      </c>
      <c r="E20" s="114">
        <v>161</v>
      </c>
      <c r="F20" s="114">
        <v>187</v>
      </c>
      <c r="G20" s="114">
        <v>152</v>
      </c>
      <c r="H20" s="140">
        <v>198</v>
      </c>
      <c r="I20" s="115">
        <v>-90</v>
      </c>
      <c r="J20" s="116">
        <v>-45.454545454545453</v>
      </c>
      <c r="K20" s="110"/>
      <c r="L20" s="110"/>
      <c r="M20" s="110"/>
      <c r="N20" s="110"/>
      <c r="O20" s="110"/>
    </row>
    <row r="21" spans="1:15" s="110" customFormat="1" ht="24.95" customHeight="1" x14ac:dyDescent="0.2">
      <c r="A21" s="201" t="s">
        <v>150</v>
      </c>
      <c r="B21" s="202" t="s">
        <v>151</v>
      </c>
      <c r="C21" s="113">
        <v>12.329685056957784</v>
      </c>
      <c r="D21" s="115">
        <v>552</v>
      </c>
      <c r="E21" s="114">
        <v>344</v>
      </c>
      <c r="F21" s="114">
        <v>515</v>
      </c>
      <c r="G21" s="114">
        <v>677</v>
      </c>
      <c r="H21" s="140">
        <v>541</v>
      </c>
      <c r="I21" s="115">
        <v>11</v>
      </c>
      <c r="J21" s="116">
        <v>2.033271719038817</v>
      </c>
    </row>
    <row r="22" spans="1:15" s="110" customFormat="1" ht="24.95" customHeight="1" x14ac:dyDescent="0.2">
      <c r="A22" s="201" t="s">
        <v>152</v>
      </c>
      <c r="B22" s="199" t="s">
        <v>153</v>
      </c>
      <c r="C22" s="113">
        <v>8.0410989501898591</v>
      </c>
      <c r="D22" s="115">
        <v>360</v>
      </c>
      <c r="E22" s="114">
        <v>320</v>
      </c>
      <c r="F22" s="114">
        <v>371</v>
      </c>
      <c r="G22" s="114">
        <v>358</v>
      </c>
      <c r="H22" s="140">
        <v>296</v>
      </c>
      <c r="I22" s="115">
        <v>64</v>
      </c>
      <c r="J22" s="116">
        <v>21.621621621621621</v>
      </c>
    </row>
    <row r="23" spans="1:15" s="110" customFormat="1" ht="24.95" customHeight="1" x14ac:dyDescent="0.2">
      <c r="A23" s="193" t="s">
        <v>154</v>
      </c>
      <c r="B23" s="199" t="s">
        <v>155</v>
      </c>
      <c r="C23" s="113">
        <v>1.3401831583649766</v>
      </c>
      <c r="D23" s="115">
        <v>60</v>
      </c>
      <c r="E23" s="114">
        <v>48</v>
      </c>
      <c r="F23" s="114">
        <v>88</v>
      </c>
      <c r="G23" s="114">
        <v>38</v>
      </c>
      <c r="H23" s="140">
        <v>62</v>
      </c>
      <c r="I23" s="115">
        <v>-2</v>
      </c>
      <c r="J23" s="116">
        <v>-3.225806451612903</v>
      </c>
    </row>
    <row r="24" spans="1:15" s="110" customFormat="1" ht="24.95" customHeight="1" x14ac:dyDescent="0.2">
      <c r="A24" s="193" t="s">
        <v>156</v>
      </c>
      <c r="B24" s="199" t="s">
        <v>221</v>
      </c>
      <c r="C24" s="113">
        <v>13.848559303104757</v>
      </c>
      <c r="D24" s="115">
        <v>620</v>
      </c>
      <c r="E24" s="114">
        <v>528</v>
      </c>
      <c r="F24" s="114">
        <v>524</v>
      </c>
      <c r="G24" s="114">
        <v>461</v>
      </c>
      <c r="H24" s="140">
        <v>531</v>
      </c>
      <c r="I24" s="115">
        <v>89</v>
      </c>
      <c r="J24" s="116">
        <v>16.760828625235405</v>
      </c>
    </row>
    <row r="25" spans="1:15" s="110" customFormat="1" ht="24.95" customHeight="1" x14ac:dyDescent="0.2">
      <c r="A25" s="193" t="s">
        <v>222</v>
      </c>
      <c r="B25" s="204" t="s">
        <v>159</v>
      </c>
      <c r="C25" s="113">
        <v>6.0531605986151442</v>
      </c>
      <c r="D25" s="115">
        <v>271</v>
      </c>
      <c r="E25" s="114">
        <v>144</v>
      </c>
      <c r="F25" s="114">
        <v>257</v>
      </c>
      <c r="G25" s="114">
        <v>205</v>
      </c>
      <c r="H25" s="140">
        <v>342</v>
      </c>
      <c r="I25" s="115">
        <v>-71</v>
      </c>
      <c r="J25" s="116">
        <v>-20.760233918128655</v>
      </c>
    </row>
    <row r="26" spans="1:15" s="110" customFormat="1" ht="24.95" customHeight="1" x14ac:dyDescent="0.2">
      <c r="A26" s="201">
        <v>782.78300000000002</v>
      </c>
      <c r="B26" s="203" t="s">
        <v>160</v>
      </c>
      <c r="C26" s="113">
        <v>0.22336385972749609</v>
      </c>
      <c r="D26" s="115">
        <v>10</v>
      </c>
      <c r="E26" s="114">
        <v>21</v>
      </c>
      <c r="F26" s="114">
        <v>20</v>
      </c>
      <c r="G26" s="114">
        <v>20</v>
      </c>
      <c r="H26" s="140">
        <v>24</v>
      </c>
      <c r="I26" s="115">
        <v>-14</v>
      </c>
      <c r="J26" s="116">
        <v>-58.333333333333336</v>
      </c>
    </row>
    <row r="27" spans="1:15" s="110" customFormat="1" ht="24.95" customHeight="1" x14ac:dyDescent="0.2">
      <c r="A27" s="193" t="s">
        <v>161</v>
      </c>
      <c r="B27" s="199" t="s">
        <v>162</v>
      </c>
      <c r="C27" s="113">
        <v>1.3625195443377263</v>
      </c>
      <c r="D27" s="115">
        <v>61</v>
      </c>
      <c r="E27" s="114">
        <v>60</v>
      </c>
      <c r="F27" s="114">
        <v>119</v>
      </c>
      <c r="G27" s="114">
        <v>72</v>
      </c>
      <c r="H27" s="140">
        <v>52</v>
      </c>
      <c r="I27" s="115">
        <v>9</v>
      </c>
      <c r="J27" s="116">
        <v>17.307692307692307</v>
      </c>
    </row>
    <row r="28" spans="1:15" s="110" customFormat="1" ht="24.95" customHeight="1" x14ac:dyDescent="0.2">
      <c r="A28" s="193" t="s">
        <v>163</v>
      </c>
      <c r="B28" s="199" t="s">
        <v>164</v>
      </c>
      <c r="C28" s="113">
        <v>2.4346660710297074</v>
      </c>
      <c r="D28" s="115">
        <v>109</v>
      </c>
      <c r="E28" s="114">
        <v>123</v>
      </c>
      <c r="F28" s="114">
        <v>244</v>
      </c>
      <c r="G28" s="114">
        <v>94</v>
      </c>
      <c r="H28" s="140">
        <v>100</v>
      </c>
      <c r="I28" s="115">
        <v>9</v>
      </c>
      <c r="J28" s="116">
        <v>9</v>
      </c>
    </row>
    <row r="29" spans="1:15" s="110" customFormat="1" ht="24.95" customHeight="1" x14ac:dyDescent="0.2">
      <c r="A29" s="193">
        <v>86</v>
      </c>
      <c r="B29" s="199" t="s">
        <v>165</v>
      </c>
      <c r="C29" s="113">
        <v>9.1132454768818398</v>
      </c>
      <c r="D29" s="115">
        <v>408</v>
      </c>
      <c r="E29" s="114">
        <v>353</v>
      </c>
      <c r="F29" s="114">
        <v>476</v>
      </c>
      <c r="G29" s="114">
        <v>280</v>
      </c>
      <c r="H29" s="140">
        <v>369</v>
      </c>
      <c r="I29" s="115">
        <v>39</v>
      </c>
      <c r="J29" s="116">
        <v>10.56910569105691</v>
      </c>
    </row>
    <row r="30" spans="1:15" s="110" customFormat="1" ht="24.95" customHeight="1" x14ac:dyDescent="0.2">
      <c r="A30" s="193">
        <v>87.88</v>
      </c>
      <c r="B30" s="204" t="s">
        <v>166</v>
      </c>
      <c r="C30" s="113">
        <v>2.9930757203484477</v>
      </c>
      <c r="D30" s="115">
        <v>134</v>
      </c>
      <c r="E30" s="114">
        <v>144</v>
      </c>
      <c r="F30" s="114">
        <v>227</v>
      </c>
      <c r="G30" s="114">
        <v>120</v>
      </c>
      <c r="H30" s="140">
        <v>150</v>
      </c>
      <c r="I30" s="115">
        <v>-16</v>
      </c>
      <c r="J30" s="116">
        <v>-10.666666666666666</v>
      </c>
    </row>
    <row r="31" spans="1:15" s="110" customFormat="1" ht="24.95" customHeight="1" x14ac:dyDescent="0.2">
      <c r="A31" s="193" t="s">
        <v>167</v>
      </c>
      <c r="B31" s="199" t="s">
        <v>168</v>
      </c>
      <c r="C31" s="113">
        <v>3.6631672995309361</v>
      </c>
      <c r="D31" s="115">
        <v>164</v>
      </c>
      <c r="E31" s="114">
        <v>116</v>
      </c>
      <c r="F31" s="114">
        <v>178</v>
      </c>
      <c r="G31" s="114">
        <v>145</v>
      </c>
      <c r="H31" s="140">
        <v>155</v>
      </c>
      <c r="I31" s="115">
        <v>9</v>
      </c>
      <c r="J31" s="116">
        <v>5.806451612903226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0.78177350904623633</v>
      </c>
      <c r="D34" s="115">
        <v>35</v>
      </c>
      <c r="E34" s="114">
        <v>25</v>
      </c>
      <c r="F34" s="114">
        <v>40</v>
      </c>
      <c r="G34" s="114">
        <v>23</v>
      </c>
      <c r="H34" s="140">
        <v>28</v>
      </c>
      <c r="I34" s="115">
        <v>7</v>
      </c>
      <c r="J34" s="116">
        <v>25</v>
      </c>
    </row>
    <row r="35" spans="1:10" s="110" customFormat="1" ht="24.95" customHeight="1" x14ac:dyDescent="0.2">
      <c r="A35" s="292" t="s">
        <v>171</v>
      </c>
      <c r="B35" s="293" t="s">
        <v>172</v>
      </c>
      <c r="C35" s="113">
        <v>23.453205271387091</v>
      </c>
      <c r="D35" s="115">
        <v>1050</v>
      </c>
      <c r="E35" s="114">
        <v>739</v>
      </c>
      <c r="F35" s="114">
        <v>1176</v>
      </c>
      <c r="G35" s="114">
        <v>963</v>
      </c>
      <c r="H35" s="140">
        <v>1525</v>
      </c>
      <c r="I35" s="115">
        <v>-475</v>
      </c>
      <c r="J35" s="116">
        <v>-31.147540983606557</v>
      </c>
    </row>
    <row r="36" spans="1:10" s="110" customFormat="1" ht="24.95" customHeight="1" x14ac:dyDescent="0.2">
      <c r="A36" s="294" t="s">
        <v>173</v>
      </c>
      <c r="B36" s="295" t="s">
        <v>174</v>
      </c>
      <c r="C36" s="125">
        <v>75.765021219566677</v>
      </c>
      <c r="D36" s="143">
        <v>3392</v>
      </c>
      <c r="E36" s="144">
        <v>2807</v>
      </c>
      <c r="F36" s="144">
        <v>3751</v>
      </c>
      <c r="G36" s="144">
        <v>3076</v>
      </c>
      <c r="H36" s="145">
        <v>3384</v>
      </c>
      <c r="I36" s="143">
        <v>8</v>
      </c>
      <c r="J36" s="146">
        <v>0.2364066193853428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4477</v>
      </c>
      <c r="F11" s="264">
        <v>3571</v>
      </c>
      <c r="G11" s="264">
        <v>4967</v>
      </c>
      <c r="H11" s="264">
        <v>4062</v>
      </c>
      <c r="I11" s="265">
        <v>4937</v>
      </c>
      <c r="J11" s="263">
        <v>-460</v>
      </c>
      <c r="K11" s="266">
        <v>-9.3173992303018025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20.0804109895019</v>
      </c>
      <c r="E13" s="115">
        <v>899</v>
      </c>
      <c r="F13" s="114">
        <v>777</v>
      </c>
      <c r="G13" s="114">
        <v>1092</v>
      </c>
      <c r="H13" s="114">
        <v>1068</v>
      </c>
      <c r="I13" s="140">
        <v>1030</v>
      </c>
      <c r="J13" s="115">
        <v>-131</v>
      </c>
      <c r="K13" s="116">
        <v>-12.718446601941748</v>
      </c>
    </row>
    <row r="14" spans="1:15" ht="15.95" customHeight="1" x14ac:dyDescent="0.2">
      <c r="A14" s="306" t="s">
        <v>230</v>
      </c>
      <c r="B14" s="307"/>
      <c r="C14" s="308"/>
      <c r="D14" s="113">
        <v>45.566227384409203</v>
      </c>
      <c r="E14" s="115">
        <v>2040</v>
      </c>
      <c r="F14" s="114">
        <v>1619</v>
      </c>
      <c r="G14" s="114">
        <v>2481</v>
      </c>
      <c r="H14" s="114">
        <v>1781</v>
      </c>
      <c r="I14" s="140">
        <v>2268</v>
      </c>
      <c r="J14" s="115">
        <v>-228</v>
      </c>
      <c r="K14" s="116">
        <v>-10.052910052910052</v>
      </c>
    </row>
    <row r="15" spans="1:15" ht="15.95" customHeight="1" x14ac:dyDescent="0.2">
      <c r="A15" s="306" t="s">
        <v>231</v>
      </c>
      <c r="B15" s="307"/>
      <c r="C15" s="308"/>
      <c r="D15" s="113">
        <v>12.687067232521779</v>
      </c>
      <c r="E15" s="115">
        <v>568</v>
      </c>
      <c r="F15" s="114">
        <v>503</v>
      </c>
      <c r="G15" s="114">
        <v>589</v>
      </c>
      <c r="H15" s="114">
        <v>534</v>
      </c>
      <c r="I15" s="140">
        <v>736</v>
      </c>
      <c r="J15" s="115">
        <v>-168</v>
      </c>
      <c r="K15" s="116">
        <v>-22.826086956521738</v>
      </c>
    </row>
    <row r="16" spans="1:15" ht="15.95" customHeight="1" x14ac:dyDescent="0.2">
      <c r="A16" s="306" t="s">
        <v>232</v>
      </c>
      <c r="B16" s="307"/>
      <c r="C16" s="308"/>
      <c r="D16" s="113">
        <v>21.643958007594371</v>
      </c>
      <c r="E16" s="115">
        <v>969</v>
      </c>
      <c r="F16" s="114">
        <v>672</v>
      </c>
      <c r="G16" s="114">
        <v>799</v>
      </c>
      <c r="H16" s="114">
        <v>679</v>
      </c>
      <c r="I16" s="140">
        <v>902</v>
      </c>
      <c r="J16" s="115">
        <v>67</v>
      </c>
      <c r="K16" s="116">
        <v>7.4279379157427936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0.82644628099173556</v>
      </c>
      <c r="E18" s="115">
        <v>37</v>
      </c>
      <c r="F18" s="114">
        <v>29</v>
      </c>
      <c r="G18" s="114">
        <v>48</v>
      </c>
      <c r="H18" s="114">
        <v>27</v>
      </c>
      <c r="I18" s="140">
        <v>35</v>
      </c>
      <c r="J18" s="115">
        <v>2</v>
      </c>
      <c r="K18" s="116">
        <v>5.7142857142857144</v>
      </c>
    </row>
    <row r="19" spans="1:11" ht="14.1" customHeight="1" x14ac:dyDescent="0.2">
      <c r="A19" s="306" t="s">
        <v>235</v>
      </c>
      <c r="B19" s="307" t="s">
        <v>236</v>
      </c>
      <c r="C19" s="308"/>
      <c r="D19" s="113">
        <v>0.33504578959124415</v>
      </c>
      <c r="E19" s="115">
        <v>15</v>
      </c>
      <c r="F19" s="114">
        <v>14</v>
      </c>
      <c r="G19" s="114">
        <v>22</v>
      </c>
      <c r="H19" s="114">
        <v>15</v>
      </c>
      <c r="I19" s="140">
        <v>12</v>
      </c>
      <c r="J19" s="115">
        <v>3</v>
      </c>
      <c r="K19" s="116">
        <v>25</v>
      </c>
    </row>
    <row r="20" spans="1:11" ht="14.1" customHeight="1" x14ac:dyDescent="0.2">
      <c r="A20" s="306">
        <v>12</v>
      </c>
      <c r="B20" s="307" t="s">
        <v>237</v>
      </c>
      <c r="C20" s="308"/>
      <c r="D20" s="113">
        <v>2.7920482465937013</v>
      </c>
      <c r="E20" s="115">
        <v>125</v>
      </c>
      <c r="F20" s="114">
        <v>39</v>
      </c>
      <c r="G20" s="114">
        <v>62</v>
      </c>
      <c r="H20" s="114">
        <v>80</v>
      </c>
      <c r="I20" s="140">
        <v>137</v>
      </c>
      <c r="J20" s="115">
        <v>-12</v>
      </c>
      <c r="K20" s="116">
        <v>-8.7591240875912408</v>
      </c>
    </row>
    <row r="21" spans="1:11" ht="14.1" customHeight="1" x14ac:dyDescent="0.2">
      <c r="A21" s="306">
        <v>21</v>
      </c>
      <c r="B21" s="307" t="s">
        <v>238</v>
      </c>
      <c r="C21" s="308"/>
      <c r="D21" s="113">
        <v>0.17869108778199688</v>
      </c>
      <c r="E21" s="115">
        <v>8</v>
      </c>
      <c r="F21" s="114" t="s">
        <v>513</v>
      </c>
      <c r="G21" s="114">
        <v>5</v>
      </c>
      <c r="H21" s="114" t="s">
        <v>513</v>
      </c>
      <c r="I21" s="140">
        <v>7</v>
      </c>
      <c r="J21" s="115">
        <v>1</v>
      </c>
      <c r="K21" s="116">
        <v>14.285714285714286</v>
      </c>
    </row>
    <row r="22" spans="1:11" ht="14.1" customHeight="1" x14ac:dyDescent="0.2">
      <c r="A22" s="306">
        <v>22</v>
      </c>
      <c r="B22" s="307" t="s">
        <v>239</v>
      </c>
      <c r="C22" s="308"/>
      <c r="D22" s="113">
        <v>0.69242796515523786</v>
      </c>
      <c r="E22" s="115">
        <v>31</v>
      </c>
      <c r="F22" s="114">
        <v>19</v>
      </c>
      <c r="G22" s="114">
        <v>37</v>
      </c>
      <c r="H22" s="114">
        <v>17</v>
      </c>
      <c r="I22" s="140">
        <v>22</v>
      </c>
      <c r="J22" s="115">
        <v>9</v>
      </c>
      <c r="K22" s="116">
        <v>40.909090909090907</v>
      </c>
    </row>
    <row r="23" spans="1:11" ht="14.1" customHeight="1" x14ac:dyDescent="0.2">
      <c r="A23" s="306">
        <v>23</v>
      </c>
      <c r="B23" s="307" t="s">
        <v>240</v>
      </c>
      <c r="C23" s="308"/>
      <c r="D23" s="113">
        <v>0.4690641054277418</v>
      </c>
      <c r="E23" s="115">
        <v>21</v>
      </c>
      <c r="F23" s="114">
        <v>21</v>
      </c>
      <c r="G23" s="114">
        <v>25</v>
      </c>
      <c r="H23" s="114">
        <v>18</v>
      </c>
      <c r="I23" s="140">
        <v>39</v>
      </c>
      <c r="J23" s="115">
        <v>-18</v>
      </c>
      <c r="K23" s="116">
        <v>-46.153846153846153</v>
      </c>
    </row>
    <row r="24" spans="1:11" ht="14.1" customHeight="1" x14ac:dyDescent="0.2">
      <c r="A24" s="306">
        <v>24</v>
      </c>
      <c r="B24" s="307" t="s">
        <v>241</v>
      </c>
      <c r="C24" s="308"/>
      <c r="D24" s="113">
        <v>1.2955103864194772</v>
      </c>
      <c r="E24" s="115">
        <v>58</v>
      </c>
      <c r="F24" s="114">
        <v>39</v>
      </c>
      <c r="G24" s="114">
        <v>68</v>
      </c>
      <c r="H24" s="114">
        <v>50</v>
      </c>
      <c r="I24" s="140">
        <v>76</v>
      </c>
      <c r="J24" s="115">
        <v>-18</v>
      </c>
      <c r="K24" s="116">
        <v>-23.684210526315791</v>
      </c>
    </row>
    <row r="25" spans="1:11" ht="14.1" customHeight="1" x14ac:dyDescent="0.2">
      <c r="A25" s="306">
        <v>25</v>
      </c>
      <c r="B25" s="307" t="s">
        <v>242</v>
      </c>
      <c r="C25" s="308"/>
      <c r="D25" s="113">
        <v>4.3109224927406746</v>
      </c>
      <c r="E25" s="115">
        <v>193</v>
      </c>
      <c r="F25" s="114">
        <v>179</v>
      </c>
      <c r="G25" s="114">
        <v>240</v>
      </c>
      <c r="H25" s="114">
        <v>178</v>
      </c>
      <c r="I25" s="140">
        <v>275</v>
      </c>
      <c r="J25" s="115">
        <v>-82</v>
      </c>
      <c r="K25" s="116">
        <v>-29.818181818181817</v>
      </c>
    </row>
    <row r="26" spans="1:11" ht="14.1" customHeight="1" x14ac:dyDescent="0.2">
      <c r="A26" s="306">
        <v>26</v>
      </c>
      <c r="B26" s="307" t="s">
        <v>243</v>
      </c>
      <c r="C26" s="308"/>
      <c r="D26" s="113">
        <v>2.8813937904846996</v>
      </c>
      <c r="E26" s="115">
        <v>129</v>
      </c>
      <c r="F26" s="114">
        <v>105</v>
      </c>
      <c r="G26" s="114">
        <v>197</v>
      </c>
      <c r="H26" s="114">
        <v>116</v>
      </c>
      <c r="I26" s="140">
        <v>237</v>
      </c>
      <c r="J26" s="115">
        <v>-108</v>
      </c>
      <c r="K26" s="116">
        <v>-45.569620253164558</v>
      </c>
    </row>
    <row r="27" spans="1:11" ht="14.1" customHeight="1" x14ac:dyDescent="0.2">
      <c r="A27" s="306">
        <v>27</v>
      </c>
      <c r="B27" s="307" t="s">
        <v>244</v>
      </c>
      <c r="C27" s="308"/>
      <c r="D27" s="113">
        <v>7.0136251954433773</v>
      </c>
      <c r="E27" s="115">
        <v>314</v>
      </c>
      <c r="F27" s="114">
        <v>166</v>
      </c>
      <c r="G27" s="114">
        <v>201</v>
      </c>
      <c r="H27" s="114">
        <v>165</v>
      </c>
      <c r="I27" s="140">
        <v>292</v>
      </c>
      <c r="J27" s="115">
        <v>22</v>
      </c>
      <c r="K27" s="116">
        <v>7.5342465753424657</v>
      </c>
    </row>
    <row r="28" spans="1:11" ht="14.1" customHeight="1" x14ac:dyDescent="0.2">
      <c r="A28" s="306">
        <v>28</v>
      </c>
      <c r="B28" s="307" t="s">
        <v>245</v>
      </c>
      <c r="C28" s="308"/>
      <c r="D28" s="113">
        <v>0.20102747375474647</v>
      </c>
      <c r="E28" s="115">
        <v>9</v>
      </c>
      <c r="F28" s="114">
        <v>4</v>
      </c>
      <c r="G28" s="114">
        <v>6</v>
      </c>
      <c r="H28" s="114">
        <v>11</v>
      </c>
      <c r="I28" s="140">
        <v>10</v>
      </c>
      <c r="J28" s="115">
        <v>-1</v>
      </c>
      <c r="K28" s="116">
        <v>-10</v>
      </c>
    </row>
    <row r="29" spans="1:11" ht="14.1" customHeight="1" x14ac:dyDescent="0.2">
      <c r="A29" s="306">
        <v>29</v>
      </c>
      <c r="B29" s="307" t="s">
        <v>246</v>
      </c>
      <c r="C29" s="308"/>
      <c r="D29" s="113">
        <v>5.2713870895689077</v>
      </c>
      <c r="E29" s="115">
        <v>236</v>
      </c>
      <c r="F29" s="114">
        <v>178</v>
      </c>
      <c r="G29" s="114">
        <v>230</v>
      </c>
      <c r="H29" s="114">
        <v>255</v>
      </c>
      <c r="I29" s="140">
        <v>224</v>
      </c>
      <c r="J29" s="115">
        <v>12</v>
      </c>
      <c r="K29" s="116">
        <v>5.3571428571428568</v>
      </c>
    </row>
    <row r="30" spans="1:11" ht="14.1" customHeight="1" x14ac:dyDescent="0.2">
      <c r="A30" s="306" t="s">
        <v>247</v>
      </c>
      <c r="B30" s="307" t="s">
        <v>248</v>
      </c>
      <c r="C30" s="308"/>
      <c r="D30" s="113" t="s">
        <v>513</v>
      </c>
      <c r="E30" s="115" t="s">
        <v>513</v>
      </c>
      <c r="F30" s="114">
        <v>28</v>
      </c>
      <c r="G30" s="114">
        <v>37</v>
      </c>
      <c r="H30" s="114" t="s">
        <v>513</v>
      </c>
      <c r="I30" s="140">
        <v>28</v>
      </c>
      <c r="J30" s="115" t="s">
        <v>513</v>
      </c>
      <c r="K30" s="116" t="s">
        <v>513</v>
      </c>
    </row>
    <row r="31" spans="1:11" ht="14.1" customHeight="1" x14ac:dyDescent="0.2">
      <c r="A31" s="306" t="s">
        <v>249</v>
      </c>
      <c r="B31" s="307" t="s">
        <v>250</v>
      </c>
      <c r="C31" s="308"/>
      <c r="D31" s="113">
        <v>4.5566227384409199</v>
      </c>
      <c r="E31" s="115">
        <v>204</v>
      </c>
      <c r="F31" s="114">
        <v>150</v>
      </c>
      <c r="G31" s="114">
        <v>189</v>
      </c>
      <c r="H31" s="114">
        <v>224</v>
      </c>
      <c r="I31" s="140">
        <v>196</v>
      </c>
      <c r="J31" s="115">
        <v>8</v>
      </c>
      <c r="K31" s="116">
        <v>4.0816326530612246</v>
      </c>
    </row>
    <row r="32" spans="1:11" ht="14.1" customHeight="1" x14ac:dyDescent="0.2">
      <c r="A32" s="306">
        <v>31</v>
      </c>
      <c r="B32" s="307" t="s">
        <v>251</v>
      </c>
      <c r="C32" s="308"/>
      <c r="D32" s="113">
        <v>0.71476435112798753</v>
      </c>
      <c r="E32" s="115">
        <v>32</v>
      </c>
      <c r="F32" s="114">
        <v>37</v>
      </c>
      <c r="G32" s="114">
        <v>27</v>
      </c>
      <c r="H32" s="114">
        <v>31</v>
      </c>
      <c r="I32" s="140">
        <v>28</v>
      </c>
      <c r="J32" s="115">
        <v>4</v>
      </c>
      <c r="K32" s="116">
        <v>14.285714285714286</v>
      </c>
    </row>
    <row r="33" spans="1:11" ht="14.1" customHeight="1" x14ac:dyDescent="0.2">
      <c r="A33" s="306">
        <v>32</v>
      </c>
      <c r="B33" s="307" t="s">
        <v>252</v>
      </c>
      <c r="C33" s="308"/>
      <c r="D33" s="113">
        <v>2.2559749832477105</v>
      </c>
      <c r="E33" s="115">
        <v>101</v>
      </c>
      <c r="F33" s="114">
        <v>50</v>
      </c>
      <c r="G33" s="114">
        <v>127</v>
      </c>
      <c r="H33" s="114">
        <v>170</v>
      </c>
      <c r="I33" s="140">
        <v>128</v>
      </c>
      <c r="J33" s="115">
        <v>-27</v>
      </c>
      <c r="K33" s="116">
        <v>-21.09375</v>
      </c>
    </row>
    <row r="34" spans="1:11" ht="14.1" customHeight="1" x14ac:dyDescent="0.2">
      <c r="A34" s="306">
        <v>33</v>
      </c>
      <c r="B34" s="307" t="s">
        <v>253</v>
      </c>
      <c r="C34" s="308"/>
      <c r="D34" s="113">
        <v>1.6528925619834711</v>
      </c>
      <c r="E34" s="115">
        <v>74</v>
      </c>
      <c r="F34" s="114">
        <v>32</v>
      </c>
      <c r="G34" s="114">
        <v>87</v>
      </c>
      <c r="H34" s="114">
        <v>50</v>
      </c>
      <c r="I34" s="140">
        <v>81</v>
      </c>
      <c r="J34" s="115">
        <v>-7</v>
      </c>
      <c r="K34" s="116">
        <v>-8.6419753086419746</v>
      </c>
    </row>
    <row r="35" spans="1:11" ht="14.1" customHeight="1" x14ac:dyDescent="0.2">
      <c r="A35" s="306">
        <v>34</v>
      </c>
      <c r="B35" s="307" t="s">
        <v>254</v>
      </c>
      <c r="C35" s="308"/>
      <c r="D35" s="113">
        <v>2.1219566674112129</v>
      </c>
      <c r="E35" s="115">
        <v>95</v>
      </c>
      <c r="F35" s="114">
        <v>53</v>
      </c>
      <c r="G35" s="114">
        <v>106</v>
      </c>
      <c r="H35" s="114">
        <v>87</v>
      </c>
      <c r="I35" s="140">
        <v>93</v>
      </c>
      <c r="J35" s="115">
        <v>2</v>
      </c>
      <c r="K35" s="116">
        <v>2.150537634408602</v>
      </c>
    </row>
    <row r="36" spans="1:11" ht="14.1" customHeight="1" x14ac:dyDescent="0.2">
      <c r="A36" s="306">
        <v>41</v>
      </c>
      <c r="B36" s="307" t="s">
        <v>255</v>
      </c>
      <c r="C36" s="308"/>
      <c r="D36" s="113">
        <v>0.87111905293723479</v>
      </c>
      <c r="E36" s="115">
        <v>39</v>
      </c>
      <c r="F36" s="114">
        <v>28</v>
      </c>
      <c r="G36" s="114">
        <v>45</v>
      </c>
      <c r="H36" s="114">
        <v>33</v>
      </c>
      <c r="I36" s="140">
        <v>72</v>
      </c>
      <c r="J36" s="115">
        <v>-33</v>
      </c>
      <c r="K36" s="116">
        <v>-45.833333333333336</v>
      </c>
    </row>
    <row r="37" spans="1:11" ht="14.1" customHeight="1" x14ac:dyDescent="0.2">
      <c r="A37" s="306">
        <v>42</v>
      </c>
      <c r="B37" s="307" t="s">
        <v>256</v>
      </c>
      <c r="C37" s="308"/>
      <c r="D37" s="113">
        <v>0.40205494750949294</v>
      </c>
      <c r="E37" s="115">
        <v>18</v>
      </c>
      <c r="F37" s="114">
        <v>5</v>
      </c>
      <c r="G37" s="114">
        <v>11</v>
      </c>
      <c r="H37" s="114">
        <v>17</v>
      </c>
      <c r="I37" s="140">
        <v>8</v>
      </c>
      <c r="J37" s="115">
        <v>10</v>
      </c>
      <c r="K37" s="116">
        <v>125</v>
      </c>
    </row>
    <row r="38" spans="1:11" ht="14.1" customHeight="1" x14ac:dyDescent="0.2">
      <c r="A38" s="306">
        <v>43</v>
      </c>
      <c r="B38" s="307" t="s">
        <v>257</v>
      </c>
      <c r="C38" s="308"/>
      <c r="D38" s="113">
        <v>2.9930757203484477</v>
      </c>
      <c r="E38" s="115">
        <v>134</v>
      </c>
      <c r="F38" s="114">
        <v>124</v>
      </c>
      <c r="G38" s="114">
        <v>153</v>
      </c>
      <c r="H38" s="114">
        <v>119</v>
      </c>
      <c r="I38" s="140">
        <v>168</v>
      </c>
      <c r="J38" s="115">
        <v>-34</v>
      </c>
      <c r="K38" s="116">
        <v>-20.238095238095237</v>
      </c>
    </row>
    <row r="39" spans="1:11" ht="14.1" customHeight="1" x14ac:dyDescent="0.2">
      <c r="A39" s="306">
        <v>51</v>
      </c>
      <c r="B39" s="307" t="s">
        <v>258</v>
      </c>
      <c r="C39" s="308"/>
      <c r="D39" s="113">
        <v>2.0772838954657136</v>
      </c>
      <c r="E39" s="115">
        <v>93</v>
      </c>
      <c r="F39" s="114">
        <v>147</v>
      </c>
      <c r="G39" s="114">
        <v>185</v>
      </c>
      <c r="H39" s="114">
        <v>165</v>
      </c>
      <c r="I39" s="140">
        <v>213</v>
      </c>
      <c r="J39" s="115">
        <v>-120</v>
      </c>
      <c r="K39" s="116">
        <v>-56.338028169014088</v>
      </c>
    </row>
    <row r="40" spans="1:11" ht="14.1" customHeight="1" x14ac:dyDescent="0.2">
      <c r="A40" s="306" t="s">
        <v>259</v>
      </c>
      <c r="B40" s="307" t="s">
        <v>260</v>
      </c>
      <c r="C40" s="308"/>
      <c r="D40" s="113">
        <v>1.7199017199017199</v>
      </c>
      <c r="E40" s="115">
        <v>77</v>
      </c>
      <c r="F40" s="114">
        <v>119</v>
      </c>
      <c r="G40" s="114">
        <v>159</v>
      </c>
      <c r="H40" s="114">
        <v>138</v>
      </c>
      <c r="I40" s="140">
        <v>179</v>
      </c>
      <c r="J40" s="115">
        <v>-102</v>
      </c>
      <c r="K40" s="116">
        <v>-56.983240223463689</v>
      </c>
    </row>
    <row r="41" spans="1:11" ht="14.1" customHeight="1" x14ac:dyDescent="0.2">
      <c r="A41" s="306"/>
      <c r="B41" s="307" t="s">
        <v>261</v>
      </c>
      <c r="C41" s="308"/>
      <c r="D41" s="113">
        <v>1.2731740004467278</v>
      </c>
      <c r="E41" s="115">
        <v>57</v>
      </c>
      <c r="F41" s="114">
        <v>94</v>
      </c>
      <c r="G41" s="114">
        <v>125</v>
      </c>
      <c r="H41" s="114">
        <v>110</v>
      </c>
      <c r="I41" s="140">
        <v>145</v>
      </c>
      <c r="J41" s="115">
        <v>-88</v>
      </c>
      <c r="K41" s="116">
        <v>-60.689655172413794</v>
      </c>
    </row>
    <row r="42" spans="1:11" ht="14.1" customHeight="1" x14ac:dyDescent="0.2">
      <c r="A42" s="306">
        <v>52</v>
      </c>
      <c r="B42" s="307" t="s">
        <v>262</v>
      </c>
      <c r="C42" s="308"/>
      <c r="D42" s="113">
        <v>2.2336385972749611</v>
      </c>
      <c r="E42" s="115">
        <v>100</v>
      </c>
      <c r="F42" s="114">
        <v>106</v>
      </c>
      <c r="G42" s="114">
        <v>97</v>
      </c>
      <c r="H42" s="114">
        <v>97</v>
      </c>
      <c r="I42" s="140">
        <v>107</v>
      </c>
      <c r="J42" s="115">
        <v>-7</v>
      </c>
      <c r="K42" s="116">
        <v>-6.5420560747663554</v>
      </c>
    </row>
    <row r="43" spans="1:11" ht="14.1" customHeight="1" x14ac:dyDescent="0.2">
      <c r="A43" s="306" t="s">
        <v>263</v>
      </c>
      <c r="B43" s="307" t="s">
        <v>264</v>
      </c>
      <c r="C43" s="308"/>
      <c r="D43" s="113">
        <v>1.8762564217109672</v>
      </c>
      <c r="E43" s="115">
        <v>84</v>
      </c>
      <c r="F43" s="114">
        <v>91</v>
      </c>
      <c r="G43" s="114">
        <v>63</v>
      </c>
      <c r="H43" s="114">
        <v>75</v>
      </c>
      <c r="I43" s="140">
        <v>86</v>
      </c>
      <c r="J43" s="115">
        <v>-2</v>
      </c>
      <c r="K43" s="116">
        <v>-2.3255813953488373</v>
      </c>
    </row>
    <row r="44" spans="1:11" ht="14.1" customHeight="1" x14ac:dyDescent="0.2">
      <c r="A44" s="306">
        <v>53</v>
      </c>
      <c r="B44" s="307" t="s">
        <v>265</v>
      </c>
      <c r="C44" s="308"/>
      <c r="D44" s="113">
        <v>0.40205494750949294</v>
      </c>
      <c r="E44" s="115">
        <v>18</v>
      </c>
      <c r="F44" s="114">
        <v>13</v>
      </c>
      <c r="G44" s="114">
        <v>20</v>
      </c>
      <c r="H44" s="114">
        <v>15</v>
      </c>
      <c r="I44" s="140">
        <v>15</v>
      </c>
      <c r="J44" s="115">
        <v>3</v>
      </c>
      <c r="K44" s="116">
        <v>20</v>
      </c>
    </row>
    <row r="45" spans="1:11" ht="14.1" customHeight="1" x14ac:dyDescent="0.2">
      <c r="A45" s="306" t="s">
        <v>266</v>
      </c>
      <c r="B45" s="307" t="s">
        <v>267</v>
      </c>
      <c r="C45" s="308"/>
      <c r="D45" s="113">
        <v>0.40205494750949294</v>
      </c>
      <c r="E45" s="115">
        <v>18</v>
      </c>
      <c r="F45" s="114">
        <v>12</v>
      </c>
      <c r="G45" s="114">
        <v>20</v>
      </c>
      <c r="H45" s="114">
        <v>15</v>
      </c>
      <c r="I45" s="140">
        <v>14</v>
      </c>
      <c r="J45" s="115">
        <v>4</v>
      </c>
      <c r="K45" s="116">
        <v>28.571428571428573</v>
      </c>
    </row>
    <row r="46" spans="1:11" ht="14.1" customHeight="1" x14ac:dyDescent="0.2">
      <c r="A46" s="306">
        <v>54</v>
      </c>
      <c r="B46" s="307" t="s">
        <v>268</v>
      </c>
      <c r="C46" s="308"/>
      <c r="D46" s="113">
        <v>2.8590574045119501</v>
      </c>
      <c r="E46" s="115">
        <v>128</v>
      </c>
      <c r="F46" s="114">
        <v>89</v>
      </c>
      <c r="G46" s="114">
        <v>155</v>
      </c>
      <c r="H46" s="114">
        <v>96</v>
      </c>
      <c r="I46" s="140">
        <v>143</v>
      </c>
      <c r="J46" s="115">
        <v>-15</v>
      </c>
      <c r="K46" s="116">
        <v>-10.48951048951049</v>
      </c>
    </row>
    <row r="47" spans="1:11" ht="14.1" customHeight="1" x14ac:dyDescent="0.2">
      <c r="A47" s="306">
        <v>61</v>
      </c>
      <c r="B47" s="307" t="s">
        <v>269</v>
      </c>
      <c r="C47" s="308"/>
      <c r="D47" s="113">
        <v>3.2164395800759435</v>
      </c>
      <c r="E47" s="115">
        <v>144</v>
      </c>
      <c r="F47" s="114">
        <v>119</v>
      </c>
      <c r="G47" s="114">
        <v>147</v>
      </c>
      <c r="H47" s="114">
        <v>127</v>
      </c>
      <c r="I47" s="140">
        <v>202</v>
      </c>
      <c r="J47" s="115">
        <v>-58</v>
      </c>
      <c r="K47" s="116">
        <v>-28.712871287128714</v>
      </c>
    </row>
    <row r="48" spans="1:11" ht="14.1" customHeight="1" x14ac:dyDescent="0.2">
      <c r="A48" s="306">
        <v>62</v>
      </c>
      <c r="B48" s="307" t="s">
        <v>270</v>
      </c>
      <c r="C48" s="308"/>
      <c r="D48" s="113">
        <v>6.3882063882063882</v>
      </c>
      <c r="E48" s="115">
        <v>286</v>
      </c>
      <c r="F48" s="114">
        <v>268</v>
      </c>
      <c r="G48" s="114">
        <v>296</v>
      </c>
      <c r="H48" s="114">
        <v>257</v>
      </c>
      <c r="I48" s="140">
        <v>249</v>
      </c>
      <c r="J48" s="115">
        <v>37</v>
      </c>
      <c r="K48" s="116">
        <v>14.859437751004016</v>
      </c>
    </row>
    <row r="49" spans="1:11" ht="14.1" customHeight="1" x14ac:dyDescent="0.2">
      <c r="A49" s="306">
        <v>63</v>
      </c>
      <c r="B49" s="307" t="s">
        <v>271</v>
      </c>
      <c r="C49" s="308"/>
      <c r="D49" s="113">
        <v>8.1081081081081088</v>
      </c>
      <c r="E49" s="115">
        <v>363</v>
      </c>
      <c r="F49" s="114">
        <v>220</v>
      </c>
      <c r="G49" s="114">
        <v>360</v>
      </c>
      <c r="H49" s="114">
        <v>438</v>
      </c>
      <c r="I49" s="140">
        <v>358</v>
      </c>
      <c r="J49" s="115">
        <v>5</v>
      </c>
      <c r="K49" s="116">
        <v>1.3966480446927374</v>
      </c>
    </row>
    <row r="50" spans="1:11" ht="14.1" customHeight="1" x14ac:dyDescent="0.2">
      <c r="A50" s="306" t="s">
        <v>272</v>
      </c>
      <c r="B50" s="307" t="s">
        <v>273</v>
      </c>
      <c r="C50" s="308"/>
      <c r="D50" s="113">
        <v>1.1168192986374805</v>
      </c>
      <c r="E50" s="115">
        <v>50</v>
      </c>
      <c r="F50" s="114">
        <v>24</v>
      </c>
      <c r="G50" s="114">
        <v>92</v>
      </c>
      <c r="H50" s="114">
        <v>56</v>
      </c>
      <c r="I50" s="140">
        <v>54</v>
      </c>
      <c r="J50" s="115">
        <v>-4</v>
      </c>
      <c r="K50" s="116">
        <v>-7.4074074074074074</v>
      </c>
    </row>
    <row r="51" spans="1:11" ht="14.1" customHeight="1" x14ac:dyDescent="0.2">
      <c r="A51" s="306" t="s">
        <v>274</v>
      </c>
      <c r="B51" s="307" t="s">
        <v>275</v>
      </c>
      <c r="C51" s="308"/>
      <c r="D51" s="113">
        <v>6.6562430198793834</v>
      </c>
      <c r="E51" s="115">
        <v>298</v>
      </c>
      <c r="F51" s="114">
        <v>179</v>
      </c>
      <c r="G51" s="114">
        <v>247</v>
      </c>
      <c r="H51" s="114">
        <v>336</v>
      </c>
      <c r="I51" s="140">
        <v>277</v>
      </c>
      <c r="J51" s="115">
        <v>21</v>
      </c>
      <c r="K51" s="116">
        <v>7.581227436823105</v>
      </c>
    </row>
    <row r="52" spans="1:11" ht="14.1" customHeight="1" x14ac:dyDescent="0.2">
      <c r="A52" s="306">
        <v>71</v>
      </c>
      <c r="B52" s="307" t="s">
        <v>276</v>
      </c>
      <c r="C52" s="308"/>
      <c r="D52" s="113">
        <v>12.329685056957784</v>
      </c>
      <c r="E52" s="115">
        <v>552</v>
      </c>
      <c r="F52" s="114">
        <v>487</v>
      </c>
      <c r="G52" s="114">
        <v>588</v>
      </c>
      <c r="H52" s="114">
        <v>486</v>
      </c>
      <c r="I52" s="140">
        <v>638</v>
      </c>
      <c r="J52" s="115">
        <v>-86</v>
      </c>
      <c r="K52" s="116">
        <v>-13.47962382445141</v>
      </c>
    </row>
    <row r="53" spans="1:11" ht="14.1" customHeight="1" x14ac:dyDescent="0.2">
      <c r="A53" s="306" t="s">
        <v>277</v>
      </c>
      <c r="B53" s="307" t="s">
        <v>278</v>
      </c>
      <c r="C53" s="308"/>
      <c r="D53" s="113">
        <v>4.1098950189859282</v>
      </c>
      <c r="E53" s="115">
        <v>184</v>
      </c>
      <c r="F53" s="114">
        <v>162</v>
      </c>
      <c r="G53" s="114">
        <v>223</v>
      </c>
      <c r="H53" s="114">
        <v>139</v>
      </c>
      <c r="I53" s="140">
        <v>241</v>
      </c>
      <c r="J53" s="115">
        <v>-57</v>
      </c>
      <c r="K53" s="116">
        <v>-23.651452282157678</v>
      </c>
    </row>
    <row r="54" spans="1:11" ht="14.1" customHeight="1" x14ac:dyDescent="0.2">
      <c r="A54" s="306" t="s">
        <v>279</v>
      </c>
      <c r="B54" s="307" t="s">
        <v>280</v>
      </c>
      <c r="C54" s="308"/>
      <c r="D54" s="113">
        <v>6.8349341076613808</v>
      </c>
      <c r="E54" s="115">
        <v>306</v>
      </c>
      <c r="F54" s="114">
        <v>274</v>
      </c>
      <c r="G54" s="114">
        <v>307</v>
      </c>
      <c r="H54" s="114">
        <v>289</v>
      </c>
      <c r="I54" s="140">
        <v>317</v>
      </c>
      <c r="J54" s="115">
        <v>-11</v>
      </c>
      <c r="K54" s="116">
        <v>-3.4700315457413251</v>
      </c>
    </row>
    <row r="55" spans="1:11" ht="14.1" customHeight="1" x14ac:dyDescent="0.2">
      <c r="A55" s="306">
        <v>72</v>
      </c>
      <c r="B55" s="307" t="s">
        <v>281</v>
      </c>
      <c r="C55" s="308"/>
      <c r="D55" s="113">
        <v>2.9260665624301989</v>
      </c>
      <c r="E55" s="115">
        <v>131</v>
      </c>
      <c r="F55" s="114">
        <v>86</v>
      </c>
      <c r="G55" s="114">
        <v>127</v>
      </c>
      <c r="H55" s="114">
        <v>85</v>
      </c>
      <c r="I55" s="140">
        <v>142</v>
      </c>
      <c r="J55" s="115">
        <v>-11</v>
      </c>
      <c r="K55" s="116">
        <v>-7.746478873239437</v>
      </c>
    </row>
    <row r="56" spans="1:11" ht="14.1" customHeight="1" x14ac:dyDescent="0.2">
      <c r="A56" s="306" t="s">
        <v>282</v>
      </c>
      <c r="B56" s="307" t="s">
        <v>283</v>
      </c>
      <c r="C56" s="308"/>
      <c r="D56" s="113">
        <v>0.82644628099173556</v>
      </c>
      <c r="E56" s="115">
        <v>37</v>
      </c>
      <c r="F56" s="114">
        <v>21</v>
      </c>
      <c r="G56" s="114">
        <v>52</v>
      </c>
      <c r="H56" s="114">
        <v>19</v>
      </c>
      <c r="I56" s="140">
        <v>42</v>
      </c>
      <c r="J56" s="115">
        <v>-5</v>
      </c>
      <c r="K56" s="116">
        <v>-11.904761904761905</v>
      </c>
    </row>
    <row r="57" spans="1:11" ht="14.1" customHeight="1" x14ac:dyDescent="0.2">
      <c r="A57" s="306" t="s">
        <v>284</v>
      </c>
      <c r="B57" s="307" t="s">
        <v>285</v>
      </c>
      <c r="C57" s="308"/>
      <c r="D57" s="113">
        <v>1.6082197900379718</v>
      </c>
      <c r="E57" s="115">
        <v>72</v>
      </c>
      <c r="F57" s="114">
        <v>52</v>
      </c>
      <c r="G57" s="114">
        <v>53</v>
      </c>
      <c r="H57" s="114">
        <v>57</v>
      </c>
      <c r="I57" s="140">
        <v>80</v>
      </c>
      <c r="J57" s="115">
        <v>-8</v>
      </c>
      <c r="K57" s="116">
        <v>-10</v>
      </c>
    </row>
    <row r="58" spans="1:11" ht="14.1" customHeight="1" x14ac:dyDescent="0.2">
      <c r="A58" s="306">
        <v>73</v>
      </c>
      <c r="B58" s="307" t="s">
        <v>286</v>
      </c>
      <c r="C58" s="308"/>
      <c r="D58" s="113">
        <v>1.0498101407192317</v>
      </c>
      <c r="E58" s="115">
        <v>47</v>
      </c>
      <c r="F58" s="114">
        <v>58</v>
      </c>
      <c r="G58" s="114">
        <v>92</v>
      </c>
      <c r="H58" s="114">
        <v>58</v>
      </c>
      <c r="I58" s="140">
        <v>57</v>
      </c>
      <c r="J58" s="115">
        <v>-10</v>
      </c>
      <c r="K58" s="116">
        <v>-17.543859649122808</v>
      </c>
    </row>
    <row r="59" spans="1:11" ht="14.1" customHeight="1" x14ac:dyDescent="0.2">
      <c r="A59" s="306" t="s">
        <v>287</v>
      </c>
      <c r="B59" s="307" t="s">
        <v>288</v>
      </c>
      <c r="C59" s="308"/>
      <c r="D59" s="113">
        <v>0.84878266696448512</v>
      </c>
      <c r="E59" s="115">
        <v>38</v>
      </c>
      <c r="F59" s="114">
        <v>46</v>
      </c>
      <c r="G59" s="114">
        <v>80</v>
      </c>
      <c r="H59" s="114">
        <v>48</v>
      </c>
      <c r="I59" s="140">
        <v>46</v>
      </c>
      <c r="J59" s="115">
        <v>-8</v>
      </c>
      <c r="K59" s="116">
        <v>-17.391304347826086</v>
      </c>
    </row>
    <row r="60" spans="1:11" ht="14.1" customHeight="1" x14ac:dyDescent="0.2">
      <c r="A60" s="306">
        <v>81</v>
      </c>
      <c r="B60" s="307" t="s">
        <v>289</v>
      </c>
      <c r="C60" s="308"/>
      <c r="D60" s="113">
        <v>8.420817511726602</v>
      </c>
      <c r="E60" s="115">
        <v>377</v>
      </c>
      <c r="F60" s="114">
        <v>366</v>
      </c>
      <c r="G60" s="114">
        <v>387</v>
      </c>
      <c r="H60" s="114">
        <v>276</v>
      </c>
      <c r="I60" s="140">
        <v>338</v>
      </c>
      <c r="J60" s="115">
        <v>39</v>
      </c>
      <c r="K60" s="116">
        <v>11.538461538461538</v>
      </c>
    </row>
    <row r="61" spans="1:11" ht="14.1" customHeight="1" x14ac:dyDescent="0.2">
      <c r="A61" s="306" t="s">
        <v>290</v>
      </c>
      <c r="B61" s="307" t="s">
        <v>291</v>
      </c>
      <c r="C61" s="308"/>
      <c r="D61" s="113">
        <v>2.0549475094929641</v>
      </c>
      <c r="E61" s="115">
        <v>92</v>
      </c>
      <c r="F61" s="114">
        <v>72</v>
      </c>
      <c r="G61" s="114">
        <v>135</v>
      </c>
      <c r="H61" s="114">
        <v>75</v>
      </c>
      <c r="I61" s="140">
        <v>108</v>
      </c>
      <c r="J61" s="115">
        <v>-16</v>
      </c>
      <c r="K61" s="116">
        <v>-14.814814814814815</v>
      </c>
    </row>
    <row r="62" spans="1:11" ht="14.1" customHeight="1" x14ac:dyDescent="0.2">
      <c r="A62" s="306" t="s">
        <v>292</v>
      </c>
      <c r="B62" s="307" t="s">
        <v>293</v>
      </c>
      <c r="C62" s="308"/>
      <c r="D62" s="113">
        <v>3.2387759660486934</v>
      </c>
      <c r="E62" s="115">
        <v>145</v>
      </c>
      <c r="F62" s="114">
        <v>171</v>
      </c>
      <c r="G62" s="114">
        <v>116</v>
      </c>
      <c r="H62" s="114">
        <v>91</v>
      </c>
      <c r="I62" s="140">
        <v>101</v>
      </c>
      <c r="J62" s="115">
        <v>44</v>
      </c>
      <c r="K62" s="116">
        <v>43.564356435643568</v>
      </c>
    </row>
    <row r="63" spans="1:11" ht="14.1" customHeight="1" x14ac:dyDescent="0.2">
      <c r="A63" s="306"/>
      <c r="B63" s="307" t="s">
        <v>294</v>
      </c>
      <c r="C63" s="308"/>
      <c r="D63" s="113">
        <v>2.903730176457449</v>
      </c>
      <c r="E63" s="115">
        <v>130</v>
      </c>
      <c r="F63" s="114">
        <v>141</v>
      </c>
      <c r="G63" s="114">
        <v>99</v>
      </c>
      <c r="H63" s="114">
        <v>79</v>
      </c>
      <c r="I63" s="140">
        <v>90</v>
      </c>
      <c r="J63" s="115">
        <v>40</v>
      </c>
      <c r="K63" s="116">
        <v>44.444444444444443</v>
      </c>
    </row>
    <row r="64" spans="1:11" ht="14.1" customHeight="1" x14ac:dyDescent="0.2">
      <c r="A64" s="306" t="s">
        <v>295</v>
      </c>
      <c r="B64" s="307" t="s">
        <v>296</v>
      </c>
      <c r="C64" s="308"/>
      <c r="D64" s="113">
        <v>1.4965378601742239</v>
      </c>
      <c r="E64" s="115">
        <v>67</v>
      </c>
      <c r="F64" s="114">
        <v>41</v>
      </c>
      <c r="G64" s="114">
        <v>47</v>
      </c>
      <c r="H64" s="114">
        <v>38</v>
      </c>
      <c r="I64" s="140">
        <v>56</v>
      </c>
      <c r="J64" s="115">
        <v>11</v>
      </c>
      <c r="K64" s="116">
        <v>19.642857142857142</v>
      </c>
    </row>
    <row r="65" spans="1:11" ht="14.1" customHeight="1" x14ac:dyDescent="0.2">
      <c r="A65" s="306" t="s">
        <v>297</v>
      </c>
      <c r="B65" s="307" t="s">
        <v>298</v>
      </c>
      <c r="C65" s="308"/>
      <c r="D65" s="113">
        <v>0.53607326334599059</v>
      </c>
      <c r="E65" s="115">
        <v>24</v>
      </c>
      <c r="F65" s="114">
        <v>29</v>
      </c>
      <c r="G65" s="114">
        <v>41</v>
      </c>
      <c r="H65" s="114">
        <v>21</v>
      </c>
      <c r="I65" s="140">
        <v>23</v>
      </c>
      <c r="J65" s="115">
        <v>1</v>
      </c>
      <c r="K65" s="116">
        <v>4.3478260869565215</v>
      </c>
    </row>
    <row r="66" spans="1:11" ht="14.1" customHeight="1" x14ac:dyDescent="0.2">
      <c r="A66" s="306">
        <v>82</v>
      </c>
      <c r="B66" s="307" t="s">
        <v>299</v>
      </c>
      <c r="C66" s="308"/>
      <c r="D66" s="113">
        <v>2.27831136922046</v>
      </c>
      <c r="E66" s="115">
        <v>102</v>
      </c>
      <c r="F66" s="114">
        <v>81</v>
      </c>
      <c r="G66" s="114">
        <v>119</v>
      </c>
      <c r="H66" s="114">
        <v>109</v>
      </c>
      <c r="I66" s="140">
        <v>93</v>
      </c>
      <c r="J66" s="115">
        <v>9</v>
      </c>
      <c r="K66" s="116">
        <v>9.67741935483871</v>
      </c>
    </row>
    <row r="67" spans="1:11" ht="14.1" customHeight="1" x14ac:dyDescent="0.2">
      <c r="A67" s="306" t="s">
        <v>300</v>
      </c>
      <c r="B67" s="307" t="s">
        <v>301</v>
      </c>
      <c r="C67" s="308"/>
      <c r="D67" s="113">
        <v>1.206164842528479</v>
      </c>
      <c r="E67" s="115">
        <v>54</v>
      </c>
      <c r="F67" s="114">
        <v>53</v>
      </c>
      <c r="G67" s="114">
        <v>63</v>
      </c>
      <c r="H67" s="114">
        <v>65</v>
      </c>
      <c r="I67" s="140">
        <v>51</v>
      </c>
      <c r="J67" s="115">
        <v>3</v>
      </c>
      <c r="K67" s="116">
        <v>5.882352941176471</v>
      </c>
    </row>
    <row r="68" spans="1:11" ht="14.1" customHeight="1" x14ac:dyDescent="0.2">
      <c r="A68" s="306" t="s">
        <v>302</v>
      </c>
      <c r="B68" s="307" t="s">
        <v>303</v>
      </c>
      <c r="C68" s="308"/>
      <c r="D68" s="113">
        <v>0.40205494750949294</v>
      </c>
      <c r="E68" s="115">
        <v>18</v>
      </c>
      <c r="F68" s="114">
        <v>9</v>
      </c>
      <c r="G68" s="114">
        <v>28</v>
      </c>
      <c r="H68" s="114">
        <v>17</v>
      </c>
      <c r="I68" s="140">
        <v>12</v>
      </c>
      <c r="J68" s="115">
        <v>6</v>
      </c>
      <c r="K68" s="116">
        <v>50</v>
      </c>
    </row>
    <row r="69" spans="1:11" ht="14.1" customHeight="1" x14ac:dyDescent="0.2">
      <c r="A69" s="306">
        <v>83</v>
      </c>
      <c r="B69" s="307" t="s">
        <v>304</v>
      </c>
      <c r="C69" s="308"/>
      <c r="D69" s="113">
        <v>4.0652222470404284</v>
      </c>
      <c r="E69" s="115">
        <v>182</v>
      </c>
      <c r="F69" s="114">
        <v>195</v>
      </c>
      <c r="G69" s="114">
        <v>380</v>
      </c>
      <c r="H69" s="114">
        <v>156</v>
      </c>
      <c r="I69" s="140">
        <v>190</v>
      </c>
      <c r="J69" s="115">
        <v>-8</v>
      </c>
      <c r="K69" s="116">
        <v>-4.2105263157894735</v>
      </c>
    </row>
    <row r="70" spans="1:11" ht="14.1" customHeight="1" x14ac:dyDescent="0.2">
      <c r="A70" s="306" t="s">
        <v>305</v>
      </c>
      <c r="B70" s="307" t="s">
        <v>306</v>
      </c>
      <c r="C70" s="308"/>
      <c r="D70" s="113">
        <v>2.9484029484029484</v>
      </c>
      <c r="E70" s="115">
        <v>132</v>
      </c>
      <c r="F70" s="114">
        <v>154</v>
      </c>
      <c r="G70" s="114">
        <v>332</v>
      </c>
      <c r="H70" s="114">
        <v>108</v>
      </c>
      <c r="I70" s="140">
        <v>142</v>
      </c>
      <c r="J70" s="115">
        <v>-10</v>
      </c>
      <c r="K70" s="116">
        <v>-7.042253521126761</v>
      </c>
    </row>
    <row r="71" spans="1:11" ht="14.1" customHeight="1" x14ac:dyDescent="0.2">
      <c r="A71" s="306"/>
      <c r="B71" s="307" t="s">
        <v>307</v>
      </c>
      <c r="C71" s="308"/>
      <c r="D71" s="113">
        <v>1.8762564217109672</v>
      </c>
      <c r="E71" s="115">
        <v>84</v>
      </c>
      <c r="F71" s="114">
        <v>108</v>
      </c>
      <c r="G71" s="114">
        <v>236</v>
      </c>
      <c r="H71" s="114">
        <v>77</v>
      </c>
      <c r="I71" s="140">
        <v>96</v>
      </c>
      <c r="J71" s="115">
        <v>-12</v>
      </c>
      <c r="K71" s="116">
        <v>-12.5</v>
      </c>
    </row>
    <row r="72" spans="1:11" ht="14.1" customHeight="1" x14ac:dyDescent="0.2">
      <c r="A72" s="306">
        <v>84</v>
      </c>
      <c r="B72" s="307" t="s">
        <v>308</v>
      </c>
      <c r="C72" s="308"/>
      <c r="D72" s="113">
        <v>1.4965378601742239</v>
      </c>
      <c r="E72" s="115">
        <v>67</v>
      </c>
      <c r="F72" s="114">
        <v>46</v>
      </c>
      <c r="G72" s="114">
        <v>115</v>
      </c>
      <c r="H72" s="114">
        <v>46</v>
      </c>
      <c r="I72" s="140">
        <v>52</v>
      </c>
      <c r="J72" s="115">
        <v>15</v>
      </c>
      <c r="K72" s="116">
        <v>28.846153846153847</v>
      </c>
    </row>
    <row r="73" spans="1:11" ht="14.1" customHeight="1" x14ac:dyDescent="0.2">
      <c r="A73" s="306" t="s">
        <v>309</v>
      </c>
      <c r="B73" s="307" t="s">
        <v>310</v>
      </c>
      <c r="C73" s="308"/>
      <c r="D73" s="113">
        <v>0.58074603529148983</v>
      </c>
      <c r="E73" s="115">
        <v>26</v>
      </c>
      <c r="F73" s="114">
        <v>19</v>
      </c>
      <c r="G73" s="114">
        <v>72</v>
      </c>
      <c r="H73" s="114">
        <v>13</v>
      </c>
      <c r="I73" s="140">
        <v>16</v>
      </c>
      <c r="J73" s="115">
        <v>10</v>
      </c>
      <c r="K73" s="116">
        <v>62.5</v>
      </c>
    </row>
    <row r="74" spans="1:11" ht="14.1" customHeight="1" x14ac:dyDescent="0.2">
      <c r="A74" s="306" t="s">
        <v>311</v>
      </c>
      <c r="B74" s="307" t="s">
        <v>312</v>
      </c>
      <c r="C74" s="308"/>
      <c r="D74" s="113">
        <v>8.9345543890998441E-2</v>
      </c>
      <c r="E74" s="115">
        <v>4</v>
      </c>
      <c r="F74" s="114">
        <v>4</v>
      </c>
      <c r="G74" s="114">
        <v>5</v>
      </c>
      <c r="H74" s="114">
        <v>5</v>
      </c>
      <c r="I74" s="140">
        <v>6</v>
      </c>
      <c r="J74" s="115">
        <v>-2</v>
      </c>
      <c r="K74" s="116">
        <v>-33.333333333333336</v>
      </c>
    </row>
    <row r="75" spans="1:11" ht="14.1" customHeight="1" x14ac:dyDescent="0.2">
      <c r="A75" s="306" t="s">
        <v>313</v>
      </c>
      <c r="B75" s="307" t="s">
        <v>314</v>
      </c>
      <c r="C75" s="308"/>
      <c r="D75" s="113">
        <v>0.44672771945499218</v>
      </c>
      <c r="E75" s="115">
        <v>20</v>
      </c>
      <c r="F75" s="114">
        <v>11</v>
      </c>
      <c r="G75" s="114">
        <v>9</v>
      </c>
      <c r="H75" s="114">
        <v>13</v>
      </c>
      <c r="I75" s="140">
        <v>13</v>
      </c>
      <c r="J75" s="115">
        <v>7</v>
      </c>
      <c r="K75" s="116">
        <v>53.846153846153847</v>
      </c>
    </row>
    <row r="76" spans="1:11" ht="14.1" customHeight="1" x14ac:dyDescent="0.2">
      <c r="A76" s="306">
        <v>91</v>
      </c>
      <c r="B76" s="307" t="s">
        <v>315</v>
      </c>
      <c r="C76" s="308"/>
      <c r="D76" s="113">
        <v>0.20102747375474647</v>
      </c>
      <c r="E76" s="115">
        <v>9</v>
      </c>
      <c r="F76" s="114" t="s">
        <v>513</v>
      </c>
      <c r="G76" s="114">
        <v>5</v>
      </c>
      <c r="H76" s="114" t="s">
        <v>513</v>
      </c>
      <c r="I76" s="140">
        <v>9</v>
      </c>
      <c r="J76" s="115">
        <v>0</v>
      </c>
      <c r="K76" s="116">
        <v>0</v>
      </c>
    </row>
    <row r="77" spans="1:11" ht="14.1" customHeight="1" x14ac:dyDescent="0.2">
      <c r="A77" s="306">
        <v>92</v>
      </c>
      <c r="B77" s="307" t="s">
        <v>316</v>
      </c>
      <c r="C77" s="308"/>
      <c r="D77" s="113">
        <v>1.8985928076837169</v>
      </c>
      <c r="E77" s="115">
        <v>85</v>
      </c>
      <c r="F77" s="114">
        <v>72</v>
      </c>
      <c r="G77" s="114">
        <v>89</v>
      </c>
      <c r="H77" s="114">
        <v>96</v>
      </c>
      <c r="I77" s="140">
        <v>115</v>
      </c>
      <c r="J77" s="115">
        <v>-30</v>
      </c>
      <c r="K77" s="116">
        <v>-26.086956521739129</v>
      </c>
    </row>
    <row r="78" spans="1:11" ht="14.1" customHeight="1" x14ac:dyDescent="0.2">
      <c r="A78" s="306">
        <v>93</v>
      </c>
      <c r="B78" s="307" t="s">
        <v>317</v>
      </c>
      <c r="C78" s="308"/>
      <c r="D78" s="113">
        <v>0.40205494750949294</v>
      </c>
      <c r="E78" s="115">
        <v>18</v>
      </c>
      <c r="F78" s="114">
        <v>15</v>
      </c>
      <c r="G78" s="114">
        <v>9</v>
      </c>
      <c r="H78" s="114">
        <v>10</v>
      </c>
      <c r="I78" s="140">
        <v>13</v>
      </c>
      <c r="J78" s="115">
        <v>5</v>
      </c>
      <c r="K78" s="116">
        <v>38.46153846153846</v>
      </c>
    </row>
    <row r="79" spans="1:11" ht="14.1" customHeight="1" x14ac:dyDescent="0.2">
      <c r="A79" s="306">
        <v>94</v>
      </c>
      <c r="B79" s="307" t="s">
        <v>318</v>
      </c>
      <c r="C79" s="308"/>
      <c r="D79" s="113">
        <v>2.6803663167299532</v>
      </c>
      <c r="E79" s="115">
        <v>120</v>
      </c>
      <c r="F79" s="114">
        <v>91</v>
      </c>
      <c r="G79" s="114">
        <v>115</v>
      </c>
      <c r="H79" s="114">
        <v>112</v>
      </c>
      <c r="I79" s="140">
        <v>70</v>
      </c>
      <c r="J79" s="115">
        <v>50</v>
      </c>
      <c r="K79" s="116">
        <v>71.428571428571431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v>0</v>
      </c>
      <c r="G81" s="144">
        <v>6</v>
      </c>
      <c r="H81" s="144">
        <v>0</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4242</v>
      </c>
      <c r="E11" s="114">
        <v>3949</v>
      </c>
      <c r="F11" s="114">
        <v>4463</v>
      </c>
      <c r="G11" s="114">
        <v>3314</v>
      </c>
      <c r="H11" s="140">
        <v>4275</v>
      </c>
      <c r="I11" s="115">
        <v>-33</v>
      </c>
      <c r="J11" s="116">
        <v>-0.77192982456140347</v>
      </c>
    </row>
    <row r="12" spans="1:15" s="110" customFormat="1" ht="24.95" customHeight="1" x14ac:dyDescent="0.2">
      <c r="A12" s="193" t="s">
        <v>132</v>
      </c>
      <c r="B12" s="194" t="s">
        <v>133</v>
      </c>
      <c r="C12" s="113">
        <v>0.58934464875058934</v>
      </c>
      <c r="D12" s="115">
        <v>25</v>
      </c>
      <c r="E12" s="114">
        <v>31</v>
      </c>
      <c r="F12" s="114">
        <v>32</v>
      </c>
      <c r="G12" s="114">
        <v>21</v>
      </c>
      <c r="H12" s="140">
        <v>28</v>
      </c>
      <c r="I12" s="115">
        <v>-3</v>
      </c>
      <c r="J12" s="116">
        <v>-10.714285714285714</v>
      </c>
    </row>
    <row r="13" spans="1:15" s="110" customFormat="1" ht="24.95" customHeight="1" x14ac:dyDescent="0.2">
      <c r="A13" s="193" t="s">
        <v>134</v>
      </c>
      <c r="B13" s="199" t="s">
        <v>214</v>
      </c>
      <c r="C13" s="113">
        <v>0.30645921735030646</v>
      </c>
      <c r="D13" s="115">
        <v>13</v>
      </c>
      <c r="E13" s="114">
        <v>13</v>
      </c>
      <c r="F13" s="114">
        <v>13</v>
      </c>
      <c r="G13" s="114">
        <v>11</v>
      </c>
      <c r="H13" s="140">
        <v>15</v>
      </c>
      <c r="I13" s="115">
        <v>-2</v>
      </c>
      <c r="J13" s="116">
        <v>-13.333333333333334</v>
      </c>
    </row>
    <row r="14" spans="1:15" s="287" customFormat="1" ht="24.95" customHeight="1" x14ac:dyDescent="0.2">
      <c r="A14" s="193" t="s">
        <v>215</v>
      </c>
      <c r="B14" s="199" t="s">
        <v>137</v>
      </c>
      <c r="C14" s="113">
        <v>17.161716171617162</v>
      </c>
      <c r="D14" s="115">
        <v>728</v>
      </c>
      <c r="E14" s="114">
        <v>544</v>
      </c>
      <c r="F14" s="114">
        <v>653</v>
      </c>
      <c r="G14" s="114">
        <v>522</v>
      </c>
      <c r="H14" s="140">
        <v>935</v>
      </c>
      <c r="I14" s="115">
        <v>-207</v>
      </c>
      <c r="J14" s="116">
        <v>-22.139037433155082</v>
      </c>
      <c r="K14" s="110"/>
      <c r="L14" s="110"/>
      <c r="M14" s="110"/>
      <c r="N14" s="110"/>
      <c r="O14" s="110"/>
    </row>
    <row r="15" spans="1:15" s="110" customFormat="1" ht="24.95" customHeight="1" x14ac:dyDescent="0.2">
      <c r="A15" s="193" t="s">
        <v>216</v>
      </c>
      <c r="B15" s="199" t="s">
        <v>217</v>
      </c>
      <c r="C15" s="113">
        <v>2.4280999528524281</v>
      </c>
      <c r="D15" s="115">
        <v>103</v>
      </c>
      <c r="E15" s="114">
        <v>76</v>
      </c>
      <c r="F15" s="114">
        <v>110</v>
      </c>
      <c r="G15" s="114">
        <v>71</v>
      </c>
      <c r="H15" s="140">
        <v>115</v>
      </c>
      <c r="I15" s="115">
        <v>-12</v>
      </c>
      <c r="J15" s="116">
        <v>-10.434782608695652</v>
      </c>
    </row>
    <row r="16" spans="1:15" s="287" customFormat="1" ht="24.95" customHeight="1" x14ac:dyDescent="0.2">
      <c r="A16" s="193" t="s">
        <v>218</v>
      </c>
      <c r="B16" s="199" t="s">
        <v>141</v>
      </c>
      <c r="C16" s="113">
        <v>14.073550212164074</v>
      </c>
      <c r="D16" s="115">
        <v>597</v>
      </c>
      <c r="E16" s="114">
        <v>443</v>
      </c>
      <c r="F16" s="114">
        <v>517</v>
      </c>
      <c r="G16" s="114">
        <v>435</v>
      </c>
      <c r="H16" s="140">
        <v>797</v>
      </c>
      <c r="I16" s="115">
        <v>-200</v>
      </c>
      <c r="J16" s="116">
        <v>-25.094102885821833</v>
      </c>
      <c r="K16" s="110"/>
      <c r="L16" s="110"/>
      <c r="M16" s="110"/>
      <c r="N16" s="110"/>
      <c r="O16" s="110"/>
    </row>
    <row r="17" spans="1:15" s="110" customFormat="1" ht="24.95" customHeight="1" x14ac:dyDescent="0.2">
      <c r="A17" s="193" t="s">
        <v>142</v>
      </c>
      <c r="B17" s="199" t="s">
        <v>220</v>
      </c>
      <c r="C17" s="113">
        <v>0.66006600660066006</v>
      </c>
      <c r="D17" s="115">
        <v>28</v>
      </c>
      <c r="E17" s="114">
        <v>25</v>
      </c>
      <c r="F17" s="114">
        <v>26</v>
      </c>
      <c r="G17" s="114">
        <v>16</v>
      </c>
      <c r="H17" s="140">
        <v>23</v>
      </c>
      <c r="I17" s="115">
        <v>5</v>
      </c>
      <c r="J17" s="116">
        <v>21.739130434782609</v>
      </c>
    </row>
    <row r="18" spans="1:15" s="287" customFormat="1" ht="24.95" customHeight="1" x14ac:dyDescent="0.2">
      <c r="A18" s="201" t="s">
        <v>144</v>
      </c>
      <c r="B18" s="202" t="s">
        <v>145</v>
      </c>
      <c r="C18" s="113">
        <v>6.5063649222065063</v>
      </c>
      <c r="D18" s="115">
        <v>276</v>
      </c>
      <c r="E18" s="114">
        <v>396</v>
      </c>
      <c r="F18" s="114">
        <v>318</v>
      </c>
      <c r="G18" s="114">
        <v>233</v>
      </c>
      <c r="H18" s="140">
        <v>295</v>
      </c>
      <c r="I18" s="115">
        <v>-19</v>
      </c>
      <c r="J18" s="116">
        <v>-6.4406779661016946</v>
      </c>
      <c r="K18" s="110"/>
      <c r="L18" s="110"/>
      <c r="M18" s="110"/>
      <c r="N18" s="110"/>
      <c r="O18" s="110"/>
    </row>
    <row r="19" spans="1:15" s="110" customFormat="1" ht="24.95" customHeight="1" x14ac:dyDescent="0.2">
      <c r="A19" s="193" t="s">
        <v>146</v>
      </c>
      <c r="B19" s="199" t="s">
        <v>147</v>
      </c>
      <c r="C19" s="113">
        <v>13.366336633663366</v>
      </c>
      <c r="D19" s="115">
        <v>567</v>
      </c>
      <c r="E19" s="114">
        <v>463</v>
      </c>
      <c r="F19" s="114">
        <v>556</v>
      </c>
      <c r="G19" s="114">
        <v>437</v>
      </c>
      <c r="H19" s="140">
        <v>506</v>
      </c>
      <c r="I19" s="115">
        <v>61</v>
      </c>
      <c r="J19" s="116">
        <v>12.055335968379447</v>
      </c>
    </row>
    <row r="20" spans="1:15" s="287" customFormat="1" ht="24.95" customHeight="1" x14ac:dyDescent="0.2">
      <c r="A20" s="193" t="s">
        <v>148</v>
      </c>
      <c r="B20" s="199" t="s">
        <v>149</v>
      </c>
      <c r="C20" s="113">
        <v>2.5695426685525695</v>
      </c>
      <c r="D20" s="115">
        <v>109</v>
      </c>
      <c r="E20" s="114">
        <v>143</v>
      </c>
      <c r="F20" s="114">
        <v>154</v>
      </c>
      <c r="G20" s="114">
        <v>154</v>
      </c>
      <c r="H20" s="140">
        <v>125</v>
      </c>
      <c r="I20" s="115">
        <v>-16</v>
      </c>
      <c r="J20" s="116">
        <v>-12.8</v>
      </c>
      <c r="K20" s="110"/>
      <c r="L20" s="110"/>
      <c r="M20" s="110"/>
      <c r="N20" s="110"/>
      <c r="O20" s="110"/>
    </row>
    <row r="21" spans="1:15" s="110" customFormat="1" ht="24.95" customHeight="1" x14ac:dyDescent="0.2">
      <c r="A21" s="201" t="s">
        <v>150</v>
      </c>
      <c r="B21" s="202" t="s">
        <v>151</v>
      </c>
      <c r="C21" s="113">
        <v>13.672795851013673</v>
      </c>
      <c r="D21" s="115">
        <v>580</v>
      </c>
      <c r="E21" s="114">
        <v>603</v>
      </c>
      <c r="F21" s="114">
        <v>590</v>
      </c>
      <c r="G21" s="114">
        <v>416</v>
      </c>
      <c r="H21" s="140">
        <v>455</v>
      </c>
      <c r="I21" s="115">
        <v>125</v>
      </c>
      <c r="J21" s="116">
        <v>27.472527472527471</v>
      </c>
    </row>
    <row r="22" spans="1:15" s="110" customFormat="1" ht="24.95" customHeight="1" x14ac:dyDescent="0.2">
      <c r="A22" s="201" t="s">
        <v>152</v>
      </c>
      <c r="B22" s="199" t="s">
        <v>153</v>
      </c>
      <c r="C22" s="113">
        <v>8.8873173031588877</v>
      </c>
      <c r="D22" s="115">
        <v>377</v>
      </c>
      <c r="E22" s="114">
        <v>263</v>
      </c>
      <c r="F22" s="114">
        <v>297</v>
      </c>
      <c r="G22" s="114">
        <v>240</v>
      </c>
      <c r="H22" s="140">
        <v>332</v>
      </c>
      <c r="I22" s="115">
        <v>45</v>
      </c>
      <c r="J22" s="116">
        <v>13.554216867469879</v>
      </c>
    </row>
    <row r="23" spans="1:15" s="110" customFormat="1" ht="24.95" customHeight="1" x14ac:dyDescent="0.2">
      <c r="A23" s="193" t="s">
        <v>154</v>
      </c>
      <c r="B23" s="199" t="s">
        <v>155</v>
      </c>
      <c r="C23" s="113">
        <v>1.5794436586515794</v>
      </c>
      <c r="D23" s="115">
        <v>67</v>
      </c>
      <c r="E23" s="114">
        <v>52</v>
      </c>
      <c r="F23" s="114">
        <v>72</v>
      </c>
      <c r="G23" s="114">
        <v>51</v>
      </c>
      <c r="H23" s="140">
        <v>70</v>
      </c>
      <c r="I23" s="115">
        <v>-3</v>
      </c>
      <c r="J23" s="116">
        <v>-4.2857142857142856</v>
      </c>
    </row>
    <row r="24" spans="1:15" s="110" customFormat="1" ht="24.95" customHeight="1" x14ac:dyDescent="0.2">
      <c r="A24" s="193" t="s">
        <v>156</v>
      </c>
      <c r="B24" s="199" t="s">
        <v>221</v>
      </c>
      <c r="C24" s="113">
        <v>11.244695898161245</v>
      </c>
      <c r="D24" s="115">
        <v>477</v>
      </c>
      <c r="E24" s="114">
        <v>368</v>
      </c>
      <c r="F24" s="114">
        <v>386</v>
      </c>
      <c r="G24" s="114">
        <v>346</v>
      </c>
      <c r="H24" s="140">
        <v>428</v>
      </c>
      <c r="I24" s="115">
        <v>49</v>
      </c>
      <c r="J24" s="116">
        <v>11.448598130841122</v>
      </c>
    </row>
    <row r="25" spans="1:15" s="110" customFormat="1" ht="24.95" customHeight="1" x14ac:dyDescent="0.2">
      <c r="A25" s="193" t="s">
        <v>222</v>
      </c>
      <c r="B25" s="204" t="s">
        <v>159</v>
      </c>
      <c r="C25" s="113">
        <v>4.3847241867043847</v>
      </c>
      <c r="D25" s="115">
        <v>186</v>
      </c>
      <c r="E25" s="114">
        <v>257</v>
      </c>
      <c r="F25" s="114">
        <v>200</v>
      </c>
      <c r="G25" s="114">
        <v>169</v>
      </c>
      <c r="H25" s="140">
        <v>254</v>
      </c>
      <c r="I25" s="115">
        <v>-68</v>
      </c>
      <c r="J25" s="116">
        <v>-26.771653543307085</v>
      </c>
    </row>
    <row r="26" spans="1:15" s="110" customFormat="1" ht="24.95" customHeight="1" x14ac:dyDescent="0.2">
      <c r="A26" s="201">
        <v>782.78300000000002</v>
      </c>
      <c r="B26" s="203" t="s">
        <v>160</v>
      </c>
      <c r="C26" s="113">
        <v>0.42432814710042432</v>
      </c>
      <c r="D26" s="115">
        <v>18</v>
      </c>
      <c r="E26" s="114">
        <v>17</v>
      </c>
      <c r="F26" s="114">
        <v>16</v>
      </c>
      <c r="G26" s="114">
        <v>31</v>
      </c>
      <c r="H26" s="140">
        <v>28</v>
      </c>
      <c r="I26" s="115">
        <v>-10</v>
      </c>
      <c r="J26" s="116">
        <v>-35.714285714285715</v>
      </c>
    </row>
    <row r="27" spans="1:15" s="110" customFormat="1" ht="24.95" customHeight="1" x14ac:dyDescent="0.2">
      <c r="A27" s="193" t="s">
        <v>161</v>
      </c>
      <c r="B27" s="199" t="s">
        <v>162</v>
      </c>
      <c r="C27" s="113">
        <v>1.6737388024516737</v>
      </c>
      <c r="D27" s="115">
        <v>71</v>
      </c>
      <c r="E27" s="114">
        <v>59</v>
      </c>
      <c r="F27" s="114">
        <v>108</v>
      </c>
      <c r="G27" s="114">
        <v>49</v>
      </c>
      <c r="H27" s="140">
        <v>63</v>
      </c>
      <c r="I27" s="115">
        <v>8</v>
      </c>
      <c r="J27" s="116">
        <v>12.698412698412698</v>
      </c>
    </row>
    <row r="28" spans="1:15" s="110" customFormat="1" ht="24.95" customHeight="1" x14ac:dyDescent="0.2">
      <c r="A28" s="193" t="s">
        <v>163</v>
      </c>
      <c r="B28" s="199" t="s">
        <v>164</v>
      </c>
      <c r="C28" s="113">
        <v>2.8052805280528053</v>
      </c>
      <c r="D28" s="115">
        <v>119</v>
      </c>
      <c r="E28" s="114">
        <v>110</v>
      </c>
      <c r="F28" s="114">
        <v>245</v>
      </c>
      <c r="G28" s="114">
        <v>84</v>
      </c>
      <c r="H28" s="140">
        <v>107</v>
      </c>
      <c r="I28" s="115">
        <v>12</v>
      </c>
      <c r="J28" s="116">
        <v>11.214953271028037</v>
      </c>
    </row>
    <row r="29" spans="1:15" s="110" customFormat="1" ht="24.95" customHeight="1" x14ac:dyDescent="0.2">
      <c r="A29" s="193">
        <v>86</v>
      </c>
      <c r="B29" s="199" t="s">
        <v>165</v>
      </c>
      <c r="C29" s="113">
        <v>8.2036775106082036</v>
      </c>
      <c r="D29" s="115">
        <v>348</v>
      </c>
      <c r="E29" s="114">
        <v>340</v>
      </c>
      <c r="F29" s="114">
        <v>417</v>
      </c>
      <c r="G29" s="114">
        <v>297</v>
      </c>
      <c r="H29" s="140">
        <v>354</v>
      </c>
      <c r="I29" s="115">
        <v>-6</v>
      </c>
      <c r="J29" s="116">
        <v>-1.6949152542372881</v>
      </c>
    </row>
    <row r="30" spans="1:15" s="110" customFormat="1" ht="24.95" customHeight="1" x14ac:dyDescent="0.2">
      <c r="A30" s="193">
        <v>87.88</v>
      </c>
      <c r="B30" s="204" t="s">
        <v>166</v>
      </c>
      <c r="C30" s="113">
        <v>3.2296086751532296</v>
      </c>
      <c r="D30" s="115">
        <v>137</v>
      </c>
      <c r="E30" s="114">
        <v>160</v>
      </c>
      <c r="F30" s="114">
        <v>217</v>
      </c>
      <c r="G30" s="114">
        <v>113</v>
      </c>
      <c r="H30" s="140">
        <v>151</v>
      </c>
      <c r="I30" s="115">
        <v>-14</v>
      </c>
      <c r="J30" s="116">
        <v>-9.2715231788079464</v>
      </c>
    </row>
    <row r="31" spans="1:15" s="110" customFormat="1" ht="24.95" customHeight="1" x14ac:dyDescent="0.2">
      <c r="A31" s="193" t="s">
        <v>167</v>
      </c>
      <c r="B31" s="199" t="s">
        <v>168</v>
      </c>
      <c r="C31" s="113">
        <v>3.3946251768033946</v>
      </c>
      <c r="D31" s="115">
        <v>144</v>
      </c>
      <c r="E31" s="114">
        <v>130</v>
      </c>
      <c r="F31" s="114">
        <v>189</v>
      </c>
      <c r="G31" s="114">
        <v>140</v>
      </c>
      <c r="H31" s="140">
        <v>129</v>
      </c>
      <c r="I31" s="115">
        <v>15</v>
      </c>
      <c r="J31" s="116">
        <v>11.627906976744185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0.58934464875058934</v>
      </c>
      <c r="D34" s="115">
        <v>25</v>
      </c>
      <c r="E34" s="114">
        <v>31</v>
      </c>
      <c r="F34" s="114">
        <v>32</v>
      </c>
      <c r="G34" s="114">
        <v>21</v>
      </c>
      <c r="H34" s="140">
        <v>28</v>
      </c>
      <c r="I34" s="115">
        <v>-3</v>
      </c>
      <c r="J34" s="116">
        <v>-10.714285714285714</v>
      </c>
    </row>
    <row r="35" spans="1:10" s="110" customFormat="1" ht="24.95" customHeight="1" x14ac:dyDescent="0.2">
      <c r="A35" s="292" t="s">
        <v>171</v>
      </c>
      <c r="B35" s="293" t="s">
        <v>172</v>
      </c>
      <c r="C35" s="113">
        <v>23.974540311173975</v>
      </c>
      <c r="D35" s="115">
        <v>1017</v>
      </c>
      <c r="E35" s="114">
        <v>953</v>
      </c>
      <c r="F35" s="114">
        <v>984</v>
      </c>
      <c r="G35" s="114">
        <v>766</v>
      </c>
      <c r="H35" s="140">
        <v>1245</v>
      </c>
      <c r="I35" s="115">
        <v>-228</v>
      </c>
      <c r="J35" s="116">
        <v>-18.313253012048193</v>
      </c>
    </row>
    <row r="36" spans="1:10" s="110" customFormat="1" ht="24.95" customHeight="1" x14ac:dyDescent="0.2">
      <c r="A36" s="294" t="s">
        <v>173</v>
      </c>
      <c r="B36" s="295" t="s">
        <v>174</v>
      </c>
      <c r="C36" s="125">
        <v>75.436115040075435</v>
      </c>
      <c r="D36" s="143">
        <v>3200</v>
      </c>
      <c r="E36" s="144">
        <v>2965</v>
      </c>
      <c r="F36" s="144">
        <v>3447</v>
      </c>
      <c r="G36" s="144">
        <v>2527</v>
      </c>
      <c r="H36" s="145">
        <v>3002</v>
      </c>
      <c r="I36" s="143">
        <v>198</v>
      </c>
      <c r="J36" s="146">
        <v>6.5956029313790809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4242</v>
      </c>
      <c r="F11" s="264">
        <v>3949</v>
      </c>
      <c r="G11" s="264">
        <v>4463</v>
      </c>
      <c r="H11" s="264">
        <v>3314</v>
      </c>
      <c r="I11" s="265">
        <v>4275</v>
      </c>
      <c r="J11" s="263">
        <v>-33</v>
      </c>
      <c r="K11" s="266">
        <v>-0.77192982456140347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19.424799622819425</v>
      </c>
      <c r="E13" s="115">
        <v>824</v>
      </c>
      <c r="F13" s="114">
        <v>988</v>
      </c>
      <c r="G13" s="114">
        <v>1056</v>
      </c>
      <c r="H13" s="114">
        <v>771</v>
      </c>
      <c r="I13" s="140">
        <v>843</v>
      </c>
      <c r="J13" s="115">
        <v>-19</v>
      </c>
      <c r="K13" s="116">
        <v>-2.2538552787663106</v>
      </c>
    </row>
    <row r="14" spans="1:17" ht="15.95" customHeight="1" x14ac:dyDescent="0.2">
      <c r="A14" s="306" t="s">
        <v>230</v>
      </c>
      <c r="B14" s="307"/>
      <c r="C14" s="308"/>
      <c r="D14" s="113">
        <v>48.56199905704856</v>
      </c>
      <c r="E14" s="115">
        <v>2060</v>
      </c>
      <c r="F14" s="114">
        <v>1939</v>
      </c>
      <c r="G14" s="114">
        <v>2250</v>
      </c>
      <c r="H14" s="114">
        <v>1616</v>
      </c>
      <c r="I14" s="140">
        <v>2097</v>
      </c>
      <c r="J14" s="115">
        <v>-37</v>
      </c>
      <c r="K14" s="116">
        <v>-1.7644253695755843</v>
      </c>
    </row>
    <row r="15" spans="1:17" ht="15.95" customHeight="1" x14ac:dyDescent="0.2">
      <c r="A15" s="306" t="s">
        <v>231</v>
      </c>
      <c r="B15" s="307"/>
      <c r="C15" s="308"/>
      <c r="D15" s="113">
        <v>13.649222065063649</v>
      </c>
      <c r="E15" s="115">
        <v>579</v>
      </c>
      <c r="F15" s="114">
        <v>479</v>
      </c>
      <c r="G15" s="114">
        <v>507</v>
      </c>
      <c r="H15" s="114">
        <v>446</v>
      </c>
      <c r="I15" s="140">
        <v>614</v>
      </c>
      <c r="J15" s="115">
        <v>-35</v>
      </c>
      <c r="K15" s="116">
        <v>-5.7003257328990227</v>
      </c>
    </row>
    <row r="16" spans="1:17" ht="15.95" customHeight="1" x14ac:dyDescent="0.2">
      <c r="A16" s="306" t="s">
        <v>232</v>
      </c>
      <c r="B16" s="307"/>
      <c r="C16" s="308"/>
      <c r="D16" s="113">
        <v>18.293257897218293</v>
      </c>
      <c r="E16" s="115">
        <v>776</v>
      </c>
      <c r="F16" s="114">
        <v>541</v>
      </c>
      <c r="G16" s="114">
        <v>648</v>
      </c>
      <c r="H16" s="114">
        <v>481</v>
      </c>
      <c r="I16" s="140">
        <v>716</v>
      </c>
      <c r="J16" s="115">
        <v>60</v>
      </c>
      <c r="K16" s="116">
        <v>8.3798882681564244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0.63649222065063649</v>
      </c>
      <c r="E18" s="115">
        <v>27</v>
      </c>
      <c r="F18" s="114">
        <v>33</v>
      </c>
      <c r="G18" s="114">
        <v>42</v>
      </c>
      <c r="H18" s="114">
        <v>20</v>
      </c>
      <c r="I18" s="140">
        <v>36</v>
      </c>
      <c r="J18" s="115">
        <v>-9</v>
      </c>
      <c r="K18" s="116">
        <v>-25</v>
      </c>
    </row>
    <row r="19" spans="1:11" ht="14.1" customHeight="1" x14ac:dyDescent="0.2">
      <c r="A19" s="306" t="s">
        <v>235</v>
      </c>
      <c r="B19" s="307" t="s">
        <v>236</v>
      </c>
      <c r="C19" s="308"/>
      <c r="D19" s="113">
        <v>0.23573785950023574</v>
      </c>
      <c r="E19" s="115">
        <v>10</v>
      </c>
      <c r="F19" s="114">
        <v>20</v>
      </c>
      <c r="G19" s="114">
        <v>20</v>
      </c>
      <c r="H19" s="114">
        <v>12</v>
      </c>
      <c r="I19" s="140">
        <v>11</v>
      </c>
      <c r="J19" s="115">
        <v>-1</v>
      </c>
      <c r="K19" s="116">
        <v>-9.0909090909090917</v>
      </c>
    </row>
    <row r="20" spans="1:11" ht="14.1" customHeight="1" x14ac:dyDescent="0.2">
      <c r="A20" s="306">
        <v>12</v>
      </c>
      <c r="B20" s="307" t="s">
        <v>237</v>
      </c>
      <c r="C20" s="308"/>
      <c r="D20" s="113">
        <v>1.2965582272512965</v>
      </c>
      <c r="E20" s="115">
        <v>55</v>
      </c>
      <c r="F20" s="114">
        <v>120</v>
      </c>
      <c r="G20" s="114">
        <v>62</v>
      </c>
      <c r="H20" s="114">
        <v>53</v>
      </c>
      <c r="I20" s="140">
        <v>59</v>
      </c>
      <c r="J20" s="115">
        <v>-4</v>
      </c>
      <c r="K20" s="116">
        <v>-6.7796610169491522</v>
      </c>
    </row>
    <row r="21" spans="1:11" ht="14.1" customHeight="1" x14ac:dyDescent="0.2">
      <c r="A21" s="306">
        <v>21</v>
      </c>
      <c r="B21" s="307" t="s">
        <v>238</v>
      </c>
      <c r="C21" s="308"/>
      <c r="D21" s="113">
        <v>0.16501650165016502</v>
      </c>
      <c r="E21" s="115">
        <v>7</v>
      </c>
      <c r="F21" s="114">
        <v>5</v>
      </c>
      <c r="G21" s="114">
        <v>7</v>
      </c>
      <c r="H21" s="114">
        <v>5</v>
      </c>
      <c r="I21" s="140">
        <v>4</v>
      </c>
      <c r="J21" s="115">
        <v>3</v>
      </c>
      <c r="K21" s="116">
        <v>75</v>
      </c>
    </row>
    <row r="22" spans="1:11" ht="14.1" customHeight="1" x14ac:dyDescent="0.2">
      <c r="A22" s="306">
        <v>22</v>
      </c>
      <c r="B22" s="307" t="s">
        <v>239</v>
      </c>
      <c r="C22" s="308"/>
      <c r="D22" s="113">
        <v>0.77793493635077793</v>
      </c>
      <c r="E22" s="115">
        <v>33</v>
      </c>
      <c r="F22" s="114">
        <v>22</v>
      </c>
      <c r="G22" s="114">
        <v>37</v>
      </c>
      <c r="H22" s="114">
        <v>27</v>
      </c>
      <c r="I22" s="140">
        <v>26</v>
      </c>
      <c r="J22" s="115">
        <v>7</v>
      </c>
      <c r="K22" s="116">
        <v>26.923076923076923</v>
      </c>
    </row>
    <row r="23" spans="1:11" ht="14.1" customHeight="1" x14ac:dyDescent="0.2">
      <c r="A23" s="306">
        <v>23</v>
      </c>
      <c r="B23" s="307" t="s">
        <v>240</v>
      </c>
      <c r="C23" s="308"/>
      <c r="D23" s="113">
        <v>0.8958038661008958</v>
      </c>
      <c r="E23" s="115">
        <v>38</v>
      </c>
      <c r="F23" s="114">
        <v>13</v>
      </c>
      <c r="G23" s="114">
        <v>25</v>
      </c>
      <c r="H23" s="114">
        <v>15</v>
      </c>
      <c r="I23" s="140">
        <v>24</v>
      </c>
      <c r="J23" s="115">
        <v>14</v>
      </c>
      <c r="K23" s="116">
        <v>58.333333333333336</v>
      </c>
    </row>
    <row r="24" spans="1:11" ht="14.1" customHeight="1" x14ac:dyDescent="0.2">
      <c r="A24" s="306">
        <v>24</v>
      </c>
      <c r="B24" s="307" t="s">
        <v>241</v>
      </c>
      <c r="C24" s="308"/>
      <c r="D24" s="113">
        <v>1.5794436586515794</v>
      </c>
      <c r="E24" s="115">
        <v>67</v>
      </c>
      <c r="F24" s="114">
        <v>52</v>
      </c>
      <c r="G24" s="114">
        <v>93</v>
      </c>
      <c r="H24" s="114">
        <v>77</v>
      </c>
      <c r="I24" s="140">
        <v>88</v>
      </c>
      <c r="J24" s="115">
        <v>-21</v>
      </c>
      <c r="K24" s="116">
        <v>-23.863636363636363</v>
      </c>
    </row>
    <row r="25" spans="1:11" ht="14.1" customHeight="1" x14ac:dyDescent="0.2">
      <c r="A25" s="306">
        <v>25</v>
      </c>
      <c r="B25" s="307" t="s">
        <v>242</v>
      </c>
      <c r="C25" s="308"/>
      <c r="D25" s="113">
        <v>3.5124941065535125</v>
      </c>
      <c r="E25" s="115">
        <v>149</v>
      </c>
      <c r="F25" s="114">
        <v>154</v>
      </c>
      <c r="G25" s="114">
        <v>147</v>
      </c>
      <c r="H25" s="114">
        <v>116</v>
      </c>
      <c r="I25" s="140">
        <v>205</v>
      </c>
      <c r="J25" s="115">
        <v>-56</v>
      </c>
      <c r="K25" s="116">
        <v>-27.317073170731707</v>
      </c>
    </row>
    <row r="26" spans="1:11" ht="14.1" customHeight="1" x14ac:dyDescent="0.2">
      <c r="A26" s="306">
        <v>26</v>
      </c>
      <c r="B26" s="307" t="s">
        <v>243</v>
      </c>
      <c r="C26" s="308"/>
      <c r="D26" s="113">
        <v>2.9467232437529467</v>
      </c>
      <c r="E26" s="115">
        <v>125</v>
      </c>
      <c r="F26" s="114">
        <v>96</v>
      </c>
      <c r="G26" s="114">
        <v>123</v>
      </c>
      <c r="H26" s="114">
        <v>103</v>
      </c>
      <c r="I26" s="140">
        <v>205</v>
      </c>
      <c r="J26" s="115">
        <v>-80</v>
      </c>
      <c r="K26" s="116">
        <v>-39.024390243902438</v>
      </c>
    </row>
    <row r="27" spans="1:11" ht="14.1" customHeight="1" x14ac:dyDescent="0.2">
      <c r="A27" s="306">
        <v>27</v>
      </c>
      <c r="B27" s="307" t="s">
        <v>244</v>
      </c>
      <c r="C27" s="308"/>
      <c r="D27" s="113">
        <v>6.2470532767562474</v>
      </c>
      <c r="E27" s="115">
        <v>265</v>
      </c>
      <c r="F27" s="114">
        <v>132</v>
      </c>
      <c r="G27" s="114">
        <v>137</v>
      </c>
      <c r="H27" s="114">
        <v>120</v>
      </c>
      <c r="I27" s="140">
        <v>199</v>
      </c>
      <c r="J27" s="115">
        <v>66</v>
      </c>
      <c r="K27" s="116">
        <v>33.165829145728644</v>
      </c>
    </row>
    <row r="28" spans="1:11" ht="14.1" customHeight="1" x14ac:dyDescent="0.2">
      <c r="A28" s="306">
        <v>28</v>
      </c>
      <c r="B28" s="307" t="s">
        <v>245</v>
      </c>
      <c r="C28" s="308"/>
      <c r="D28" s="113">
        <v>0.14144271570014144</v>
      </c>
      <c r="E28" s="115">
        <v>6</v>
      </c>
      <c r="F28" s="114">
        <v>12</v>
      </c>
      <c r="G28" s="114">
        <v>11</v>
      </c>
      <c r="H28" s="114">
        <v>11</v>
      </c>
      <c r="I28" s="140">
        <v>7</v>
      </c>
      <c r="J28" s="115">
        <v>-1</v>
      </c>
      <c r="K28" s="116">
        <v>-14.285714285714286</v>
      </c>
    </row>
    <row r="29" spans="1:11" ht="14.1" customHeight="1" x14ac:dyDescent="0.2">
      <c r="A29" s="306">
        <v>29</v>
      </c>
      <c r="B29" s="307" t="s">
        <v>246</v>
      </c>
      <c r="C29" s="308"/>
      <c r="D29" s="113">
        <v>6.2706270627062706</v>
      </c>
      <c r="E29" s="115">
        <v>266</v>
      </c>
      <c r="F29" s="114">
        <v>237</v>
      </c>
      <c r="G29" s="114">
        <v>246</v>
      </c>
      <c r="H29" s="114">
        <v>196</v>
      </c>
      <c r="I29" s="140">
        <v>209</v>
      </c>
      <c r="J29" s="115">
        <v>57</v>
      </c>
      <c r="K29" s="116">
        <v>27.272727272727273</v>
      </c>
    </row>
    <row r="30" spans="1:11" ht="14.1" customHeight="1" x14ac:dyDescent="0.2">
      <c r="A30" s="306" t="s">
        <v>247</v>
      </c>
      <c r="B30" s="307" t="s">
        <v>248</v>
      </c>
      <c r="C30" s="308"/>
      <c r="D30" s="113" t="s">
        <v>513</v>
      </c>
      <c r="E30" s="115" t="s">
        <v>513</v>
      </c>
      <c r="F30" s="114" t="s">
        <v>513</v>
      </c>
      <c r="G30" s="114">
        <v>32</v>
      </c>
      <c r="H30" s="114" t="s">
        <v>513</v>
      </c>
      <c r="I30" s="140" t="s">
        <v>513</v>
      </c>
      <c r="J30" s="115" t="s">
        <v>513</v>
      </c>
      <c r="K30" s="116" t="s">
        <v>513</v>
      </c>
    </row>
    <row r="31" spans="1:11" ht="14.1" customHeight="1" x14ac:dyDescent="0.2">
      <c r="A31" s="306" t="s">
        <v>249</v>
      </c>
      <c r="B31" s="307" t="s">
        <v>250</v>
      </c>
      <c r="C31" s="308"/>
      <c r="D31" s="113">
        <v>5.4455445544554459</v>
      </c>
      <c r="E31" s="115">
        <v>231</v>
      </c>
      <c r="F31" s="114">
        <v>209</v>
      </c>
      <c r="G31" s="114">
        <v>209</v>
      </c>
      <c r="H31" s="114">
        <v>171</v>
      </c>
      <c r="I31" s="140">
        <v>169</v>
      </c>
      <c r="J31" s="115">
        <v>62</v>
      </c>
      <c r="K31" s="116">
        <v>36.68639053254438</v>
      </c>
    </row>
    <row r="32" spans="1:11" ht="14.1" customHeight="1" x14ac:dyDescent="0.2">
      <c r="A32" s="306">
        <v>31</v>
      </c>
      <c r="B32" s="307" t="s">
        <v>251</v>
      </c>
      <c r="C32" s="308"/>
      <c r="D32" s="113">
        <v>0.40075436115040075</v>
      </c>
      <c r="E32" s="115">
        <v>17</v>
      </c>
      <c r="F32" s="114">
        <v>17</v>
      </c>
      <c r="G32" s="114">
        <v>14</v>
      </c>
      <c r="H32" s="114">
        <v>15</v>
      </c>
      <c r="I32" s="140">
        <v>21</v>
      </c>
      <c r="J32" s="115">
        <v>-4</v>
      </c>
      <c r="K32" s="116">
        <v>-19.047619047619047</v>
      </c>
    </row>
    <row r="33" spans="1:11" ht="14.1" customHeight="1" x14ac:dyDescent="0.2">
      <c r="A33" s="306">
        <v>32</v>
      </c>
      <c r="B33" s="307" t="s">
        <v>252</v>
      </c>
      <c r="C33" s="308"/>
      <c r="D33" s="113">
        <v>1.5558698727015559</v>
      </c>
      <c r="E33" s="115">
        <v>66</v>
      </c>
      <c r="F33" s="114">
        <v>177</v>
      </c>
      <c r="G33" s="114">
        <v>114</v>
      </c>
      <c r="H33" s="114">
        <v>104</v>
      </c>
      <c r="I33" s="140">
        <v>98</v>
      </c>
      <c r="J33" s="115">
        <v>-32</v>
      </c>
      <c r="K33" s="116">
        <v>-32.653061224489797</v>
      </c>
    </row>
    <row r="34" spans="1:11" ht="14.1" customHeight="1" x14ac:dyDescent="0.2">
      <c r="A34" s="306">
        <v>33</v>
      </c>
      <c r="B34" s="307" t="s">
        <v>253</v>
      </c>
      <c r="C34" s="308"/>
      <c r="D34" s="113">
        <v>1.107967939651108</v>
      </c>
      <c r="E34" s="115">
        <v>47</v>
      </c>
      <c r="F34" s="114">
        <v>71</v>
      </c>
      <c r="G34" s="114">
        <v>59</v>
      </c>
      <c r="H34" s="114">
        <v>43</v>
      </c>
      <c r="I34" s="140">
        <v>54</v>
      </c>
      <c r="J34" s="115">
        <v>-7</v>
      </c>
      <c r="K34" s="116">
        <v>-12.962962962962964</v>
      </c>
    </row>
    <row r="35" spans="1:11" ht="14.1" customHeight="1" x14ac:dyDescent="0.2">
      <c r="A35" s="306">
        <v>34</v>
      </c>
      <c r="B35" s="307" t="s">
        <v>254</v>
      </c>
      <c r="C35" s="308"/>
      <c r="D35" s="113">
        <v>2.4988213107024988</v>
      </c>
      <c r="E35" s="115">
        <v>106</v>
      </c>
      <c r="F35" s="114">
        <v>89</v>
      </c>
      <c r="G35" s="114">
        <v>75</v>
      </c>
      <c r="H35" s="114">
        <v>63</v>
      </c>
      <c r="I35" s="140">
        <v>83</v>
      </c>
      <c r="J35" s="115">
        <v>23</v>
      </c>
      <c r="K35" s="116">
        <v>27.710843373493976</v>
      </c>
    </row>
    <row r="36" spans="1:11" ht="14.1" customHeight="1" x14ac:dyDescent="0.2">
      <c r="A36" s="306">
        <v>41</v>
      </c>
      <c r="B36" s="307" t="s">
        <v>255</v>
      </c>
      <c r="C36" s="308"/>
      <c r="D36" s="113">
        <v>0.75436115040075435</v>
      </c>
      <c r="E36" s="115">
        <v>32</v>
      </c>
      <c r="F36" s="114">
        <v>24</v>
      </c>
      <c r="G36" s="114">
        <v>25</v>
      </c>
      <c r="H36" s="114">
        <v>35</v>
      </c>
      <c r="I36" s="140">
        <v>48</v>
      </c>
      <c r="J36" s="115">
        <v>-16</v>
      </c>
      <c r="K36" s="116">
        <v>-33.333333333333336</v>
      </c>
    </row>
    <row r="37" spans="1:11" ht="14.1" customHeight="1" x14ac:dyDescent="0.2">
      <c r="A37" s="306">
        <v>42</v>
      </c>
      <c r="B37" s="307" t="s">
        <v>256</v>
      </c>
      <c r="C37" s="308"/>
      <c r="D37" s="113">
        <v>0.28288543140028288</v>
      </c>
      <c r="E37" s="115">
        <v>12</v>
      </c>
      <c r="F37" s="114">
        <v>9</v>
      </c>
      <c r="G37" s="114">
        <v>8</v>
      </c>
      <c r="H37" s="114">
        <v>11</v>
      </c>
      <c r="I37" s="140">
        <v>7</v>
      </c>
      <c r="J37" s="115">
        <v>5</v>
      </c>
      <c r="K37" s="116">
        <v>71.428571428571431</v>
      </c>
    </row>
    <row r="38" spans="1:11" ht="14.1" customHeight="1" x14ac:dyDescent="0.2">
      <c r="A38" s="306">
        <v>43</v>
      </c>
      <c r="B38" s="307" t="s">
        <v>257</v>
      </c>
      <c r="C38" s="308"/>
      <c r="D38" s="113">
        <v>2.2395096652522395</v>
      </c>
      <c r="E38" s="115">
        <v>95</v>
      </c>
      <c r="F38" s="114">
        <v>91</v>
      </c>
      <c r="G38" s="114">
        <v>105</v>
      </c>
      <c r="H38" s="114">
        <v>92</v>
      </c>
      <c r="I38" s="140">
        <v>134</v>
      </c>
      <c r="J38" s="115">
        <v>-39</v>
      </c>
      <c r="K38" s="116">
        <v>-29.104477611940297</v>
      </c>
    </row>
    <row r="39" spans="1:11" ht="14.1" customHeight="1" x14ac:dyDescent="0.2">
      <c r="A39" s="306">
        <v>51</v>
      </c>
      <c r="B39" s="307" t="s">
        <v>258</v>
      </c>
      <c r="C39" s="308"/>
      <c r="D39" s="113">
        <v>2.9231494578029231</v>
      </c>
      <c r="E39" s="115">
        <v>124</v>
      </c>
      <c r="F39" s="114">
        <v>144</v>
      </c>
      <c r="G39" s="114">
        <v>160</v>
      </c>
      <c r="H39" s="114">
        <v>130</v>
      </c>
      <c r="I39" s="140">
        <v>191</v>
      </c>
      <c r="J39" s="115">
        <v>-67</v>
      </c>
      <c r="K39" s="116">
        <v>-35.078534031413611</v>
      </c>
    </row>
    <row r="40" spans="1:11" ht="14.1" customHeight="1" x14ac:dyDescent="0.2">
      <c r="A40" s="306" t="s">
        <v>259</v>
      </c>
      <c r="B40" s="307" t="s">
        <v>260</v>
      </c>
      <c r="C40" s="308"/>
      <c r="D40" s="113">
        <v>2.6166902404526167</v>
      </c>
      <c r="E40" s="115">
        <v>111</v>
      </c>
      <c r="F40" s="114">
        <v>119</v>
      </c>
      <c r="G40" s="114">
        <v>145</v>
      </c>
      <c r="H40" s="114">
        <v>109</v>
      </c>
      <c r="I40" s="140">
        <v>166</v>
      </c>
      <c r="J40" s="115">
        <v>-55</v>
      </c>
      <c r="K40" s="116">
        <v>-33.132530120481931</v>
      </c>
    </row>
    <row r="41" spans="1:11" ht="14.1" customHeight="1" x14ac:dyDescent="0.2">
      <c r="A41" s="306"/>
      <c r="B41" s="307" t="s">
        <v>261</v>
      </c>
      <c r="C41" s="308"/>
      <c r="D41" s="113">
        <v>2.0273455917020273</v>
      </c>
      <c r="E41" s="115">
        <v>86</v>
      </c>
      <c r="F41" s="114">
        <v>83</v>
      </c>
      <c r="G41" s="114">
        <v>114</v>
      </c>
      <c r="H41" s="114">
        <v>73</v>
      </c>
      <c r="I41" s="140">
        <v>135</v>
      </c>
      <c r="J41" s="115">
        <v>-49</v>
      </c>
      <c r="K41" s="116">
        <v>-36.296296296296298</v>
      </c>
    </row>
    <row r="42" spans="1:11" ht="14.1" customHeight="1" x14ac:dyDescent="0.2">
      <c r="A42" s="306">
        <v>52</v>
      </c>
      <c r="B42" s="307" t="s">
        <v>262</v>
      </c>
      <c r="C42" s="308"/>
      <c r="D42" s="113">
        <v>2.3338048090523338</v>
      </c>
      <c r="E42" s="115">
        <v>99</v>
      </c>
      <c r="F42" s="114">
        <v>77</v>
      </c>
      <c r="G42" s="114">
        <v>82</v>
      </c>
      <c r="H42" s="114">
        <v>81</v>
      </c>
      <c r="I42" s="140">
        <v>94</v>
      </c>
      <c r="J42" s="115">
        <v>5</v>
      </c>
      <c r="K42" s="116">
        <v>5.3191489361702127</v>
      </c>
    </row>
    <row r="43" spans="1:11" ht="14.1" customHeight="1" x14ac:dyDescent="0.2">
      <c r="A43" s="306" t="s">
        <v>263</v>
      </c>
      <c r="B43" s="307" t="s">
        <v>264</v>
      </c>
      <c r="C43" s="308"/>
      <c r="D43" s="113">
        <v>1.7444601603017444</v>
      </c>
      <c r="E43" s="115">
        <v>74</v>
      </c>
      <c r="F43" s="114">
        <v>62</v>
      </c>
      <c r="G43" s="114">
        <v>61</v>
      </c>
      <c r="H43" s="114">
        <v>66</v>
      </c>
      <c r="I43" s="140">
        <v>85</v>
      </c>
      <c r="J43" s="115">
        <v>-11</v>
      </c>
      <c r="K43" s="116">
        <v>-12.941176470588236</v>
      </c>
    </row>
    <row r="44" spans="1:11" ht="14.1" customHeight="1" x14ac:dyDescent="0.2">
      <c r="A44" s="306">
        <v>53</v>
      </c>
      <c r="B44" s="307" t="s">
        <v>265</v>
      </c>
      <c r="C44" s="308"/>
      <c r="D44" s="113">
        <v>0.30645921735030646</v>
      </c>
      <c r="E44" s="115">
        <v>13</v>
      </c>
      <c r="F44" s="114">
        <v>12</v>
      </c>
      <c r="G44" s="114">
        <v>9</v>
      </c>
      <c r="H44" s="114">
        <v>10</v>
      </c>
      <c r="I44" s="140">
        <v>14</v>
      </c>
      <c r="J44" s="115">
        <v>-1</v>
      </c>
      <c r="K44" s="116">
        <v>-7.1428571428571432</v>
      </c>
    </row>
    <row r="45" spans="1:11" ht="14.1" customHeight="1" x14ac:dyDescent="0.2">
      <c r="A45" s="306" t="s">
        <v>266</v>
      </c>
      <c r="B45" s="307" t="s">
        <v>267</v>
      </c>
      <c r="C45" s="308"/>
      <c r="D45" s="113">
        <v>0.28288543140028288</v>
      </c>
      <c r="E45" s="115">
        <v>12</v>
      </c>
      <c r="F45" s="114">
        <v>10</v>
      </c>
      <c r="G45" s="114">
        <v>9</v>
      </c>
      <c r="H45" s="114">
        <v>10</v>
      </c>
      <c r="I45" s="140">
        <v>14</v>
      </c>
      <c r="J45" s="115">
        <v>-2</v>
      </c>
      <c r="K45" s="116">
        <v>-14.285714285714286</v>
      </c>
    </row>
    <row r="46" spans="1:11" ht="14.1" customHeight="1" x14ac:dyDescent="0.2">
      <c r="A46" s="306">
        <v>54</v>
      </c>
      <c r="B46" s="307" t="s">
        <v>268</v>
      </c>
      <c r="C46" s="308"/>
      <c r="D46" s="113">
        <v>2.4516737388024517</v>
      </c>
      <c r="E46" s="115">
        <v>104</v>
      </c>
      <c r="F46" s="114">
        <v>120</v>
      </c>
      <c r="G46" s="114">
        <v>136</v>
      </c>
      <c r="H46" s="114">
        <v>91</v>
      </c>
      <c r="I46" s="140">
        <v>139</v>
      </c>
      <c r="J46" s="115">
        <v>-35</v>
      </c>
      <c r="K46" s="116">
        <v>-25.179856115107913</v>
      </c>
    </row>
    <row r="47" spans="1:11" ht="14.1" customHeight="1" x14ac:dyDescent="0.2">
      <c r="A47" s="306">
        <v>61</v>
      </c>
      <c r="B47" s="307" t="s">
        <v>269</v>
      </c>
      <c r="C47" s="308"/>
      <c r="D47" s="113">
        <v>3.206034889203206</v>
      </c>
      <c r="E47" s="115">
        <v>136</v>
      </c>
      <c r="F47" s="114">
        <v>137</v>
      </c>
      <c r="G47" s="114">
        <v>104</v>
      </c>
      <c r="H47" s="114">
        <v>99</v>
      </c>
      <c r="I47" s="140">
        <v>167</v>
      </c>
      <c r="J47" s="115">
        <v>-31</v>
      </c>
      <c r="K47" s="116">
        <v>-18.562874251497007</v>
      </c>
    </row>
    <row r="48" spans="1:11" ht="14.1" customHeight="1" x14ac:dyDescent="0.2">
      <c r="A48" s="306">
        <v>62</v>
      </c>
      <c r="B48" s="307" t="s">
        <v>270</v>
      </c>
      <c r="C48" s="308"/>
      <c r="D48" s="113">
        <v>7.1900047147571904</v>
      </c>
      <c r="E48" s="115">
        <v>305</v>
      </c>
      <c r="F48" s="114">
        <v>291</v>
      </c>
      <c r="G48" s="114">
        <v>337</v>
      </c>
      <c r="H48" s="114">
        <v>241</v>
      </c>
      <c r="I48" s="140">
        <v>258</v>
      </c>
      <c r="J48" s="115">
        <v>47</v>
      </c>
      <c r="K48" s="116">
        <v>18.217054263565892</v>
      </c>
    </row>
    <row r="49" spans="1:11" ht="14.1" customHeight="1" x14ac:dyDescent="0.2">
      <c r="A49" s="306">
        <v>63</v>
      </c>
      <c r="B49" s="307" t="s">
        <v>271</v>
      </c>
      <c r="C49" s="308"/>
      <c r="D49" s="113">
        <v>8.9344648750589339</v>
      </c>
      <c r="E49" s="115">
        <v>379</v>
      </c>
      <c r="F49" s="114">
        <v>374</v>
      </c>
      <c r="G49" s="114">
        <v>409</v>
      </c>
      <c r="H49" s="114">
        <v>246</v>
      </c>
      <c r="I49" s="140">
        <v>275</v>
      </c>
      <c r="J49" s="115">
        <v>104</v>
      </c>
      <c r="K49" s="116">
        <v>37.81818181818182</v>
      </c>
    </row>
    <row r="50" spans="1:11" ht="14.1" customHeight="1" x14ac:dyDescent="0.2">
      <c r="A50" s="306" t="s">
        <v>272</v>
      </c>
      <c r="B50" s="307" t="s">
        <v>273</v>
      </c>
      <c r="C50" s="308"/>
      <c r="D50" s="113">
        <v>1.1786892975011787</v>
      </c>
      <c r="E50" s="115">
        <v>50</v>
      </c>
      <c r="F50" s="114">
        <v>46</v>
      </c>
      <c r="G50" s="114">
        <v>92</v>
      </c>
      <c r="H50" s="114">
        <v>36</v>
      </c>
      <c r="I50" s="140">
        <v>48</v>
      </c>
      <c r="J50" s="115">
        <v>2</v>
      </c>
      <c r="K50" s="116">
        <v>4.166666666666667</v>
      </c>
    </row>
    <row r="51" spans="1:11" ht="14.1" customHeight="1" x14ac:dyDescent="0.2">
      <c r="A51" s="306" t="s">
        <v>274</v>
      </c>
      <c r="B51" s="307" t="s">
        <v>275</v>
      </c>
      <c r="C51" s="308"/>
      <c r="D51" s="113">
        <v>7.2135785007072135</v>
      </c>
      <c r="E51" s="115">
        <v>306</v>
      </c>
      <c r="F51" s="114">
        <v>304</v>
      </c>
      <c r="G51" s="114">
        <v>285</v>
      </c>
      <c r="H51" s="114">
        <v>192</v>
      </c>
      <c r="I51" s="140">
        <v>197</v>
      </c>
      <c r="J51" s="115">
        <v>109</v>
      </c>
      <c r="K51" s="116">
        <v>55.329949238578678</v>
      </c>
    </row>
    <row r="52" spans="1:11" ht="14.1" customHeight="1" x14ac:dyDescent="0.2">
      <c r="A52" s="306">
        <v>71</v>
      </c>
      <c r="B52" s="307" t="s">
        <v>276</v>
      </c>
      <c r="C52" s="308"/>
      <c r="D52" s="113">
        <v>12.022630834512023</v>
      </c>
      <c r="E52" s="115">
        <v>510</v>
      </c>
      <c r="F52" s="114">
        <v>469</v>
      </c>
      <c r="G52" s="114">
        <v>487</v>
      </c>
      <c r="H52" s="114">
        <v>415</v>
      </c>
      <c r="I52" s="140">
        <v>576</v>
      </c>
      <c r="J52" s="115">
        <v>-66</v>
      </c>
      <c r="K52" s="116">
        <v>-11.458333333333334</v>
      </c>
    </row>
    <row r="53" spans="1:11" ht="14.1" customHeight="1" x14ac:dyDescent="0.2">
      <c r="A53" s="306" t="s">
        <v>277</v>
      </c>
      <c r="B53" s="307" t="s">
        <v>278</v>
      </c>
      <c r="C53" s="308"/>
      <c r="D53" s="113">
        <v>4.5261669024045261</v>
      </c>
      <c r="E53" s="115">
        <v>192</v>
      </c>
      <c r="F53" s="114">
        <v>140</v>
      </c>
      <c r="G53" s="114">
        <v>147</v>
      </c>
      <c r="H53" s="114">
        <v>122</v>
      </c>
      <c r="I53" s="140">
        <v>199</v>
      </c>
      <c r="J53" s="115">
        <v>-7</v>
      </c>
      <c r="K53" s="116">
        <v>-3.5175879396984926</v>
      </c>
    </row>
    <row r="54" spans="1:11" ht="14.1" customHeight="1" x14ac:dyDescent="0.2">
      <c r="A54" s="306" t="s">
        <v>279</v>
      </c>
      <c r="B54" s="307" t="s">
        <v>280</v>
      </c>
      <c r="C54" s="308"/>
      <c r="D54" s="113">
        <v>6.1999057048562003</v>
      </c>
      <c r="E54" s="115">
        <v>263</v>
      </c>
      <c r="F54" s="114">
        <v>275</v>
      </c>
      <c r="G54" s="114">
        <v>287</v>
      </c>
      <c r="H54" s="114">
        <v>244</v>
      </c>
      <c r="I54" s="140">
        <v>309</v>
      </c>
      <c r="J54" s="115">
        <v>-46</v>
      </c>
      <c r="K54" s="116">
        <v>-14.88673139158576</v>
      </c>
    </row>
    <row r="55" spans="1:11" ht="14.1" customHeight="1" x14ac:dyDescent="0.2">
      <c r="A55" s="306">
        <v>72</v>
      </c>
      <c r="B55" s="307" t="s">
        <v>281</v>
      </c>
      <c r="C55" s="308"/>
      <c r="D55" s="113">
        <v>2.876001885902876</v>
      </c>
      <c r="E55" s="115">
        <v>122</v>
      </c>
      <c r="F55" s="114">
        <v>82</v>
      </c>
      <c r="G55" s="114">
        <v>128</v>
      </c>
      <c r="H55" s="114">
        <v>83</v>
      </c>
      <c r="I55" s="140">
        <v>139</v>
      </c>
      <c r="J55" s="115">
        <v>-17</v>
      </c>
      <c r="K55" s="116">
        <v>-12.23021582733813</v>
      </c>
    </row>
    <row r="56" spans="1:11" ht="14.1" customHeight="1" x14ac:dyDescent="0.2">
      <c r="A56" s="306" t="s">
        <v>282</v>
      </c>
      <c r="B56" s="307" t="s">
        <v>283</v>
      </c>
      <c r="C56" s="308"/>
      <c r="D56" s="113">
        <v>0.87223008015087222</v>
      </c>
      <c r="E56" s="115">
        <v>37</v>
      </c>
      <c r="F56" s="114">
        <v>31</v>
      </c>
      <c r="G56" s="114">
        <v>44</v>
      </c>
      <c r="H56" s="114">
        <v>27</v>
      </c>
      <c r="I56" s="140">
        <v>48</v>
      </c>
      <c r="J56" s="115">
        <v>-11</v>
      </c>
      <c r="K56" s="116">
        <v>-22.916666666666668</v>
      </c>
    </row>
    <row r="57" spans="1:11" ht="14.1" customHeight="1" x14ac:dyDescent="0.2">
      <c r="A57" s="306" t="s">
        <v>284</v>
      </c>
      <c r="B57" s="307" t="s">
        <v>285</v>
      </c>
      <c r="C57" s="308"/>
      <c r="D57" s="113">
        <v>1.4144271570014144</v>
      </c>
      <c r="E57" s="115">
        <v>60</v>
      </c>
      <c r="F57" s="114">
        <v>39</v>
      </c>
      <c r="G57" s="114">
        <v>55</v>
      </c>
      <c r="H57" s="114">
        <v>43</v>
      </c>
      <c r="I57" s="140">
        <v>64</v>
      </c>
      <c r="J57" s="115">
        <v>-4</v>
      </c>
      <c r="K57" s="116">
        <v>-6.25</v>
      </c>
    </row>
    <row r="58" spans="1:11" ht="14.1" customHeight="1" x14ac:dyDescent="0.2">
      <c r="A58" s="306">
        <v>73</v>
      </c>
      <c r="B58" s="307" t="s">
        <v>286</v>
      </c>
      <c r="C58" s="308"/>
      <c r="D58" s="113">
        <v>1.6501650165016502</v>
      </c>
      <c r="E58" s="115">
        <v>70</v>
      </c>
      <c r="F58" s="114">
        <v>49</v>
      </c>
      <c r="G58" s="114">
        <v>89</v>
      </c>
      <c r="H58" s="114">
        <v>54</v>
      </c>
      <c r="I58" s="140">
        <v>70</v>
      </c>
      <c r="J58" s="115">
        <v>0</v>
      </c>
      <c r="K58" s="116">
        <v>0</v>
      </c>
    </row>
    <row r="59" spans="1:11" ht="14.1" customHeight="1" x14ac:dyDescent="0.2">
      <c r="A59" s="306" t="s">
        <v>287</v>
      </c>
      <c r="B59" s="307" t="s">
        <v>288</v>
      </c>
      <c r="C59" s="308"/>
      <c r="D59" s="113">
        <v>1.3437057991513437</v>
      </c>
      <c r="E59" s="115">
        <v>57</v>
      </c>
      <c r="F59" s="114">
        <v>40</v>
      </c>
      <c r="G59" s="114">
        <v>77</v>
      </c>
      <c r="H59" s="114">
        <v>45</v>
      </c>
      <c r="I59" s="140">
        <v>52</v>
      </c>
      <c r="J59" s="115">
        <v>5</v>
      </c>
      <c r="K59" s="116">
        <v>9.615384615384615</v>
      </c>
    </row>
    <row r="60" spans="1:11" ht="14.1" customHeight="1" x14ac:dyDescent="0.2">
      <c r="A60" s="306">
        <v>81</v>
      </c>
      <c r="B60" s="307" t="s">
        <v>289</v>
      </c>
      <c r="C60" s="308"/>
      <c r="D60" s="113">
        <v>9.5002357378594997</v>
      </c>
      <c r="E60" s="115">
        <v>403</v>
      </c>
      <c r="F60" s="114">
        <v>318</v>
      </c>
      <c r="G60" s="114">
        <v>345</v>
      </c>
      <c r="H60" s="114">
        <v>257</v>
      </c>
      <c r="I60" s="140">
        <v>318</v>
      </c>
      <c r="J60" s="115">
        <v>85</v>
      </c>
      <c r="K60" s="116">
        <v>26.729559748427672</v>
      </c>
    </row>
    <row r="61" spans="1:11" ht="14.1" customHeight="1" x14ac:dyDescent="0.2">
      <c r="A61" s="306" t="s">
        <v>290</v>
      </c>
      <c r="B61" s="307" t="s">
        <v>291</v>
      </c>
      <c r="C61" s="308"/>
      <c r="D61" s="113">
        <v>2.5459688826025459</v>
      </c>
      <c r="E61" s="115">
        <v>108</v>
      </c>
      <c r="F61" s="114">
        <v>82</v>
      </c>
      <c r="G61" s="114">
        <v>109</v>
      </c>
      <c r="H61" s="114">
        <v>65</v>
      </c>
      <c r="I61" s="140">
        <v>115</v>
      </c>
      <c r="J61" s="115">
        <v>-7</v>
      </c>
      <c r="K61" s="116">
        <v>-6.0869565217391308</v>
      </c>
    </row>
    <row r="62" spans="1:11" ht="14.1" customHeight="1" x14ac:dyDescent="0.2">
      <c r="A62" s="306" t="s">
        <v>292</v>
      </c>
      <c r="B62" s="307" t="s">
        <v>293</v>
      </c>
      <c r="C62" s="308"/>
      <c r="D62" s="113">
        <v>3.9603960396039604</v>
      </c>
      <c r="E62" s="115">
        <v>168</v>
      </c>
      <c r="F62" s="114">
        <v>144</v>
      </c>
      <c r="G62" s="114">
        <v>122</v>
      </c>
      <c r="H62" s="114">
        <v>91</v>
      </c>
      <c r="I62" s="140">
        <v>95</v>
      </c>
      <c r="J62" s="115">
        <v>73</v>
      </c>
      <c r="K62" s="116">
        <v>76.84210526315789</v>
      </c>
    </row>
    <row r="63" spans="1:11" ht="14.1" customHeight="1" x14ac:dyDescent="0.2">
      <c r="A63" s="306"/>
      <c r="B63" s="307" t="s">
        <v>294</v>
      </c>
      <c r="C63" s="308"/>
      <c r="D63" s="113">
        <v>3.6539368222536539</v>
      </c>
      <c r="E63" s="115">
        <v>155</v>
      </c>
      <c r="F63" s="114">
        <v>114</v>
      </c>
      <c r="G63" s="114">
        <v>102</v>
      </c>
      <c r="H63" s="114">
        <v>77</v>
      </c>
      <c r="I63" s="140">
        <v>80</v>
      </c>
      <c r="J63" s="115">
        <v>75</v>
      </c>
      <c r="K63" s="116">
        <v>93.75</v>
      </c>
    </row>
    <row r="64" spans="1:11" ht="14.1" customHeight="1" x14ac:dyDescent="0.2">
      <c r="A64" s="306" t="s">
        <v>295</v>
      </c>
      <c r="B64" s="307" t="s">
        <v>296</v>
      </c>
      <c r="C64" s="308"/>
      <c r="D64" s="113">
        <v>0.8958038661008958</v>
      </c>
      <c r="E64" s="115">
        <v>38</v>
      </c>
      <c r="F64" s="114">
        <v>35</v>
      </c>
      <c r="G64" s="114">
        <v>35</v>
      </c>
      <c r="H64" s="114">
        <v>38</v>
      </c>
      <c r="I64" s="140">
        <v>39</v>
      </c>
      <c r="J64" s="115">
        <v>-1</v>
      </c>
      <c r="K64" s="116">
        <v>-2.5641025641025643</v>
      </c>
    </row>
    <row r="65" spans="1:11" ht="14.1" customHeight="1" x14ac:dyDescent="0.2">
      <c r="A65" s="306" t="s">
        <v>297</v>
      </c>
      <c r="B65" s="307" t="s">
        <v>298</v>
      </c>
      <c r="C65" s="308"/>
      <c r="D65" s="113">
        <v>0.49504950495049505</v>
      </c>
      <c r="E65" s="115">
        <v>21</v>
      </c>
      <c r="F65" s="114">
        <v>17</v>
      </c>
      <c r="G65" s="114">
        <v>35</v>
      </c>
      <c r="H65" s="114">
        <v>21</v>
      </c>
      <c r="I65" s="140">
        <v>32</v>
      </c>
      <c r="J65" s="115">
        <v>-11</v>
      </c>
      <c r="K65" s="116">
        <v>-34.375</v>
      </c>
    </row>
    <row r="66" spans="1:11" ht="14.1" customHeight="1" x14ac:dyDescent="0.2">
      <c r="A66" s="306">
        <v>82</v>
      </c>
      <c r="B66" s="307" t="s">
        <v>299</v>
      </c>
      <c r="C66" s="308"/>
      <c r="D66" s="113">
        <v>2.2630834512022631</v>
      </c>
      <c r="E66" s="115">
        <v>96</v>
      </c>
      <c r="F66" s="114">
        <v>104</v>
      </c>
      <c r="G66" s="114">
        <v>134</v>
      </c>
      <c r="H66" s="114">
        <v>104</v>
      </c>
      <c r="I66" s="140">
        <v>93</v>
      </c>
      <c r="J66" s="115">
        <v>3</v>
      </c>
      <c r="K66" s="116">
        <v>3.225806451612903</v>
      </c>
    </row>
    <row r="67" spans="1:11" ht="14.1" customHeight="1" x14ac:dyDescent="0.2">
      <c r="A67" s="306" t="s">
        <v>300</v>
      </c>
      <c r="B67" s="307" t="s">
        <v>301</v>
      </c>
      <c r="C67" s="308"/>
      <c r="D67" s="113">
        <v>1.1551155115511551</v>
      </c>
      <c r="E67" s="115">
        <v>49</v>
      </c>
      <c r="F67" s="114">
        <v>72</v>
      </c>
      <c r="G67" s="114">
        <v>75</v>
      </c>
      <c r="H67" s="114">
        <v>62</v>
      </c>
      <c r="I67" s="140">
        <v>62</v>
      </c>
      <c r="J67" s="115">
        <v>-13</v>
      </c>
      <c r="K67" s="116">
        <v>-20.967741935483872</v>
      </c>
    </row>
    <row r="68" spans="1:11" ht="14.1" customHeight="1" x14ac:dyDescent="0.2">
      <c r="A68" s="306" t="s">
        <v>302</v>
      </c>
      <c r="B68" s="307" t="s">
        <v>303</v>
      </c>
      <c r="C68" s="308"/>
      <c r="D68" s="113">
        <v>0.51862329090051862</v>
      </c>
      <c r="E68" s="115">
        <v>22</v>
      </c>
      <c r="F68" s="114">
        <v>9</v>
      </c>
      <c r="G68" s="114">
        <v>23</v>
      </c>
      <c r="H68" s="114">
        <v>24</v>
      </c>
      <c r="I68" s="140">
        <v>10</v>
      </c>
      <c r="J68" s="115">
        <v>12</v>
      </c>
      <c r="K68" s="116">
        <v>120</v>
      </c>
    </row>
    <row r="69" spans="1:11" ht="14.1" customHeight="1" x14ac:dyDescent="0.2">
      <c r="A69" s="306">
        <v>83</v>
      </c>
      <c r="B69" s="307" t="s">
        <v>304</v>
      </c>
      <c r="C69" s="308"/>
      <c r="D69" s="113">
        <v>4.3847241867043847</v>
      </c>
      <c r="E69" s="115">
        <v>186</v>
      </c>
      <c r="F69" s="114">
        <v>186</v>
      </c>
      <c r="G69" s="114">
        <v>354</v>
      </c>
      <c r="H69" s="114">
        <v>178</v>
      </c>
      <c r="I69" s="140">
        <v>186</v>
      </c>
      <c r="J69" s="115">
        <v>0</v>
      </c>
      <c r="K69" s="116">
        <v>0</v>
      </c>
    </row>
    <row r="70" spans="1:11" ht="14.1" customHeight="1" x14ac:dyDescent="0.2">
      <c r="A70" s="306" t="s">
        <v>305</v>
      </c>
      <c r="B70" s="307" t="s">
        <v>306</v>
      </c>
      <c r="C70" s="308"/>
      <c r="D70" s="113">
        <v>3.2296086751532296</v>
      </c>
      <c r="E70" s="115">
        <v>137</v>
      </c>
      <c r="F70" s="114">
        <v>143</v>
      </c>
      <c r="G70" s="114">
        <v>295</v>
      </c>
      <c r="H70" s="114">
        <v>131</v>
      </c>
      <c r="I70" s="140">
        <v>144</v>
      </c>
      <c r="J70" s="115">
        <v>-7</v>
      </c>
      <c r="K70" s="116">
        <v>-4.8611111111111107</v>
      </c>
    </row>
    <row r="71" spans="1:11" ht="14.1" customHeight="1" x14ac:dyDescent="0.2">
      <c r="A71" s="306"/>
      <c r="B71" s="307" t="s">
        <v>307</v>
      </c>
      <c r="C71" s="308"/>
      <c r="D71" s="113">
        <v>2.1452145214521452</v>
      </c>
      <c r="E71" s="115">
        <v>91</v>
      </c>
      <c r="F71" s="114">
        <v>99</v>
      </c>
      <c r="G71" s="114">
        <v>216</v>
      </c>
      <c r="H71" s="114">
        <v>82</v>
      </c>
      <c r="I71" s="140">
        <v>94</v>
      </c>
      <c r="J71" s="115">
        <v>-3</v>
      </c>
      <c r="K71" s="116">
        <v>-3.1914893617021276</v>
      </c>
    </row>
    <row r="72" spans="1:11" ht="14.1" customHeight="1" x14ac:dyDescent="0.2">
      <c r="A72" s="306">
        <v>84</v>
      </c>
      <c r="B72" s="307" t="s">
        <v>308</v>
      </c>
      <c r="C72" s="308"/>
      <c r="D72" s="113">
        <v>1.3201320132013201</v>
      </c>
      <c r="E72" s="115">
        <v>56</v>
      </c>
      <c r="F72" s="114">
        <v>41</v>
      </c>
      <c r="G72" s="114">
        <v>130</v>
      </c>
      <c r="H72" s="114">
        <v>38</v>
      </c>
      <c r="I72" s="140">
        <v>48</v>
      </c>
      <c r="J72" s="115">
        <v>8</v>
      </c>
      <c r="K72" s="116">
        <v>16.666666666666668</v>
      </c>
    </row>
    <row r="73" spans="1:11" ht="14.1" customHeight="1" x14ac:dyDescent="0.2">
      <c r="A73" s="306" t="s">
        <v>309</v>
      </c>
      <c r="B73" s="307" t="s">
        <v>310</v>
      </c>
      <c r="C73" s="308"/>
      <c r="D73" s="113">
        <v>0.68363979255068363</v>
      </c>
      <c r="E73" s="115">
        <v>29</v>
      </c>
      <c r="F73" s="114">
        <v>11</v>
      </c>
      <c r="G73" s="114">
        <v>87</v>
      </c>
      <c r="H73" s="114">
        <v>12</v>
      </c>
      <c r="I73" s="140">
        <v>13</v>
      </c>
      <c r="J73" s="115">
        <v>16</v>
      </c>
      <c r="K73" s="116">
        <v>123.07692307692308</v>
      </c>
    </row>
    <row r="74" spans="1:11" ht="14.1" customHeight="1" x14ac:dyDescent="0.2">
      <c r="A74" s="306" t="s">
        <v>311</v>
      </c>
      <c r="B74" s="307" t="s">
        <v>312</v>
      </c>
      <c r="C74" s="308"/>
      <c r="D74" s="113">
        <v>7.0721357850070721E-2</v>
      </c>
      <c r="E74" s="115">
        <v>3</v>
      </c>
      <c r="F74" s="114">
        <v>3</v>
      </c>
      <c r="G74" s="114">
        <v>10</v>
      </c>
      <c r="H74" s="114">
        <v>0</v>
      </c>
      <c r="I74" s="140">
        <v>6</v>
      </c>
      <c r="J74" s="115">
        <v>-3</v>
      </c>
      <c r="K74" s="116">
        <v>-50</v>
      </c>
    </row>
    <row r="75" spans="1:11" ht="14.1" customHeight="1" x14ac:dyDescent="0.2">
      <c r="A75" s="306" t="s">
        <v>313</v>
      </c>
      <c r="B75" s="307" t="s">
        <v>314</v>
      </c>
      <c r="C75" s="308"/>
      <c r="D75" s="113">
        <v>0.25931164545025931</v>
      </c>
      <c r="E75" s="115">
        <v>11</v>
      </c>
      <c r="F75" s="114">
        <v>10</v>
      </c>
      <c r="G75" s="114">
        <v>8</v>
      </c>
      <c r="H75" s="114">
        <v>9</v>
      </c>
      <c r="I75" s="140">
        <v>11</v>
      </c>
      <c r="J75" s="115">
        <v>0</v>
      </c>
      <c r="K75" s="116">
        <v>0</v>
      </c>
    </row>
    <row r="76" spans="1:11" ht="14.1" customHeight="1" x14ac:dyDescent="0.2">
      <c r="A76" s="306">
        <v>91</v>
      </c>
      <c r="B76" s="307" t="s">
        <v>315</v>
      </c>
      <c r="C76" s="308"/>
      <c r="D76" s="113" t="s">
        <v>513</v>
      </c>
      <c r="E76" s="115" t="s">
        <v>513</v>
      </c>
      <c r="F76" s="114">
        <v>6</v>
      </c>
      <c r="G76" s="114">
        <v>11</v>
      </c>
      <c r="H76" s="114">
        <v>8</v>
      </c>
      <c r="I76" s="140">
        <v>6</v>
      </c>
      <c r="J76" s="115" t="s">
        <v>513</v>
      </c>
      <c r="K76" s="116" t="s">
        <v>513</v>
      </c>
    </row>
    <row r="77" spans="1:11" ht="14.1" customHeight="1" x14ac:dyDescent="0.2">
      <c r="A77" s="306">
        <v>92</v>
      </c>
      <c r="B77" s="307" t="s">
        <v>316</v>
      </c>
      <c r="C77" s="308"/>
      <c r="D77" s="113">
        <v>2.1923620933521923</v>
      </c>
      <c r="E77" s="115">
        <v>93</v>
      </c>
      <c r="F77" s="114">
        <v>75</v>
      </c>
      <c r="G77" s="114">
        <v>86</v>
      </c>
      <c r="H77" s="114">
        <v>59</v>
      </c>
      <c r="I77" s="140">
        <v>108</v>
      </c>
      <c r="J77" s="115">
        <v>-15</v>
      </c>
      <c r="K77" s="116">
        <v>-13.888888888888889</v>
      </c>
    </row>
    <row r="78" spans="1:11" ht="14.1" customHeight="1" x14ac:dyDescent="0.2">
      <c r="A78" s="306">
        <v>93</v>
      </c>
      <c r="B78" s="307" t="s">
        <v>317</v>
      </c>
      <c r="C78" s="308"/>
      <c r="D78" s="113">
        <v>0.25931164545025931</v>
      </c>
      <c r="E78" s="115">
        <v>11</v>
      </c>
      <c r="F78" s="114">
        <v>6</v>
      </c>
      <c r="G78" s="114">
        <v>15</v>
      </c>
      <c r="H78" s="114">
        <v>7</v>
      </c>
      <c r="I78" s="140">
        <v>14</v>
      </c>
      <c r="J78" s="115">
        <v>-3</v>
      </c>
      <c r="K78" s="116">
        <v>-21.428571428571427</v>
      </c>
    </row>
    <row r="79" spans="1:11" ht="14.1" customHeight="1" x14ac:dyDescent="0.2">
      <c r="A79" s="306">
        <v>94</v>
      </c>
      <c r="B79" s="307" t="s">
        <v>318</v>
      </c>
      <c r="C79" s="308"/>
      <c r="D79" s="113">
        <v>2.7581329561527581</v>
      </c>
      <c r="E79" s="115">
        <v>117</v>
      </c>
      <c r="F79" s="114">
        <v>102</v>
      </c>
      <c r="G79" s="114">
        <v>115</v>
      </c>
      <c r="H79" s="114">
        <v>107</v>
      </c>
      <c r="I79" s="140">
        <v>67</v>
      </c>
      <c r="J79" s="115">
        <v>50</v>
      </c>
      <c r="K79" s="116">
        <v>74.626865671641795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t="s">
        <v>513</v>
      </c>
      <c r="G81" s="144" t="s">
        <v>513</v>
      </c>
      <c r="H81" s="144">
        <v>0</v>
      </c>
      <c r="I81" s="145">
        <v>5</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38646</v>
      </c>
      <c r="C10" s="114">
        <v>19984</v>
      </c>
      <c r="D10" s="114">
        <v>18662</v>
      </c>
      <c r="E10" s="114">
        <v>31206</v>
      </c>
      <c r="F10" s="114">
        <v>7276</v>
      </c>
      <c r="G10" s="114">
        <v>4346</v>
      </c>
      <c r="H10" s="114">
        <v>9252</v>
      </c>
      <c r="I10" s="115">
        <v>11636</v>
      </c>
      <c r="J10" s="114">
        <v>7277</v>
      </c>
      <c r="K10" s="114">
        <v>4359</v>
      </c>
      <c r="L10" s="423">
        <v>2799</v>
      </c>
      <c r="M10" s="424">
        <v>2938</v>
      </c>
    </row>
    <row r="11" spans="1:13" ht="11.1" customHeight="1" x14ac:dyDescent="0.2">
      <c r="A11" s="422" t="s">
        <v>387</v>
      </c>
      <c r="B11" s="115">
        <v>39215</v>
      </c>
      <c r="C11" s="114">
        <v>20397</v>
      </c>
      <c r="D11" s="114">
        <v>18818</v>
      </c>
      <c r="E11" s="114">
        <v>31650</v>
      </c>
      <c r="F11" s="114">
        <v>7400</v>
      </c>
      <c r="G11" s="114">
        <v>4266</v>
      </c>
      <c r="H11" s="114">
        <v>9449</v>
      </c>
      <c r="I11" s="115">
        <v>11958</v>
      </c>
      <c r="J11" s="114">
        <v>7414</v>
      </c>
      <c r="K11" s="114">
        <v>4544</v>
      </c>
      <c r="L11" s="423">
        <v>2727</v>
      </c>
      <c r="M11" s="424">
        <v>2232</v>
      </c>
    </row>
    <row r="12" spans="1:13" ht="11.1" customHeight="1" x14ac:dyDescent="0.2">
      <c r="A12" s="422" t="s">
        <v>388</v>
      </c>
      <c r="B12" s="115">
        <v>39926</v>
      </c>
      <c r="C12" s="114">
        <v>20812</v>
      </c>
      <c r="D12" s="114">
        <v>19114</v>
      </c>
      <c r="E12" s="114">
        <v>32324</v>
      </c>
      <c r="F12" s="114">
        <v>7431</v>
      </c>
      <c r="G12" s="114">
        <v>4637</v>
      </c>
      <c r="H12" s="114">
        <v>9583</v>
      </c>
      <c r="I12" s="115">
        <v>11995</v>
      </c>
      <c r="J12" s="114">
        <v>7391</v>
      </c>
      <c r="K12" s="114">
        <v>4604</v>
      </c>
      <c r="L12" s="423">
        <v>3718</v>
      </c>
      <c r="M12" s="424">
        <v>3162</v>
      </c>
    </row>
    <row r="13" spans="1:13" s="110" customFormat="1" ht="11.1" customHeight="1" x14ac:dyDescent="0.2">
      <c r="A13" s="422" t="s">
        <v>389</v>
      </c>
      <c r="B13" s="115">
        <v>39723</v>
      </c>
      <c r="C13" s="114">
        <v>20502</v>
      </c>
      <c r="D13" s="114">
        <v>19221</v>
      </c>
      <c r="E13" s="114">
        <v>31956</v>
      </c>
      <c r="F13" s="114">
        <v>7594</v>
      </c>
      <c r="G13" s="114">
        <v>4442</v>
      </c>
      <c r="H13" s="114">
        <v>9646</v>
      </c>
      <c r="I13" s="115">
        <v>11966</v>
      </c>
      <c r="J13" s="114">
        <v>7421</v>
      </c>
      <c r="K13" s="114">
        <v>4545</v>
      </c>
      <c r="L13" s="423">
        <v>2356</v>
      </c>
      <c r="M13" s="424">
        <v>2832</v>
      </c>
    </row>
    <row r="14" spans="1:13" ht="15" customHeight="1" x14ac:dyDescent="0.2">
      <c r="A14" s="422" t="s">
        <v>390</v>
      </c>
      <c r="B14" s="115">
        <v>39799</v>
      </c>
      <c r="C14" s="114">
        <v>20655</v>
      </c>
      <c r="D14" s="114">
        <v>19144</v>
      </c>
      <c r="E14" s="114">
        <v>30650</v>
      </c>
      <c r="F14" s="114">
        <v>9008</v>
      </c>
      <c r="G14" s="114">
        <v>4298</v>
      </c>
      <c r="H14" s="114">
        <v>9756</v>
      </c>
      <c r="I14" s="115">
        <v>11899</v>
      </c>
      <c r="J14" s="114">
        <v>7320</v>
      </c>
      <c r="K14" s="114">
        <v>4579</v>
      </c>
      <c r="L14" s="423">
        <v>3379</v>
      </c>
      <c r="M14" s="424">
        <v>3234</v>
      </c>
    </row>
    <row r="15" spans="1:13" ht="11.1" customHeight="1" x14ac:dyDescent="0.2">
      <c r="A15" s="422" t="s">
        <v>387</v>
      </c>
      <c r="B15" s="115">
        <v>40504</v>
      </c>
      <c r="C15" s="114">
        <v>21147</v>
      </c>
      <c r="D15" s="114">
        <v>19357</v>
      </c>
      <c r="E15" s="114">
        <v>31084</v>
      </c>
      <c r="F15" s="114">
        <v>9280</v>
      </c>
      <c r="G15" s="114">
        <v>4289</v>
      </c>
      <c r="H15" s="114">
        <v>9998</v>
      </c>
      <c r="I15" s="115">
        <v>12250</v>
      </c>
      <c r="J15" s="114">
        <v>7541</v>
      </c>
      <c r="K15" s="114">
        <v>4709</v>
      </c>
      <c r="L15" s="423">
        <v>3004</v>
      </c>
      <c r="M15" s="424">
        <v>2337</v>
      </c>
    </row>
    <row r="16" spans="1:13" ht="11.1" customHeight="1" x14ac:dyDescent="0.2">
      <c r="A16" s="422" t="s">
        <v>388</v>
      </c>
      <c r="B16" s="115">
        <v>41441</v>
      </c>
      <c r="C16" s="114">
        <v>21671</v>
      </c>
      <c r="D16" s="114">
        <v>19770</v>
      </c>
      <c r="E16" s="114">
        <v>31853</v>
      </c>
      <c r="F16" s="114">
        <v>9427</v>
      </c>
      <c r="G16" s="114">
        <v>4738</v>
      </c>
      <c r="H16" s="114">
        <v>10254</v>
      </c>
      <c r="I16" s="115">
        <v>12232</v>
      </c>
      <c r="J16" s="114">
        <v>7445</v>
      </c>
      <c r="K16" s="114">
        <v>4787</v>
      </c>
      <c r="L16" s="423">
        <v>4243</v>
      </c>
      <c r="M16" s="424">
        <v>3502</v>
      </c>
    </row>
    <row r="17" spans="1:13" s="110" customFormat="1" ht="11.1" customHeight="1" x14ac:dyDescent="0.2">
      <c r="A17" s="422" t="s">
        <v>389</v>
      </c>
      <c r="B17" s="115">
        <v>41067</v>
      </c>
      <c r="C17" s="114">
        <v>21341</v>
      </c>
      <c r="D17" s="114">
        <v>19726</v>
      </c>
      <c r="E17" s="114">
        <v>31587</v>
      </c>
      <c r="F17" s="114">
        <v>9452</v>
      </c>
      <c r="G17" s="114">
        <v>4542</v>
      </c>
      <c r="H17" s="114">
        <v>10241</v>
      </c>
      <c r="I17" s="115">
        <v>12117</v>
      </c>
      <c r="J17" s="114">
        <v>7368</v>
      </c>
      <c r="K17" s="114">
        <v>4749</v>
      </c>
      <c r="L17" s="423">
        <v>2434</v>
      </c>
      <c r="M17" s="424">
        <v>2896</v>
      </c>
    </row>
    <row r="18" spans="1:13" ht="15" customHeight="1" x14ac:dyDescent="0.2">
      <c r="A18" s="422" t="s">
        <v>391</v>
      </c>
      <c r="B18" s="115">
        <v>41343</v>
      </c>
      <c r="C18" s="114">
        <v>21507</v>
      </c>
      <c r="D18" s="114">
        <v>19836</v>
      </c>
      <c r="E18" s="114">
        <v>31494</v>
      </c>
      <c r="F18" s="114">
        <v>9822</v>
      </c>
      <c r="G18" s="114">
        <v>4448</v>
      </c>
      <c r="H18" s="114">
        <v>10369</v>
      </c>
      <c r="I18" s="115">
        <v>12039</v>
      </c>
      <c r="J18" s="114">
        <v>7307</v>
      </c>
      <c r="K18" s="114">
        <v>4732</v>
      </c>
      <c r="L18" s="423">
        <v>4349</v>
      </c>
      <c r="M18" s="424">
        <v>4107</v>
      </c>
    </row>
    <row r="19" spans="1:13" ht="11.1" customHeight="1" x14ac:dyDescent="0.2">
      <c r="A19" s="422" t="s">
        <v>387</v>
      </c>
      <c r="B19" s="115">
        <v>41905</v>
      </c>
      <c r="C19" s="114">
        <v>21883</v>
      </c>
      <c r="D19" s="114">
        <v>20022</v>
      </c>
      <c r="E19" s="114">
        <v>31836</v>
      </c>
      <c r="F19" s="114">
        <v>10047</v>
      </c>
      <c r="G19" s="114">
        <v>4477</v>
      </c>
      <c r="H19" s="114">
        <v>10598</v>
      </c>
      <c r="I19" s="115">
        <v>12461</v>
      </c>
      <c r="J19" s="114">
        <v>7507</v>
      </c>
      <c r="K19" s="114">
        <v>4954</v>
      </c>
      <c r="L19" s="423">
        <v>3036</v>
      </c>
      <c r="M19" s="424">
        <v>2424</v>
      </c>
    </row>
    <row r="20" spans="1:13" ht="11.1" customHeight="1" x14ac:dyDescent="0.2">
      <c r="A20" s="422" t="s">
        <v>388</v>
      </c>
      <c r="B20" s="115">
        <v>42753</v>
      </c>
      <c r="C20" s="114">
        <v>22277</v>
      </c>
      <c r="D20" s="114">
        <v>20476</v>
      </c>
      <c r="E20" s="114">
        <v>32561</v>
      </c>
      <c r="F20" s="114">
        <v>10169</v>
      </c>
      <c r="G20" s="114">
        <v>4821</v>
      </c>
      <c r="H20" s="114">
        <v>10800</v>
      </c>
      <c r="I20" s="115">
        <v>12428</v>
      </c>
      <c r="J20" s="114">
        <v>7385</v>
      </c>
      <c r="K20" s="114">
        <v>5043</v>
      </c>
      <c r="L20" s="423">
        <v>5157</v>
      </c>
      <c r="M20" s="424">
        <v>4480</v>
      </c>
    </row>
    <row r="21" spans="1:13" s="110" customFormat="1" ht="11.1" customHeight="1" x14ac:dyDescent="0.2">
      <c r="A21" s="422" t="s">
        <v>389</v>
      </c>
      <c r="B21" s="115">
        <v>42538</v>
      </c>
      <c r="C21" s="114">
        <v>22051</v>
      </c>
      <c r="D21" s="114">
        <v>20487</v>
      </c>
      <c r="E21" s="114">
        <v>32314</v>
      </c>
      <c r="F21" s="114">
        <v>10216</v>
      </c>
      <c r="G21" s="114">
        <v>4698</v>
      </c>
      <c r="H21" s="114">
        <v>10913</v>
      </c>
      <c r="I21" s="115">
        <v>12250</v>
      </c>
      <c r="J21" s="114">
        <v>7227</v>
      </c>
      <c r="K21" s="114">
        <v>5023</v>
      </c>
      <c r="L21" s="423">
        <v>2642</v>
      </c>
      <c r="M21" s="424">
        <v>2970</v>
      </c>
    </row>
    <row r="22" spans="1:13" ht="15" customHeight="1" x14ac:dyDescent="0.2">
      <c r="A22" s="422" t="s">
        <v>392</v>
      </c>
      <c r="B22" s="115">
        <v>42727</v>
      </c>
      <c r="C22" s="114">
        <v>22214</v>
      </c>
      <c r="D22" s="114">
        <v>20513</v>
      </c>
      <c r="E22" s="114">
        <v>32471</v>
      </c>
      <c r="F22" s="114">
        <v>10238</v>
      </c>
      <c r="G22" s="114">
        <v>4615</v>
      </c>
      <c r="H22" s="114">
        <v>11034</v>
      </c>
      <c r="I22" s="115">
        <v>12219</v>
      </c>
      <c r="J22" s="114">
        <v>7226</v>
      </c>
      <c r="K22" s="114">
        <v>4993</v>
      </c>
      <c r="L22" s="423">
        <v>3263</v>
      </c>
      <c r="M22" s="424">
        <v>3095</v>
      </c>
    </row>
    <row r="23" spans="1:13" ht="11.1" customHeight="1" x14ac:dyDescent="0.2">
      <c r="A23" s="422" t="s">
        <v>387</v>
      </c>
      <c r="B23" s="115">
        <v>43365</v>
      </c>
      <c r="C23" s="114">
        <v>22660</v>
      </c>
      <c r="D23" s="114">
        <v>20705</v>
      </c>
      <c r="E23" s="114">
        <v>32860</v>
      </c>
      <c r="F23" s="114">
        <v>10488</v>
      </c>
      <c r="G23" s="114">
        <v>4494</v>
      </c>
      <c r="H23" s="114">
        <v>11364</v>
      </c>
      <c r="I23" s="115">
        <v>12520</v>
      </c>
      <c r="J23" s="114">
        <v>7352</v>
      </c>
      <c r="K23" s="114">
        <v>5168</v>
      </c>
      <c r="L23" s="423">
        <v>3138</v>
      </c>
      <c r="M23" s="424">
        <v>2532</v>
      </c>
    </row>
    <row r="24" spans="1:13" ht="11.1" customHeight="1" x14ac:dyDescent="0.2">
      <c r="A24" s="422" t="s">
        <v>388</v>
      </c>
      <c r="B24" s="115">
        <v>43976</v>
      </c>
      <c r="C24" s="114">
        <v>22952</v>
      </c>
      <c r="D24" s="114">
        <v>21024</v>
      </c>
      <c r="E24" s="114">
        <v>33171</v>
      </c>
      <c r="F24" s="114">
        <v>10642</v>
      </c>
      <c r="G24" s="114">
        <v>4784</v>
      </c>
      <c r="H24" s="114">
        <v>11517</v>
      </c>
      <c r="I24" s="115">
        <v>12554</v>
      </c>
      <c r="J24" s="114">
        <v>7346</v>
      </c>
      <c r="K24" s="114">
        <v>5208</v>
      </c>
      <c r="L24" s="423">
        <v>4097</v>
      </c>
      <c r="M24" s="424">
        <v>3690</v>
      </c>
    </row>
    <row r="25" spans="1:13" s="110" customFormat="1" ht="11.1" customHeight="1" x14ac:dyDescent="0.2">
      <c r="A25" s="422" t="s">
        <v>389</v>
      </c>
      <c r="B25" s="115">
        <v>43659</v>
      </c>
      <c r="C25" s="114">
        <v>22693</v>
      </c>
      <c r="D25" s="114">
        <v>20966</v>
      </c>
      <c r="E25" s="114">
        <v>32816</v>
      </c>
      <c r="F25" s="114">
        <v>10681</v>
      </c>
      <c r="G25" s="114">
        <v>4647</v>
      </c>
      <c r="H25" s="114">
        <v>11598</v>
      </c>
      <c r="I25" s="115">
        <v>12472</v>
      </c>
      <c r="J25" s="114">
        <v>7331</v>
      </c>
      <c r="K25" s="114">
        <v>5141</v>
      </c>
      <c r="L25" s="423">
        <v>2739</v>
      </c>
      <c r="M25" s="424">
        <v>3117</v>
      </c>
    </row>
    <row r="26" spans="1:13" ht="15" customHeight="1" x14ac:dyDescent="0.2">
      <c r="A26" s="422" t="s">
        <v>393</v>
      </c>
      <c r="B26" s="115">
        <v>43727</v>
      </c>
      <c r="C26" s="114">
        <v>22721</v>
      </c>
      <c r="D26" s="114">
        <v>21006</v>
      </c>
      <c r="E26" s="114">
        <v>32748</v>
      </c>
      <c r="F26" s="114">
        <v>10818</v>
      </c>
      <c r="G26" s="114">
        <v>4506</v>
      </c>
      <c r="H26" s="114">
        <v>11729</v>
      </c>
      <c r="I26" s="115">
        <v>12347</v>
      </c>
      <c r="J26" s="114">
        <v>7260</v>
      </c>
      <c r="K26" s="114">
        <v>5087</v>
      </c>
      <c r="L26" s="423">
        <v>3595</v>
      </c>
      <c r="M26" s="424">
        <v>3498</v>
      </c>
    </row>
    <row r="27" spans="1:13" ht="11.1" customHeight="1" x14ac:dyDescent="0.2">
      <c r="A27" s="422" t="s">
        <v>387</v>
      </c>
      <c r="B27" s="115">
        <v>44445</v>
      </c>
      <c r="C27" s="114">
        <v>23167</v>
      </c>
      <c r="D27" s="114">
        <v>21278</v>
      </c>
      <c r="E27" s="114">
        <v>33201</v>
      </c>
      <c r="F27" s="114">
        <v>11083</v>
      </c>
      <c r="G27" s="114">
        <v>4464</v>
      </c>
      <c r="H27" s="114">
        <v>12067</v>
      </c>
      <c r="I27" s="115">
        <v>12739</v>
      </c>
      <c r="J27" s="114">
        <v>7519</v>
      </c>
      <c r="K27" s="114">
        <v>5220</v>
      </c>
      <c r="L27" s="423">
        <v>3257</v>
      </c>
      <c r="M27" s="424">
        <v>2638</v>
      </c>
    </row>
    <row r="28" spans="1:13" ht="11.1" customHeight="1" x14ac:dyDescent="0.2">
      <c r="A28" s="422" t="s">
        <v>388</v>
      </c>
      <c r="B28" s="115">
        <v>45077</v>
      </c>
      <c r="C28" s="114">
        <v>23517</v>
      </c>
      <c r="D28" s="114">
        <v>21560</v>
      </c>
      <c r="E28" s="114">
        <v>33867</v>
      </c>
      <c r="F28" s="114">
        <v>11201</v>
      </c>
      <c r="G28" s="114">
        <v>4782</v>
      </c>
      <c r="H28" s="114">
        <v>12282</v>
      </c>
      <c r="I28" s="115">
        <v>12687</v>
      </c>
      <c r="J28" s="114">
        <v>7383</v>
      </c>
      <c r="K28" s="114">
        <v>5304</v>
      </c>
      <c r="L28" s="423">
        <v>4264</v>
      </c>
      <c r="M28" s="424">
        <v>3640</v>
      </c>
    </row>
    <row r="29" spans="1:13" s="110" customFormat="1" ht="11.1" customHeight="1" x14ac:dyDescent="0.2">
      <c r="A29" s="422" t="s">
        <v>389</v>
      </c>
      <c r="B29" s="115">
        <v>44976</v>
      </c>
      <c r="C29" s="114">
        <v>23375</v>
      </c>
      <c r="D29" s="114">
        <v>21601</v>
      </c>
      <c r="E29" s="114">
        <v>33646</v>
      </c>
      <c r="F29" s="114">
        <v>11326</v>
      </c>
      <c r="G29" s="114">
        <v>4654</v>
      </c>
      <c r="H29" s="114">
        <v>12455</v>
      </c>
      <c r="I29" s="115">
        <v>12753</v>
      </c>
      <c r="J29" s="114">
        <v>7408</v>
      </c>
      <c r="K29" s="114">
        <v>5345</v>
      </c>
      <c r="L29" s="423">
        <v>2755</v>
      </c>
      <c r="M29" s="424">
        <v>2899</v>
      </c>
    </row>
    <row r="30" spans="1:13" ht="15" customHeight="1" x14ac:dyDescent="0.2">
      <c r="A30" s="422" t="s">
        <v>394</v>
      </c>
      <c r="B30" s="115">
        <v>45167</v>
      </c>
      <c r="C30" s="114">
        <v>23501</v>
      </c>
      <c r="D30" s="114">
        <v>21666</v>
      </c>
      <c r="E30" s="114">
        <v>33718</v>
      </c>
      <c r="F30" s="114">
        <v>11446</v>
      </c>
      <c r="G30" s="114">
        <v>4532</v>
      </c>
      <c r="H30" s="114">
        <v>12630</v>
      </c>
      <c r="I30" s="115">
        <v>12444</v>
      </c>
      <c r="J30" s="114">
        <v>7201</v>
      </c>
      <c r="K30" s="114">
        <v>5243</v>
      </c>
      <c r="L30" s="423">
        <v>3864</v>
      </c>
      <c r="M30" s="424">
        <v>3590</v>
      </c>
    </row>
    <row r="31" spans="1:13" ht="11.1" customHeight="1" x14ac:dyDescent="0.2">
      <c r="A31" s="422" t="s">
        <v>387</v>
      </c>
      <c r="B31" s="115">
        <v>45731</v>
      </c>
      <c r="C31" s="114">
        <v>23949</v>
      </c>
      <c r="D31" s="114">
        <v>21782</v>
      </c>
      <c r="E31" s="114">
        <v>34057</v>
      </c>
      <c r="F31" s="114">
        <v>11671</v>
      </c>
      <c r="G31" s="114">
        <v>4512</v>
      </c>
      <c r="H31" s="114">
        <v>12943</v>
      </c>
      <c r="I31" s="115">
        <v>12850</v>
      </c>
      <c r="J31" s="114">
        <v>7400</v>
      </c>
      <c r="K31" s="114">
        <v>5450</v>
      </c>
      <c r="L31" s="423">
        <v>3398</v>
      </c>
      <c r="M31" s="424">
        <v>2799</v>
      </c>
    </row>
    <row r="32" spans="1:13" ht="11.1" customHeight="1" x14ac:dyDescent="0.2">
      <c r="A32" s="422" t="s">
        <v>388</v>
      </c>
      <c r="B32" s="115">
        <v>46516</v>
      </c>
      <c r="C32" s="114">
        <v>24365</v>
      </c>
      <c r="D32" s="114">
        <v>22151</v>
      </c>
      <c r="E32" s="114">
        <v>34618</v>
      </c>
      <c r="F32" s="114">
        <v>11897</v>
      </c>
      <c r="G32" s="114">
        <v>4828</v>
      </c>
      <c r="H32" s="114">
        <v>13181</v>
      </c>
      <c r="I32" s="115">
        <v>12732</v>
      </c>
      <c r="J32" s="114">
        <v>7221</v>
      </c>
      <c r="K32" s="114">
        <v>5511</v>
      </c>
      <c r="L32" s="423">
        <v>4725</v>
      </c>
      <c r="M32" s="424">
        <v>3945</v>
      </c>
    </row>
    <row r="33" spans="1:13" s="110" customFormat="1" ht="11.1" customHeight="1" x14ac:dyDescent="0.2">
      <c r="A33" s="422" t="s">
        <v>389</v>
      </c>
      <c r="B33" s="115">
        <v>46811</v>
      </c>
      <c r="C33" s="114">
        <v>24491</v>
      </c>
      <c r="D33" s="114">
        <v>22320</v>
      </c>
      <c r="E33" s="114">
        <v>34747</v>
      </c>
      <c r="F33" s="114">
        <v>12063</v>
      </c>
      <c r="G33" s="114">
        <v>4690</v>
      </c>
      <c r="H33" s="114">
        <v>13386</v>
      </c>
      <c r="I33" s="115">
        <v>12759</v>
      </c>
      <c r="J33" s="114">
        <v>7272</v>
      </c>
      <c r="K33" s="114">
        <v>5487</v>
      </c>
      <c r="L33" s="423">
        <v>3087</v>
      </c>
      <c r="M33" s="424">
        <v>3372</v>
      </c>
    </row>
    <row r="34" spans="1:13" ht="15" customHeight="1" x14ac:dyDescent="0.2">
      <c r="A34" s="422" t="s">
        <v>395</v>
      </c>
      <c r="B34" s="115">
        <v>47119</v>
      </c>
      <c r="C34" s="114">
        <v>24735</v>
      </c>
      <c r="D34" s="114">
        <v>22384</v>
      </c>
      <c r="E34" s="114">
        <v>34841</v>
      </c>
      <c r="F34" s="114">
        <v>12277</v>
      </c>
      <c r="G34" s="114">
        <v>4547</v>
      </c>
      <c r="H34" s="114">
        <v>13645</v>
      </c>
      <c r="I34" s="115">
        <v>12687</v>
      </c>
      <c r="J34" s="114">
        <v>7151</v>
      </c>
      <c r="K34" s="114">
        <v>5536</v>
      </c>
      <c r="L34" s="423">
        <v>4120</v>
      </c>
      <c r="M34" s="424">
        <v>3621</v>
      </c>
    </row>
    <row r="35" spans="1:13" ht="11.1" customHeight="1" x14ac:dyDescent="0.2">
      <c r="A35" s="422" t="s">
        <v>387</v>
      </c>
      <c r="B35" s="115">
        <v>47973</v>
      </c>
      <c r="C35" s="114">
        <v>25300</v>
      </c>
      <c r="D35" s="114">
        <v>22673</v>
      </c>
      <c r="E35" s="114">
        <v>35335</v>
      </c>
      <c r="F35" s="114">
        <v>12637</v>
      </c>
      <c r="G35" s="114">
        <v>4580</v>
      </c>
      <c r="H35" s="114">
        <v>14018</v>
      </c>
      <c r="I35" s="115">
        <v>12990</v>
      </c>
      <c r="J35" s="114">
        <v>7246</v>
      </c>
      <c r="K35" s="114">
        <v>5744</v>
      </c>
      <c r="L35" s="423">
        <v>3822</v>
      </c>
      <c r="M35" s="424">
        <v>3240</v>
      </c>
    </row>
    <row r="36" spans="1:13" ht="11.1" customHeight="1" x14ac:dyDescent="0.2">
      <c r="A36" s="422" t="s">
        <v>388</v>
      </c>
      <c r="B36" s="115">
        <v>48752</v>
      </c>
      <c r="C36" s="114">
        <v>25732</v>
      </c>
      <c r="D36" s="114">
        <v>23020</v>
      </c>
      <c r="E36" s="114">
        <v>36084</v>
      </c>
      <c r="F36" s="114">
        <v>12667</v>
      </c>
      <c r="G36" s="114">
        <v>4875</v>
      </c>
      <c r="H36" s="114">
        <v>14278</v>
      </c>
      <c r="I36" s="115">
        <v>13075</v>
      </c>
      <c r="J36" s="114">
        <v>7178</v>
      </c>
      <c r="K36" s="114">
        <v>5897</v>
      </c>
      <c r="L36" s="423">
        <v>4868</v>
      </c>
      <c r="M36" s="424">
        <v>4189</v>
      </c>
    </row>
    <row r="37" spans="1:13" s="110" customFormat="1" ht="11.1" customHeight="1" x14ac:dyDescent="0.2">
      <c r="A37" s="422" t="s">
        <v>389</v>
      </c>
      <c r="B37" s="115">
        <v>48264</v>
      </c>
      <c r="C37" s="114">
        <v>25431</v>
      </c>
      <c r="D37" s="114">
        <v>22833</v>
      </c>
      <c r="E37" s="114">
        <v>35561</v>
      </c>
      <c r="F37" s="114">
        <v>12703</v>
      </c>
      <c r="G37" s="114">
        <v>4747</v>
      </c>
      <c r="H37" s="114">
        <v>14326</v>
      </c>
      <c r="I37" s="115">
        <v>13054</v>
      </c>
      <c r="J37" s="114">
        <v>7267</v>
      </c>
      <c r="K37" s="114">
        <v>5787</v>
      </c>
      <c r="L37" s="423">
        <v>3299</v>
      </c>
      <c r="M37" s="424">
        <v>3667</v>
      </c>
    </row>
    <row r="38" spans="1:13" ht="15" customHeight="1" x14ac:dyDescent="0.2">
      <c r="A38" s="425" t="s">
        <v>396</v>
      </c>
      <c r="B38" s="115">
        <v>48283</v>
      </c>
      <c r="C38" s="114">
        <v>25527</v>
      </c>
      <c r="D38" s="114">
        <v>22756</v>
      </c>
      <c r="E38" s="114">
        <v>35490</v>
      </c>
      <c r="F38" s="114">
        <v>12793</v>
      </c>
      <c r="G38" s="114">
        <v>4616</v>
      </c>
      <c r="H38" s="114">
        <v>14286</v>
      </c>
      <c r="I38" s="115">
        <v>12721</v>
      </c>
      <c r="J38" s="114">
        <v>6967</v>
      </c>
      <c r="K38" s="114">
        <v>5754</v>
      </c>
      <c r="L38" s="423">
        <v>4310</v>
      </c>
      <c r="M38" s="424">
        <v>4063</v>
      </c>
    </row>
    <row r="39" spans="1:13" ht="11.1" customHeight="1" x14ac:dyDescent="0.2">
      <c r="A39" s="422" t="s">
        <v>387</v>
      </c>
      <c r="B39" s="115">
        <v>48869</v>
      </c>
      <c r="C39" s="114">
        <v>25925</v>
      </c>
      <c r="D39" s="114">
        <v>22944</v>
      </c>
      <c r="E39" s="114">
        <v>35905</v>
      </c>
      <c r="F39" s="114">
        <v>12964</v>
      </c>
      <c r="G39" s="114">
        <v>4602</v>
      </c>
      <c r="H39" s="114">
        <v>14626</v>
      </c>
      <c r="I39" s="115">
        <v>12946</v>
      </c>
      <c r="J39" s="114">
        <v>7027</v>
      </c>
      <c r="K39" s="114">
        <v>5919</v>
      </c>
      <c r="L39" s="423">
        <v>3913</v>
      </c>
      <c r="M39" s="424">
        <v>3401</v>
      </c>
    </row>
    <row r="40" spans="1:13" ht="11.1" customHeight="1" x14ac:dyDescent="0.2">
      <c r="A40" s="425" t="s">
        <v>388</v>
      </c>
      <c r="B40" s="115">
        <v>49525</v>
      </c>
      <c r="C40" s="114">
        <v>26243</v>
      </c>
      <c r="D40" s="114">
        <v>23282</v>
      </c>
      <c r="E40" s="114">
        <v>36326</v>
      </c>
      <c r="F40" s="114">
        <v>13199</v>
      </c>
      <c r="G40" s="114">
        <v>4954</v>
      </c>
      <c r="H40" s="114">
        <v>14818</v>
      </c>
      <c r="I40" s="115">
        <v>13036</v>
      </c>
      <c r="J40" s="114">
        <v>7005</v>
      </c>
      <c r="K40" s="114">
        <v>6031</v>
      </c>
      <c r="L40" s="423">
        <v>4930</v>
      </c>
      <c r="M40" s="424">
        <v>4310</v>
      </c>
    </row>
    <row r="41" spans="1:13" s="110" customFormat="1" ht="11.1" customHeight="1" x14ac:dyDescent="0.2">
      <c r="A41" s="422" t="s">
        <v>389</v>
      </c>
      <c r="B41" s="115">
        <v>49044</v>
      </c>
      <c r="C41" s="114">
        <v>25890</v>
      </c>
      <c r="D41" s="114">
        <v>23154</v>
      </c>
      <c r="E41" s="114">
        <v>35884</v>
      </c>
      <c r="F41" s="114">
        <v>13160</v>
      </c>
      <c r="G41" s="114">
        <v>4762</v>
      </c>
      <c r="H41" s="114">
        <v>14791</v>
      </c>
      <c r="I41" s="115">
        <v>12955</v>
      </c>
      <c r="J41" s="114">
        <v>6952</v>
      </c>
      <c r="K41" s="114">
        <v>6003</v>
      </c>
      <c r="L41" s="423">
        <v>3383</v>
      </c>
      <c r="M41" s="424">
        <v>3879</v>
      </c>
    </row>
    <row r="42" spans="1:13" ht="15" customHeight="1" x14ac:dyDescent="0.2">
      <c r="A42" s="422" t="s">
        <v>397</v>
      </c>
      <c r="B42" s="115">
        <v>49579</v>
      </c>
      <c r="C42" s="114">
        <v>26333</v>
      </c>
      <c r="D42" s="114">
        <v>23246</v>
      </c>
      <c r="E42" s="114">
        <v>36295</v>
      </c>
      <c r="F42" s="114">
        <v>13284</v>
      </c>
      <c r="G42" s="114">
        <v>4645</v>
      </c>
      <c r="H42" s="114">
        <v>15042</v>
      </c>
      <c r="I42" s="115">
        <v>12913</v>
      </c>
      <c r="J42" s="114">
        <v>6815</v>
      </c>
      <c r="K42" s="114">
        <v>6098</v>
      </c>
      <c r="L42" s="423">
        <v>4487</v>
      </c>
      <c r="M42" s="424">
        <v>3914</v>
      </c>
    </row>
    <row r="43" spans="1:13" ht="11.1" customHeight="1" x14ac:dyDescent="0.2">
      <c r="A43" s="422" t="s">
        <v>387</v>
      </c>
      <c r="B43" s="115">
        <v>50298</v>
      </c>
      <c r="C43" s="114">
        <v>26832</v>
      </c>
      <c r="D43" s="114">
        <v>23466</v>
      </c>
      <c r="E43" s="114">
        <v>36797</v>
      </c>
      <c r="F43" s="114">
        <v>13501</v>
      </c>
      <c r="G43" s="114">
        <v>4640</v>
      </c>
      <c r="H43" s="114">
        <v>15425</v>
      </c>
      <c r="I43" s="115">
        <v>13354</v>
      </c>
      <c r="J43" s="114">
        <v>7002</v>
      </c>
      <c r="K43" s="114">
        <v>6352</v>
      </c>
      <c r="L43" s="423">
        <v>4245</v>
      </c>
      <c r="M43" s="424">
        <v>3531</v>
      </c>
    </row>
    <row r="44" spans="1:13" ht="11.1" customHeight="1" x14ac:dyDescent="0.2">
      <c r="A44" s="422" t="s">
        <v>388</v>
      </c>
      <c r="B44" s="115">
        <v>51068</v>
      </c>
      <c r="C44" s="114">
        <v>27355</v>
      </c>
      <c r="D44" s="114">
        <v>23713</v>
      </c>
      <c r="E44" s="114">
        <v>37454</v>
      </c>
      <c r="F44" s="114">
        <v>13614</v>
      </c>
      <c r="G44" s="114">
        <v>4998</v>
      </c>
      <c r="H44" s="114">
        <v>15576</v>
      </c>
      <c r="I44" s="115">
        <v>13402</v>
      </c>
      <c r="J44" s="114">
        <v>6893</v>
      </c>
      <c r="K44" s="114">
        <v>6509</v>
      </c>
      <c r="L44" s="423">
        <v>5278</v>
      </c>
      <c r="M44" s="424">
        <v>4554</v>
      </c>
    </row>
    <row r="45" spans="1:13" s="110" customFormat="1" ht="11.1" customHeight="1" x14ac:dyDescent="0.2">
      <c r="A45" s="422" t="s">
        <v>389</v>
      </c>
      <c r="B45" s="115">
        <v>50783</v>
      </c>
      <c r="C45" s="114">
        <v>27127</v>
      </c>
      <c r="D45" s="114">
        <v>23656</v>
      </c>
      <c r="E45" s="114">
        <v>37138</v>
      </c>
      <c r="F45" s="114">
        <v>13645</v>
      </c>
      <c r="G45" s="114">
        <v>4886</v>
      </c>
      <c r="H45" s="114">
        <v>15588</v>
      </c>
      <c r="I45" s="115">
        <v>13335</v>
      </c>
      <c r="J45" s="114">
        <v>6868</v>
      </c>
      <c r="K45" s="114">
        <v>6467</v>
      </c>
      <c r="L45" s="423">
        <v>3383</v>
      </c>
      <c r="M45" s="424">
        <v>3790</v>
      </c>
    </row>
    <row r="46" spans="1:13" ht="15" customHeight="1" x14ac:dyDescent="0.2">
      <c r="A46" s="422" t="s">
        <v>398</v>
      </c>
      <c r="B46" s="115">
        <v>51590</v>
      </c>
      <c r="C46" s="114">
        <v>27679</v>
      </c>
      <c r="D46" s="114">
        <v>23911</v>
      </c>
      <c r="E46" s="114">
        <v>37742</v>
      </c>
      <c r="F46" s="114">
        <v>13848</v>
      </c>
      <c r="G46" s="114">
        <v>4795</v>
      </c>
      <c r="H46" s="114">
        <v>15996</v>
      </c>
      <c r="I46" s="115">
        <v>13325</v>
      </c>
      <c r="J46" s="114">
        <v>6788</v>
      </c>
      <c r="K46" s="114">
        <v>6537</v>
      </c>
      <c r="L46" s="423">
        <v>4937</v>
      </c>
      <c r="M46" s="424">
        <v>4275</v>
      </c>
    </row>
    <row r="47" spans="1:13" ht="11.1" customHeight="1" x14ac:dyDescent="0.2">
      <c r="A47" s="422" t="s">
        <v>387</v>
      </c>
      <c r="B47" s="115">
        <v>52419</v>
      </c>
      <c r="C47" s="114">
        <v>28284</v>
      </c>
      <c r="D47" s="114">
        <v>24135</v>
      </c>
      <c r="E47" s="114">
        <v>38266</v>
      </c>
      <c r="F47" s="114">
        <v>14153</v>
      </c>
      <c r="G47" s="114">
        <v>4783</v>
      </c>
      <c r="H47" s="114">
        <v>16317</v>
      </c>
      <c r="I47" s="115">
        <v>13443</v>
      </c>
      <c r="J47" s="114">
        <v>6856</v>
      </c>
      <c r="K47" s="114">
        <v>6587</v>
      </c>
      <c r="L47" s="423">
        <v>4062</v>
      </c>
      <c r="M47" s="424">
        <v>3314</v>
      </c>
    </row>
    <row r="48" spans="1:13" ht="11.1" customHeight="1" x14ac:dyDescent="0.2">
      <c r="A48" s="422" t="s">
        <v>388</v>
      </c>
      <c r="B48" s="115">
        <v>53048</v>
      </c>
      <c r="C48" s="114">
        <v>28665</v>
      </c>
      <c r="D48" s="114">
        <v>24383</v>
      </c>
      <c r="E48" s="114">
        <v>38822</v>
      </c>
      <c r="F48" s="114">
        <v>14226</v>
      </c>
      <c r="G48" s="114">
        <v>5094</v>
      </c>
      <c r="H48" s="114">
        <v>16498</v>
      </c>
      <c r="I48" s="115">
        <v>13475</v>
      </c>
      <c r="J48" s="114">
        <v>6775</v>
      </c>
      <c r="K48" s="114">
        <v>6700</v>
      </c>
      <c r="L48" s="423">
        <v>4967</v>
      </c>
      <c r="M48" s="424">
        <v>4463</v>
      </c>
    </row>
    <row r="49" spans="1:17" s="110" customFormat="1" ht="11.1" customHeight="1" x14ac:dyDescent="0.2">
      <c r="A49" s="422" t="s">
        <v>389</v>
      </c>
      <c r="B49" s="115">
        <v>52864</v>
      </c>
      <c r="C49" s="114">
        <v>28453</v>
      </c>
      <c r="D49" s="114">
        <v>24411</v>
      </c>
      <c r="E49" s="114">
        <v>38606</v>
      </c>
      <c r="F49" s="114">
        <v>14258</v>
      </c>
      <c r="G49" s="114">
        <v>5008</v>
      </c>
      <c r="H49" s="114">
        <v>16438</v>
      </c>
      <c r="I49" s="115">
        <v>13375</v>
      </c>
      <c r="J49" s="114">
        <v>6763</v>
      </c>
      <c r="K49" s="114">
        <v>6612</v>
      </c>
      <c r="L49" s="423">
        <v>3571</v>
      </c>
      <c r="M49" s="424">
        <v>3949</v>
      </c>
    </row>
    <row r="50" spans="1:17" ht="15" customHeight="1" x14ac:dyDescent="0.2">
      <c r="A50" s="422" t="s">
        <v>399</v>
      </c>
      <c r="B50" s="143">
        <v>52983</v>
      </c>
      <c r="C50" s="144">
        <v>28599</v>
      </c>
      <c r="D50" s="144">
        <v>24384</v>
      </c>
      <c r="E50" s="144">
        <v>38671</v>
      </c>
      <c r="F50" s="144">
        <v>14312</v>
      </c>
      <c r="G50" s="144">
        <v>4793</v>
      </c>
      <c r="H50" s="144">
        <v>16563</v>
      </c>
      <c r="I50" s="143">
        <v>13011</v>
      </c>
      <c r="J50" s="144">
        <v>6522</v>
      </c>
      <c r="K50" s="144">
        <v>6489</v>
      </c>
      <c r="L50" s="426">
        <v>4477</v>
      </c>
      <c r="M50" s="427">
        <v>4242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2.700135685210312</v>
      </c>
      <c r="C6" s="480">
        <f>'Tabelle 3.3'!J11</f>
        <v>-2.3564727954971856</v>
      </c>
      <c r="D6" s="481">
        <f t="shared" ref="D6:E9" si="0">IF(OR(AND(B6&gt;=-50,B6&lt;=50),ISNUMBER(B6)=FALSE),B6,"")</f>
        <v>2.700135685210312</v>
      </c>
      <c r="E6" s="481">
        <f t="shared" si="0"/>
        <v>-2.3564727954971856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2.700135685210312</v>
      </c>
      <c r="C14" s="480">
        <f>'Tabelle 3.3'!J11</f>
        <v>-2.3564727954971856</v>
      </c>
      <c r="D14" s="481">
        <f>IF(OR(AND(B14&gt;=-50,B14&lt;=50),ISNUMBER(B14)=FALSE),B14,"")</f>
        <v>2.700135685210312</v>
      </c>
      <c r="E14" s="481">
        <f>IF(OR(AND(C14&gt;=-50,C14&lt;=50),ISNUMBER(C14)=FALSE),C14,"")</f>
        <v>-2.3564727954971856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9.6618357487922708</v>
      </c>
      <c r="C15" s="480">
        <f>'Tabelle 3.3'!J12</f>
        <v>10.666666666666666</v>
      </c>
      <c r="D15" s="481">
        <f t="shared" ref="D15:E45" si="3">IF(OR(AND(B15&gt;=-50,B15&lt;=50),ISNUMBER(B15)=FALSE),B15,"")</f>
        <v>9.6618357487922708</v>
      </c>
      <c r="E15" s="481">
        <f t="shared" si="3"/>
        <v>10.666666666666666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11.636363636363637</v>
      </c>
      <c r="C16" s="480">
        <f>'Tabelle 3.3'!J13</f>
        <v>6.0606060606060606</v>
      </c>
      <c r="D16" s="481">
        <f t="shared" si="3"/>
        <v>11.636363636363637</v>
      </c>
      <c r="E16" s="481">
        <f t="shared" si="3"/>
        <v>6.0606060606060606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1.1224327336411399</v>
      </c>
      <c r="C17" s="480">
        <f>'Tabelle 3.3'!J14</f>
        <v>-4.2626728110599075</v>
      </c>
      <c r="D17" s="481">
        <f t="shared" si="3"/>
        <v>1.1224327336411399</v>
      </c>
      <c r="E17" s="481">
        <f t="shared" si="3"/>
        <v>-4.2626728110599075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2.3065833733781838</v>
      </c>
      <c r="C18" s="480">
        <f>'Tabelle 3.3'!J15</f>
        <v>-2.5559105431309903</v>
      </c>
      <c r="D18" s="481">
        <f t="shared" si="3"/>
        <v>2.3065833733781838</v>
      </c>
      <c r="E18" s="481">
        <f t="shared" si="3"/>
        <v>-2.5559105431309903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0.97700582255995261</v>
      </c>
      <c r="C19" s="480">
        <f>'Tabelle 3.3'!J16</f>
        <v>-6.8181818181818183</v>
      </c>
      <c r="D19" s="481">
        <f t="shared" si="3"/>
        <v>0.97700582255995261</v>
      </c>
      <c r="E19" s="481">
        <f t="shared" si="3"/>
        <v>-6.8181818181818183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-1.7241379310344827</v>
      </c>
      <c r="C20" s="480">
        <f>'Tabelle 3.3'!J17</f>
        <v>5.6338028169014081</v>
      </c>
      <c r="D20" s="481">
        <f t="shared" si="3"/>
        <v>-1.7241379310344827</v>
      </c>
      <c r="E20" s="481">
        <f t="shared" si="3"/>
        <v>5.6338028169014081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0.52927555408534566</v>
      </c>
      <c r="C21" s="480">
        <f>'Tabelle 3.3'!J18</f>
        <v>-3.6832412523020257</v>
      </c>
      <c r="D21" s="481">
        <f t="shared" si="3"/>
        <v>0.52927555408534566</v>
      </c>
      <c r="E21" s="481">
        <f t="shared" si="3"/>
        <v>-3.6832412523020257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0.82674335010783606</v>
      </c>
      <c r="C22" s="480">
        <f>'Tabelle 3.3'!J19</f>
        <v>3.6797613127797115</v>
      </c>
      <c r="D22" s="481">
        <f t="shared" si="3"/>
        <v>0.82674335010783606</v>
      </c>
      <c r="E22" s="481">
        <f t="shared" si="3"/>
        <v>3.6797613127797115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-3.8244514106583072</v>
      </c>
      <c r="C23" s="480">
        <f>'Tabelle 3.3'!J20</f>
        <v>-5.1912568306010929</v>
      </c>
      <c r="D23" s="481">
        <f t="shared" si="3"/>
        <v>-3.8244514106583072</v>
      </c>
      <c r="E23" s="481">
        <f t="shared" si="3"/>
        <v>-5.1912568306010929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-4.4247787610619467</v>
      </c>
      <c r="C24" s="480">
        <f>'Tabelle 3.3'!J21</f>
        <v>-8.1370449678800849</v>
      </c>
      <c r="D24" s="481">
        <f t="shared" si="3"/>
        <v>-4.4247787610619467</v>
      </c>
      <c r="E24" s="481">
        <f t="shared" si="3"/>
        <v>-8.1370449678800849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10.703547805171377</v>
      </c>
      <c r="C25" s="480">
        <f>'Tabelle 3.3'!J22</f>
        <v>1.286764705882353</v>
      </c>
      <c r="D25" s="481">
        <f t="shared" si="3"/>
        <v>10.703547805171377</v>
      </c>
      <c r="E25" s="481">
        <f t="shared" si="3"/>
        <v>1.286764705882353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0.72697899838449109</v>
      </c>
      <c r="C26" s="480">
        <f>'Tabelle 3.3'!J23</f>
        <v>-1.7142857142857142</v>
      </c>
      <c r="D26" s="481">
        <f t="shared" si="3"/>
        <v>0.72697899838449109</v>
      </c>
      <c r="E26" s="481">
        <f t="shared" si="3"/>
        <v>-1.7142857142857142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10.186216775425752</v>
      </c>
      <c r="C27" s="480">
        <f>'Tabelle 3.3'!J24</f>
        <v>-3.6045876570180231</v>
      </c>
      <c r="D27" s="481">
        <f t="shared" si="3"/>
        <v>10.186216775425752</v>
      </c>
      <c r="E27" s="481">
        <f t="shared" si="3"/>
        <v>-3.6045876570180231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0.63547082611207395</v>
      </c>
      <c r="C28" s="480">
        <f>'Tabelle 3.3'!J25</f>
        <v>-12.5</v>
      </c>
      <c r="D28" s="481">
        <f t="shared" si="3"/>
        <v>0.63547082611207395</v>
      </c>
      <c r="E28" s="481">
        <f t="shared" si="3"/>
        <v>-12.5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-9.2592592592592595</v>
      </c>
      <c r="C29" s="480">
        <f>'Tabelle 3.3'!J26</f>
        <v>12.5</v>
      </c>
      <c r="D29" s="481">
        <f t="shared" si="3"/>
        <v>-9.2592592592592595</v>
      </c>
      <c r="E29" s="481">
        <f t="shared" si="3"/>
        <v>12.5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2.1369596891694997</v>
      </c>
      <c r="C30" s="480">
        <f>'Tabelle 3.3'!J27</f>
        <v>-5.298013245033113</v>
      </c>
      <c r="D30" s="481">
        <f t="shared" si="3"/>
        <v>2.1369596891694997</v>
      </c>
      <c r="E30" s="481">
        <f t="shared" si="3"/>
        <v>-5.298013245033113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1.3164556962025316</v>
      </c>
      <c r="C31" s="480">
        <f>'Tabelle 3.3'!J28</f>
        <v>-10.582010582010582</v>
      </c>
      <c r="D31" s="481">
        <f t="shared" si="3"/>
        <v>1.3164556962025316</v>
      </c>
      <c r="E31" s="481">
        <f t="shared" si="3"/>
        <v>-10.582010582010582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3.073463268365817</v>
      </c>
      <c r="C32" s="480">
        <f>'Tabelle 3.3'!J29</f>
        <v>-0.14482259232440262</v>
      </c>
      <c r="D32" s="481">
        <f t="shared" si="3"/>
        <v>3.073463268365817</v>
      </c>
      <c r="E32" s="481">
        <f t="shared" si="3"/>
        <v>-0.14482259232440262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2.314368370298939</v>
      </c>
      <c r="C33" s="480">
        <f>'Tabelle 3.3'!J30</f>
        <v>2.4663677130044843</v>
      </c>
      <c r="D33" s="481">
        <f t="shared" si="3"/>
        <v>2.314368370298939</v>
      </c>
      <c r="E33" s="481">
        <f t="shared" si="3"/>
        <v>2.4663677130044843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1.2020606754436176</v>
      </c>
      <c r="C34" s="480">
        <f>'Tabelle 3.3'!J31</f>
        <v>2.2434099831744252</v>
      </c>
      <c r="D34" s="481">
        <f t="shared" si="3"/>
        <v>1.2020606754436176</v>
      </c>
      <c r="E34" s="481">
        <f t="shared" si="3"/>
        <v>2.2434099831744252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9.6618357487922708</v>
      </c>
      <c r="C37" s="480">
        <f>'Tabelle 3.3'!J34</f>
        <v>10.666666666666666</v>
      </c>
      <c r="D37" s="481">
        <f t="shared" si="3"/>
        <v>9.6618357487922708</v>
      </c>
      <c r="E37" s="481">
        <f t="shared" si="3"/>
        <v>10.666666666666666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1.1916771752837327</v>
      </c>
      <c r="C38" s="480">
        <f>'Tabelle 3.3'!J35</f>
        <v>-3.8088642659279777</v>
      </c>
      <c r="D38" s="481">
        <f t="shared" si="3"/>
        <v>1.1916771752837327</v>
      </c>
      <c r="E38" s="481">
        <f t="shared" si="3"/>
        <v>-3.8088642659279777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3.333145656213051</v>
      </c>
      <c r="C39" s="480">
        <f>'Tabelle 3.3'!J36</f>
        <v>-2.3527406018242263</v>
      </c>
      <c r="D39" s="481">
        <f t="shared" si="3"/>
        <v>3.333145656213051</v>
      </c>
      <c r="E39" s="481">
        <f t="shared" si="3"/>
        <v>-2.3527406018242263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3.333145656213051</v>
      </c>
      <c r="C45" s="480">
        <f>'Tabelle 3.3'!J36</f>
        <v>-2.3527406018242263</v>
      </c>
      <c r="D45" s="481">
        <f t="shared" si="3"/>
        <v>3.333145656213051</v>
      </c>
      <c r="E45" s="481">
        <f t="shared" si="3"/>
        <v>-2.3527406018242263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43727</v>
      </c>
      <c r="C51" s="487">
        <v>7260</v>
      </c>
      <c r="D51" s="487">
        <v>5087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44445</v>
      </c>
      <c r="C52" s="487">
        <v>7519</v>
      </c>
      <c r="D52" s="487">
        <v>5220</v>
      </c>
      <c r="E52" s="488">
        <f t="shared" ref="E52:G70" si="11">IF($A$51=37802,IF(COUNTBLANK(B$51:B$70)&gt;0,#N/A,B52/B$51*100),IF(COUNTBLANK(B$51:B$75)&gt;0,#N/A,B52/B$51*100))</f>
        <v>101.64200608319803</v>
      </c>
      <c r="F52" s="488">
        <f t="shared" si="11"/>
        <v>103.56749311294766</v>
      </c>
      <c r="G52" s="488">
        <f t="shared" si="11"/>
        <v>102.61450756831138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45077</v>
      </c>
      <c r="C53" s="487">
        <v>7383</v>
      </c>
      <c r="D53" s="487">
        <v>5304</v>
      </c>
      <c r="E53" s="488">
        <f t="shared" si="11"/>
        <v>103.08733734306034</v>
      </c>
      <c r="F53" s="488">
        <f t="shared" si="11"/>
        <v>101.69421487603304</v>
      </c>
      <c r="G53" s="488">
        <f t="shared" si="11"/>
        <v>104.26577550619226</v>
      </c>
      <c r="H53" s="489">
        <f>IF(ISERROR(L53)=TRUE,IF(MONTH(A53)=MONTH(MAX(A$51:A$75)),A53,""),"")</f>
        <v>41883</v>
      </c>
      <c r="I53" s="488">
        <f t="shared" si="12"/>
        <v>103.08733734306034</v>
      </c>
      <c r="J53" s="488">
        <f t="shared" si="10"/>
        <v>101.69421487603304</v>
      </c>
      <c r="K53" s="488">
        <f t="shared" si="10"/>
        <v>104.26577550619226</v>
      </c>
      <c r="L53" s="488" t="e">
        <f t="shared" si="13"/>
        <v>#N/A</v>
      </c>
    </row>
    <row r="54" spans="1:14" ht="15" customHeight="1" x14ac:dyDescent="0.2">
      <c r="A54" s="490" t="s">
        <v>462</v>
      </c>
      <c r="B54" s="487">
        <v>44976</v>
      </c>
      <c r="C54" s="487">
        <v>7408</v>
      </c>
      <c r="D54" s="487">
        <v>5345</v>
      </c>
      <c r="E54" s="488">
        <f t="shared" si="11"/>
        <v>102.85635877146844</v>
      </c>
      <c r="F54" s="488">
        <f t="shared" si="11"/>
        <v>102.03856749311295</v>
      </c>
      <c r="G54" s="488">
        <f t="shared" si="11"/>
        <v>105.07175152349124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45167</v>
      </c>
      <c r="C55" s="487">
        <v>7201</v>
      </c>
      <c r="D55" s="487">
        <v>5243</v>
      </c>
      <c r="E55" s="488">
        <f t="shared" si="11"/>
        <v>103.29315983259771</v>
      </c>
      <c r="F55" s="488">
        <f t="shared" si="11"/>
        <v>99.187327823691462</v>
      </c>
      <c r="G55" s="488">
        <f t="shared" si="11"/>
        <v>103.06664045606449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45731</v>
      </c>
      <c r="C56" s="487">
        <v>7400</v>
      </c>
      <c r="D56" s="487">
        <v>5450</v>
      </c>
      <c r="E56" s="488">
        <f t="shared" si="11"/>
        <v>104.58298076703181</v>
      </c>
      <c r="F56" s="488">
        <f t="shared" si="11"/>
        <v>101.92837465564739</v>
      </c>
      <c r="G56" s="488">
        <f t="shared" si="11"/>
        <v>107.13583644584234</v>
      </c>
      <c r="H56" s="489" t="str">
        <f t="shared" si="14"/>
        <v/>
      </c>
      <c r="I56" s="488" t="str">
        <f t="shared" si="12"/>
        <v/>
      </c>
      <c r="J56" s="488" t="str">
        <f t="shared" si="10"/>
        <v/>
      </c>
      <c r="K56" s="488" t="str">
        <f t="shared" si="10"/>
        <v/>
      </c>
      <c r="L56" s="488" t="e">
        <f t="shared" si="13"/>
        <v>#N/A</v>
      </c>
    </row>
    <row r="57" spans="1:14" ht="15" customHeight="1" x14ac:dyDescent="0.2">
      <c r="A57" s="490">
        <v>42248</v>
      </c>
      <c r="B57" s="487">
        <v>46516</v>
      </c>
      <c r="C57" s="487">
        <v>7221</v>
      </c>
      <c r="D57" s="487">
        <v>5511</v>
      </c>
      <c r="E57" s="488">
        <f t="shared" si="11"/>
        <v>106.37821025910765</v>
      </c>
      <c r="F57" s="488">
        <f t="shared" si="11"/>
        <v>99.462809917355372</v>
      </c>
      <c r="G57" s="488">
        <f t="shared" si="11"/>
        <v>108.33497149597011</v>
      </c>
      <c r="H57" s="489">
        <f t="shared" si="14"/>
        <v>42248</v>
      </c>
      <c r="I57" s="488">
        <f t="shared" si="12"/>
        <v>106.37821025910765</v>
      </c>
      <c r="J57" s="488">
        <f t="shared" si="10"/>
        <v>99.462809917355372</v>
      </c>
      <c r="K57" s="488">
        <f t="shared" si="10"/>
        <v>108.33497149597011</v>
      </c>
      <c r="L57" s="488" t="e">
        <f t="shared" si="13"/>
        <v>#N/A</v>
      </c>
    </row>
    <row r="58" spans="1:14" ht="15" customHeight="1" x14ac:dyDescent="0.2">
      <c r="A58" s="490" t="s">
        <v>465</v>
      </c>
      <c r="B58" s="487">
        <v>46811</v>
      </c>
      <c r="C58" s="487">
        <v>7272</v>
      </c>
      <c r="D58" s="487">
        <v>5487</v>
      </c>
      <c r="E58" s="488">
        <f t="shared" si="11"/>
        <v>107.05285064148009</v>
      </c>
      <c r="F58" s="488">
        <f t="shared" si="11"/>
        <v>100.16528925619835</v>
      </c>
      <c r="G58" s="488">
        <f t="shared" si="11"/>
        <v>107.86318065657558</v>
      </c>
      <c r="H58" s="489" t="str">
        <f t="shared" si="14"/>
        <v/>
      </c>
      <c r="I58" s="488" t="str">
        <f t="shared" si="12"/>
        <v/>
      </c>
      <c r="J58" s="488" t="str">
        <f t="shared" si="10"/>
        <v/>
      </c>
      <c r="K58" s="488" t="str">
        <f t="shared" si="10"/>
        <v/>
      </c>
      <c r="L58" s="488" t="e">
        <f t="shared" si="13"/>
        <v>#N/A</v>
      </c>
    </row>
    <row r="59" spans="1:14" ht="15" customHeight="1" x14ac:dyDescent="0.2">
      <c r="A59" s="490" t="s">
        <v>466</v>
      </c>
      <c r="B59" s="487">
        <v>47119</v>
      </c>
      <c r="C59" s="487">
        <v>7151</v>
      </c>
      <c r="D59" s="487">
        <v>5536</v>
      </c>
      <c r="E59" s="488">
        <f t="shared" si="11"/>
        <v>107.75722093900792</v>
      </c>
      <c r="F59" s="488">
        <f t="shared" si="11"/>
        <v>98.498622589531678</v>
      </c>
      <c r="G59" s="488">
        <f t="shared" si="11"/>
        <v>108.82642028700609</v>
      </c>
      <c r="H59" s="489" t="str">
        <f t="shared" si="14"/>
        <v/>
      </c>
      <c r="I59" s="488" t="str">
        <f t="shared" si="12"/>
        <v/>
      </c>
      <c r="J59" s="488" t="str">
        <f t="shared" si="10"/>
        <v/>
      </c>
      <c r="K59" s="488" t="str">
        <f t="shared" si="10"/>
        <v/>
      </c>
      <c r="L59" s="488" t="e">
        <f t="shared" si="13"/>
        <v>#N/A</v>
      </c>
    </row>
    <row r="60" spans="1:14" ht="15" customHeight="1" x14ac:dyDescent="0.2">
      <c r="A60" s="490" t="s">
        <v>467</v>
      </c>
      <c r="B60" s="487">
        <v>47973</v>
      </c>
      <c r="C60" s="487">
        <v>7246</v>
      </c>
      <c r="D60" s="487">
        <v>5744</v>
      </c>
      <c r="E60" s="488">
        <f t="shared" si="11"/>
        <v>109.71024767306241</v>
      </c>
      <c r="F60" s="488">
        <f t="shared" si="11"/>
        <v>99.80716253443525</v>
      </c>
      <c r="G60" s="488">
        <f t="shared" si="11"/>
        <v>112.9152742284254</v>
      </c>
      <c r="H60" s="489" t="str">
        <f t="shared" si="14"/>
        <v/>
      </c>
      <c r="I60" s="488" t="str">
        <f t="shared" si="12"/>
        <v/>
      </c>
      <c r="J60" s="488" t="str">
        <f t="shared" si="10"/>
        <v/>
      </c>
      <c r="K60" s="488" t="str">
        <f t="shared" si="10"/>
        <v/>
      </c>
      <c r="L60" s="488" t="e">
        <f t="shared" si="13"/>
        <v>#N/A</v>
      </c>
    </row>
    <row r="61" spans="1:14" ht="15" customHeight="1" x14ac:dyDescent="0.2">
      <c r="A61" s="490">
        <v>42614</v>
      </c>
      <c r="B61" s="487">
        <v>48752</v>
      </c>
      <c r="C61" s="487">
        <v>7178</v>
      </c>
      <c r="D61" s="487">
        <v>5897</v>
      </c>
      <c r="E61" s="488">
        <f t="shared" si="11"/>
        <v>111.49175566583575</v>
      </c>
      <c r="F61" s="488">
        <f t="shared" si="11"/>
        <v>98.870523415977956</v>
      </c>
      <c r="G61" s="488">
        <f t="shared" si="11"/>
        <v>115.92294082956556</v>
      </c>
      <c r="H61" s="489">
        <f t="shared" si="14"/>
        <v>42614</v>
      </c>
      <c r="I61" s="488">
        <f t="shared" si="12"/>
        <v>111.49175566583575</v>
      </c>
      <c r="J61" s="488">
        <f t="shared" si="10"/>
        <v>98.870523415977956</v>
      </c>
      <c r="K61" s="488">
        <f t="shared" si="10"/>
        <v>115.92294082956556</v>
      </c>
      <c r="L61" s="488" t="e">
        <f t="shared" si="13"/>
        <v>#N/A</v>
      </c>
    </row>
    <row r="62" spans="1:14" ht="15" customHeight="1" x14ac:dyDescent="0.2">
      <c r="A62" s="490" t="s">
        <v>468</v>
      </c>
      <c r="B62" s="487">
        <v>48264</v>
      </c>
      <c r="C62" s="487">
        <v>7267</v>
      </c>
      <c r="D62" s="487">
        <v>5787</v>
      </c>
      <c r="E62" s="488">
        <f t="shared" si="11"/>
        <v>110.37574038923319</v>
      </c>
      <c r="F62" s="488">
        <f t="shared" si="11"/>
        <v>100.09641873278237</v>
      </c>
      <c r="G62" s="488">
        <f t="shared" si="11"/>
        <v>113.76056614900727</v>
      </c>
      <c r="H62" s="489" t="str">
        <f t="shared" si="14"/>
        <v/>
      </c>
      <c r="I62" s="488" t="str">
        <f t="shared" si="12"/>
        <v/>
      </c>
      <c r="J62" s="488" t="str">
        <f t="shared" si="10"/>
        <v/>
      </c>
      <c r="K62" s="488" t="str">
        <f t="shared" si="10"/>
        <v/>
      </c>
      <c r="L62" s="488" t="e">
        <f t="shared" si="13"/>
        <v>#N/A</v>
      </c>
    </row>
    <row r="63" spans="1:14" ht="15" customHeight="1" x14ac:dyDescent="0.2">
      <c r="A63" s="490" t="s">
        <v>469</v>
      </c>
      <c r="B63" s="487">
        <v>48283</v>
      </c>
      <c r="C63" s="487">
        <v>6967</v>
      </c>
      <c r="D63" s="487">
        <v>5754</v>
      </c>
      <c r="E63" s="488">
        <f t="shared" si="11"/>
        <v>110.41919180369109</v>
      </c>
      <c r="F63" s="488">
        <f t="shared" si="11"/>
        <v>95.964187327823694</v>
      </c>
      <c r="G63" s="488">
        <f t="shared" si="11"/>
        <v>113.11185374483979</v>
      </c>
      <c r="H63" s="489" t="str">
        <f t="shared" si="14"/>
        <v/>
      </c>
      <c r="I63" s="488" t="str">
        <f t="shared" si="12"/>
        <v/>
      </c>
      <c r="J63" s="488" t="str">
        <f t="shared" si="10"/>
        <v/>
      </c>
      <c r="K63" s="488" t="str">
        <f t="shared" si="10"/>
        <v/>
      </c>
      <c r="L63" s="488" t="e">
        <f t="shared" si="13"/>
        <v>#N/A</v>
      </c>
    </row>
    <row r="64" spans="1:14" ht="15" customHeight="1" x14ac:dyDescent="0.2">
      <c r="A64" s="490" t="s">
        <v>470</v>
      </c>
      <c r="B64" s="487">
        <v>48869</v>
      </c>
      <c r="C64" s="487">
        <v>7027</v>
      </c>
      <c r="D64" s="487">
        <v>5919</v>
      </c>
      <c r="E64" s="488">
        <f t="shared" si="11"/>
        <v>111.75932490223433</v>
      </c>
      <c r="F64" s="488">
        <f t="shared" si="11"/>
        <v>96.790633608815426</v>
      </c>
      <c r="G64" s="488">
        <f t="shared" si="11"/>
        <v>116.35541576567721</v>
      </c>
      <c r="H64" s="489" t="str">
        <f t="shared" si="14"/>
        <v/>
      </c>
      <c r="I64" s="488" t="str">
        <f t="shared" si="12"/>
        <v/>
      </c>
      <c r="J64" s="488" t="str">
        <f t="shared" si="10"/>
        <v/>
      </c>
      <c r="K64" s="488" t="str">
        <f t="shared" si="10"/>
        <v/>
      </c>
      <c r="L64" s="488" t="e">
        <f t="shared" si="13"/>
        <v>#N/A</v>
      </c>
    </row>
    <row r="65" spans="1:12" ht="15" customHeight="1" x14ac:dyDescent="0.2">
      <c r="A65" s="490">
        <v>42979</v>
      </c>
      <c r="B65" s="487">
        <v>49525</v>
      </c>
      <c r="C65" s="487">
        <v>7005</v>
      </c>
      <c r="D65" s="487">
        <v>6031</v>
      </c>
      <c r="E65" s="488">
        <f t="shared" si="11"/>
        <v>113.2595421593066</v>
      </c>
      <c r="F65" s="488">
        <f t="shared" si="11"/>
        <v>96.487603305785115</v>
      </c>
      <c r="G65" s="488">
        <f t="shared" si="11"/>
        <v>118.55710634951836</v>
      </c>
      <c r="H65" s="489">
        <f t="shared" si="14"/>
        <v>42979</v>
      </c>
      <c r="I65" s="488">
        <f t="shared" si="12"/>
        <v>113.2595421593066</v>
      </c>
      <c r="J65" s="488">
        <f t="shared" si="10"/>
        <v>96.487603305785115</v>
      </c>
      <c r="K65" s="488">
        <f t="shared" si="10"/>
        <v>118.55710634951836</v>
      </c>
      <c r="L65" s="488" t="e">
        <f t="shared" si="13"/>
        <v>#N/A</v>
      </c>
    </row>
    <row r="66" spans="1:12" ht="15" customHeight="1" x14ac:dyDescent="0.2">
      <c r="A66" s="490" t="s">
        <v>471</v>
      </c>
      <c r="B66" s="487">
        <v>49044</v>
      </c>
      <c r="C66" s="487">
        <v>6952</v>
      </c>
      <c r="D66" s="487">
        <v>6003</v>
      </c>
      <c r="E66" s="488">
        <f t="shared" si="11"/>
        <v>112.15953529855696</v>
      </c>
      <c r="F66" s="488">
        <f t="shared" si="11"/>
        <v>95.757575757575751</v>
      </c>
      <c r="G66" s="488">
        <f t="shared" si="11"/>
        <v>118.0066837035581</v>
      </c>
      <c r="H66" s="489" t="str">
        <f t="shared" si="14"/>
        <v/>
      </c>
      <c r="I66" s="488" t="str">
        <f t="shared" si="12"/>
        <v/>
      </c>
      <c r="J66" s="488" t="str">
        <f t="shared" si="10"/>
        <v/>
      </c>
      <c r="K66" s="488" t="str">
        <f t="shared" si="10"/>
        <v/>
      </c>
      <c r="L66" s="488" t="e">
        <f t="shared" si="13"/>
        <v>#N/A</v>
      </c>
    </row>
    <row r="67" spans="1:12" ht="15" customHeight="1" x14ac:dyDescent="0.2">
      <c r="A67" s="490" t="s">
        <v>472</v>
      </c>
      <c r="B67" s="487">
        <v>49579</v>
      </c>
      <c r="C67" s="487">
        <v>6815</v>
      </c>
      <c r="D67" s="487">
        <v>6098</v>
      </c>
      <c r="E67" s="488">
        <f t="shared" si="11"/>
        <v>113.38303565302903</v>
      </c>
      <c r="F67" s="488">
        <f t="shared" si="11"/>
        <v>93.870523415977956</v>
      </c>
      <c r="G67" s="488">
        <f t="shared" si="11"/>
        <v>119.87418910949479</v>
      </c>
      <c r="H67" s="489" t="str">
        <f t="shared" si="14"/>
        <v/>
      </c>
      <c r="I67" s="488" t="str">
        <f t="shared" si="12"/>
        <v/>
      </c>
      <c r="J67" s="488" t="str">
        <f t="shared" si="12"/>
        <v/>
      </c>
      <c r="K67" s="488" t="str">
        <f t="shared" si="12"/>
        <v/>
      </c>
      <c r="L67" s="488" t="e">
        <f t="shared" si="13"/>
        <v>#N/A</v>
      </c>
    </row>
    <row r="68" spans="1:12" ht="15" customHeight="1" x14ac:dyDescent="0.2">
      <c r="A68" s="490" t="s">
        <v>473</v>
      </c>
      <c r="B68" s="487">
        <v>50298</v>
      </c>
      <c r="C68" s="487">
        <v>7002</v>
      </c>
      <c r="D68" s="487">
        <v>6352</v>
      </c>
      <c r="E68" s="488">
        <f t="shared" si="11"/>
        <v>115.02732865277746</v>
      </c>
      <c r="F68" s="488">
        <f t="shared" si="11"/>
        <v>96.446280991735534</v>
      </c>
      <c r="G68" s="488">
        <f t="shared" si="11"/>
        <v>124.8673088264203</v>
      </c>
      <c r="H68" s="489" t="str">
        <f t="shared" si="14"/>
        <v/>
      </c>
      <c r="I68" s="488" t="str">
        <f t="shared" si="12"/>
        <v/>
      </c>
      <c r="J68" s="488" t="str">
        <f t="shared" si="12"/>
        <v/>
      </c>
      <c r="K68" s="488" t="str">
        <f t="shared" si="12"/>
        <v/>
      </c>
      <c r="L68" s="488" t="e">
        <f t="shared" si="13"/>
        <v>#N/A</v>
      </c>
    </row>
    <row r="69" spans="1:12" ht="15" customHeight="1" x14ac:dyDescent="0.2">
      <c r="A69" s="490">
        <v>43344</v>
      </c>
      <c r="B69" s="487">
        <v>51068</v>
      </c>
      <c r="C69" s="487">
        <v>6893</v>
      </c>
      <c r="D69" s="487">
        <v>6509</v>
      </c>
      <c r="E69" s="488">
        <f t="shared" si="11"/>
        <v>116.78825439659705</v>
      </c>
      <c r="F69" s="488">
        <f t="shared" si="11"/>
        <v>94.944903581267212</v>
      </c>
      <c r="G69" s="488">
        <f t="shared" si="11"/>
        <v>127.95360723412621</v>
      </c>
      <c r="H69" s="489">
        <f t="shared" si="14"/>
        <v>43344</v>
      </c>
      <c r="I69" s="488">
        <f t="shared" si="12"/>
        <v>116.78825439659705</v>
      </c>
      <c r="J69" s="488">
        <f t="shared" si="12"/>
        <v>94.944903581267212</v>
      </c>
      <c r="K69" s="488">
        <f t="shared" si="12"/>
        <v>127.95360723412621</v>
      </c>
      <c r="L69" s="488" t="e">
        <f t="shared" si="13"/>
        <v>#N/A</v>
      </c>
    </row>
    <row r="70" spans="1:12" ht="15" customHeight="1" x14ac:dyDescent="0.2">
      <c r="A70" s="490" t="s">
        <v>474</v>
      </c>
      <c r="B70" s="487">
        <v>50783</v>
      </c>
      <c r="C70" s="487">
        <v>6868</v>
      </c>
      <c r="D70" s="487">
        <v>6467</v>
      </c>
      <c r="E70" s="488">
        <f t="shared" si="11"/>
        <v>116.13648317972877</v>
      </c>
      <c r="F70" s="488">
        <f t="shared" si="11"/>
        <v>94.60055096418732</v>
      </c>
      <c r="G70" s="488">
        <f t="shared" si="11"/>
        <v>127.12797326518577</v>
      </c>
      <c r="H70" s="489" t="str">
        <f t="shared" si="14"/>
        <v/>
      </c>
      <c r="I70" s="488" t="str">
        <f t="shared" si="12"/>
        <v/>
      </c>
      <c r="J70" s="488" t="str">
        <f t="shared" si="12"/>
        <v/>
      </c>
      <c r="K70" s="488" t="str">
        <f t="shared" si="12"/>
        <v/>
      </c>
      <c r="L70" s="488" t="e">
        <f t="shared" si="13"/>
        <v>#N/A</v>
      </c>
    </row>
    <row r="71" spans="1:12" ht="15" customHeight="1" x14ac:dyDescent="0.2">
      <c r="A71" s="490" t="s">
        <v>475</v>
      </c>
      <c r="B71" s="487">
        <v>51590</v>
      </c>
      <c r="C71" s="487">
        <v>6788</v>
      </c>
      <c r="D71" s="487">
        <v>6537</v>
      </c>
      <c r="E71" s="491">
        <f t="shared" ref="E71:G75" si="15">IF($A$51=37802,IF(COUNTBLANK(B$51:B$70)&gt;0,#N/A,IF(ISBLANK(B71)=FALSE,B71/B$51*100,#N/A)),IF(COUNTBLANK(B$51:B$75)&gt;0,#N/A,B71/B$51*100))</f>
        <v>117.98202483591373</v>
      </c>
      <c r="F71" s="491">
        <f t="shared" si="15"/>
        <v>93.498622589531678</v>
      </c>
      <c r="G71" s="491">
        <f t="shared" si="15"/>
        <v>128.50402988008648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52419</v>
      </c>
      <c r="C72" s="487">
        <v>6856</v>
      </c>
      <c r="D72" s="487">
        <v>6587</v>
      </c>
      <c r="E72" s="491">
        <f t="shared" si="15"/>
        <v>119.87787865620783</v>
      </c>
      <c r="F72" s="491">
        <f t="shared" si="15"/>
        <v>94.435261707988985</v>
      </c>
      <c r="G72" s="491">
        <f t="shared" si="15"/>
        <v>129.48692746215843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53048</v>
      </c>
      <c r="C73" s="487">
        <v>6775</v>
      </c>
      <c r="D73" s="487">
        <v>6700</v>
      </c>
      <c r="E73" s="491">
        <f t="shared" si="15"/>
        <v>121.31634916641892</v>
      </c>
      <c r="F73" s="491">
        <f t="shared" si="15"/>
        <v>93.319559228650135</v>
      </c>
      <c r="G73" s="491">
        <f t="shared" si="15"/>
        <v>131.70827599764107</v>
      </c>
      <c r="H73" s="492">
        <f>IF(A$51=37802,IF(ISERROR(L73)=TRUE,IF(ISBLANK(A73)=FALSE,IF(MONTH(A73)=MONTH(MAX(A$51:A$75)),A73,""),""),""),IF(ISERROR(L73)=TRUE,IF(MONTH(A73)=MONTH(MAX(A$51:A$75)),A73,""),""))</f>
        <v>43709</v>
      </c>
      <c r="I73" s="488">
        <f t="shared" si="12"/>
        <v>121.31634916641892</v>
      </c>
      <c r="J73" s="488">
        <f t="shared" si="12"/>
        <v>93.319559228650135</v>
      </c>
      <c r="K73" s="488">
        <f t="shared" si="12"/>
        <v>131.70827599764107</v>
      </c>
      <c r="L73" s="488" t="e">
        <f t="shared" si="13"/>
        <v>#N/A</v>
      </c>
    </row>
    <row r="74" spans="1:12" ht="15" customHeight="1" x14ac:dyDescent="0.2">
      <c r="A74" s="490" t="s">
        <v>477</v>
      </c>
      <c r="B74" s="487">
        <v>52864</v>
      </c>
      <c r="C74" s="487">
        <v>6763</v>
      </c>
      <c r="D74" s="487">
        <v>6612</v>
      </c>
      <c r="E74" s="491">
        <f t="shared" si="15"/>
        <v>120.89555652114254</v>
      </c>
      <c r="F74" s="491">
        <f t="shared" si="15"/>
        <v>93.154269972451786</v>
      </c>
      <c r="G74" s="491">
        <f t="shared" si="15"/>
        <v>129.97837625319443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52983</v>
      </c>
      <c r="C75" s="493">
        <v>6522</v>
      </c>
      <c r="D75" s="493">
        <v>6489</v>
      </c>
      <c r="E75" s="491">
        <f t="shared" si="15"/>
        <v>121.16769959064193</v>
      </c>
      <c r="F75" s="491">
        <f t="shared" si="15"/>
        <v>89.834710743801651</v>
      </c>
      <c r="G75" s="491">
        <f t="shared" si="15"/>
        <v>127.56044820129742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121.31634916641892</v>
      </c>
      <c r="J77" s="488">
        <f>IF(J75&lt;&gt;"",J75,IF(J74&lt;&gt;"",J74,IF(J73&lt;&gt;"",J73,IF(J72&lt;&gt;"",J72,IF(J71&lt;&gt;"",J71,IF(J70&lt;&gt;"",J70,""))))))</f>
        <v>93.319559228650135</v>
      </c>
      <c r="K77" s="488">
        <f>IF(K75&lt;&gt;"",K75,IF(K74&lt;&gt;"",K74,IF(K73&lt;&gt;"",K73,IF(K72&lt;&gt;"",K72,IF(K71&lt;&gt;"",K71,IF(K70&lt;&gt;"",K70,""))))))</f>
        <v>131.70827599764107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+21,3%</v>
      </c>
      <c r="J79" s="488" t="str">
        <f>"GeB - ausschließlich: "&amp;IF(J77&gt;100,"+","")&amp;TEXT(J77-100,"0,0")&amp;"%"</f>
        <v>GeB - ausschließlich: -6,7%</v>
      </c>
      <c r="K79" s="488" t="str">
        <f>"GeB - im Nebenjob: "&amp;IF(K77&gt;100,"+","")&amp;TEXT(K77-100,"0,0")&amp;"%"</f>
        <v>GeB - im Nebenjob: +31,7%</v>
      </c>
    </row>
    <row r="81" spans="9:9" ht="15" customHeight="1" x14ac:dyDescent="0.2">
      <c r="I81" s="488" t="str">
        <f>IF(ISERROR(HLOOKUP(1,I$78:K$79,2,FALSE)),"",HLOOKUP(1,I$78:K$79,2,FALSE))</f>
        <v>GeB - im Nebenjob: +31,7%</v>
      </c>
    </row>
    <row r="82" spans="9:9" ht="15" customHeight="1" x14ac:dyDescent="0.2">
      <c r="I82" s="488" t="str">
        <f>IF(ISERROR(HLOOKUP(2,I$78:K$79,2,FALSE)),"",HLOOKUP(2,I$78:K$79,2,FALSE))</f>
        <v>SvB: +21,3%</v>
      </c>
    </row>
    <row r="83" spans="9:9" ht="15" customHeight="1" x14ac:dyDescent="0.2">
      <c r="I83" s="488" t="str">
        <f>IF(ISERROR(HLOOKUP(3,I$78:K$79,2,FALSE)),"",HLOOKUP(3,I$78:K$79,2,FALSE))</f>
        <v>GeB - ausschließlich: -6,7%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52983</v>
      </c>
      <c r="E12" s="114">
        <v>52864</v>
      </c>
      <c r="F12" s="114">
        <v>53048</v>
      </c>
      <c r="G12" s="114">
        <v>52419</v>
      </c>
      <c r="H12" s="114">
        <v>51590</v>
      </c>
      <c r="I12" s="115">
        <v>1393</v>
      </c>
      <c r="J12" s="116">
        <v>2.700135685210312</v>
      </c>
      <c r="N12" s="117"/>
    </row>
    <row r="13" spans="1:15" s="110" customFormat="1" ht="13.5" customHeight="1" x14ac:dyDescent="0.2">
      <c r="A13" s="118" t="s">
        <v>105</v>
      </c>
      <c r="B13" s="119" t="s">
        <v>106</v>
      </c>
      <c r="C13" s="113">
        <v>53.977690957476923</v>
      </c>
      <c r="D13" s="114">
        <v>28599</v>
      </c>
      <c r="E13" s="114">
        <v>28453</v>
      </c>
      <c r="F13" s="114">
        <v>28665</v>
      </c>
      <c r="G13" s="114">
        <v>28284</v>
      </c>
      <c r="H13" s="114">
        <v>27679</v>
      </c>
      <c r="I13" s="115">
        <v>920</v>
      </c>
      <c r="J13" s="116">
        <v>3.3238195021496439</v>
      </c>
    </row>
    <row r="14" spans="1:15" s="110" customFormat="1" ht="13.5" customHeight="1" x14ac:dyDescent="0.2">
      <c r="A14" s="120"/>
      <c r="B14" s="119" t="s">
        <v>107</v>
      </c>
      <c r="C14" s="113">
        <v>46.022309042523077</v>
      </c>
      <c r="D14" s="114">
        <v>24384</v>
      </c>
      <c r="E14" s="114">
        <v>24411</v>
      </c>
      <c r="F14" s="114">
        <v>24383</v>
      </c>
      <c r="G14" s="114">
        <v>24135</v>
      </c>
      <c r="H14" s="114">
        <v>23911</v>
      </c>
      <c r="I14" s="115">
        <v>473</v>
      </c>
      <c r="J14" s="116">
        <v>1.9781690435364476</v>
      </c>
    </row>
    <row r="15" spans="1:15" s="110" customFormat="1" ht="13.5" customHeight="1" x14ac:dyDescent="0.2">
      <c r="A15" s="118" t="s">
        <v>105</v>
      </c>
      <c r="B15" s="121" t="s">
        <v>108</v>
      </c>
      <c r="C15" s="113">
        <v>9.0462978691278337</v>
      </c>
      <c r="D15" s="114">
        <v>4793</v>
      </c>
      <c r="E15" s="114">
        <v>5008</v>
      </c>
      <c r="F15" s="114">
        <v>5094</v>
      </c>
      <c r="G15" s="114">
        <v>4783</v>
      </c>
      <c r="H15" s="114">
        <v>4795</v>
      </c>
      <c r="I15" s="115">
        <v>-2</v>
      </c>
      <c r="J15" s="116">
        <v>-4.171011470281543E-2</v>
      </c>
    </row>
    <row r="16" spans="1:15" s="110" customFormat="1" ht="13.5" customHeight="1" x14ac:dyDescent="0.2">
      <c r="A16" s="118"/>
      <c r="B16" s="121" t="s">
        <v>109</v>
      </c>
      <c r="C16" s="113">
        <v>71.287016590227054</v>
      </c>
      <c r="D16" s="114">
        <v>37770</v>
      </c>
      <c r="E16" s="114">
        <v>37618</v>
      </c>
      <c r="F16" s="114">
        <v>37832</v>
      </c>
      <c r="G16" s="114">
        <v>37751</v>
      </c>
      <c r="H16" s="114">
        <v>37128</v>
      </c>
      <c r="I16" s="115">
        <v>642</v>
      </c>
      <c r="J16" s="116">
        <v>1.7291531997414351</v>
      </c>
    </row>
    <row r="17" spans="1:10" s="110" customFormat="1" ht="13.5" customHeight="1" x14ac:dyDescent="0.2">
      <c r="A17" s="118"/>
      <c r="B17" s="121" t="s">
        <v>110</v>
      </c>
      <c r="C17" s="113">
        <v>18.056735179208424</v>
      </c>
      <c r="D17" s="114">
        <v>9567</v>
      </c>
      <c r="E17" s="114">
        <v>9412</v>
      </c>
      <c r="F17" s="114">
        <v>9332</v>
      </c>
      <c r="G17" s="114">
        <v>9140</v>
      </c>
      <c r="H17" s="114">
        <v>8932</v>
      </c>
      <c r="I17" s="115">
        <v>635</v>
      </c>
      <c r="J17" s="116">
        <v>7.1092700403045228</v>
      </c>
    </row>
    <row r="18" spans="1:10" s="110" customFormat="1" ht="13.5" customHeight="1" x14ac:dyDescent="0.2">
      <c r="A18" s="120"/>
      <c r="B18" s="121" t="s">
        <v>111</v>
      </c>
      <c r="C18" s="113">
        <v>1.6099503614366872</v>
      </c>
      <c r="D18" s="114">
        <v>853</v>
      </c>
      <c r="E18" s="114">
        <v>826</v>
      </c>
      <c r="F18" s="114">
        <v>790</v>
      </c>
      <c r="G18" s="114">
        <v>745</v>
      </c>
      <c r="H18" s="114">
        <v>735</v>
      </c>
      <c r="I18" s="115">
        <v>118</v>
      </c>
      <c r="J18" s="116">
        <v>16.054421768707481</v>
      </c>
    </row>
    <row r="19" spans="1:10" s="110" customFormat="1" ht="13.5" customHeight="1" x14ac:dyDescent="0.2">
      <c r="A19" s="120"/>
      <c r="B19" s="121" t="s">
        <v>112</v>
      </c>
      <c r="C19" s="113">
        <v>0.43598890210067381</v>
      </c>
      <c r="D19" s="114">
        <v>231</v>
      </c>
      <c r="E19" s="114">
        <v>203</v>
      </c>
      <c r="F19" s="114">
        <v>184</v>
      </c>
      <c r="G19" s="114">
        <v>160</v>
      </c>
      <c r="H19" s="114">
        <v>157</v>
      </c>
      <c r="I19" s="115">
        <v>74</v>
      </c>
      <c r="J19" s="116">
        <v>47.133757961783438</v>
      </c>
    </row>
    <row r="20" spans="1:10" s="110" customFormat="1" ht="13.5" customHeight="1" x14ac:dyDescent="0.2">
      <c r="A20" s="118" t="s">
        <v>113</v>
      </c>
      <c r="B20" s="122" t="s">
        <v>114</v>
      </c>
      <c r="C20" s="113">
        <v>72.98756204820414</v>
      </c>
      <c r="D20" s="114">
        <v>38671</v>
      </c>
      <c r="E20" s="114">
        <v>38606</v>
      </c>
      <c r="F20" s="114">
        <v>38822</v>
      </c>
      <c r="G20" s="114">
        <v>38266</v>
      </c>
      <c r="H20" s="114">
        <v>37742</v>
      </c>
      <c r="I20" s="115">
        <v>929</v>
      </c>
      <c r="J20" s="116">
        <v>2.4614487838482328</v>
      </c>
    </row>
    <row r="21" spans="1:10" s="110" customFormat="1" ht="13.5" customHeight="1" x14ac:dyDescent="0.2">
      <c r="A21" s="120"/>
      <c r="B21" s="122" t="s">
        <v>115</v>
      </c>
      <c r="C21" s="113">
        <v>27.01243795179586</v>
      </c>
      <c r="D21" s="114">
        <v>14312</v>
      </c>
      <c r="E21" s="114">
        <v>14258</v>
      </c>
      <c r="F21" s="114">
        <v>14226</v>
      </c>
      <c r="G21" s="114">
        <v>14153</v>
      </c>
      <c r="H21" s="114">
        <v>13848</v>
      </c>
      <c r="I21" s="115">
        <v>464</v>
      </c>
      <c r="J21" s="116">
        <v>3.3506643558636626</v>
      </c>
    </row>
    <row r="22" spans="1:10" s="110" customFormat="1" ht="13.5" customHeight="1" x14ac:dyDescent="0.2">
      <c r="A22" s="118" t="s">
        <v>113</v>
      </c>
      <c r="B22" s="122" t="s">
        <v>116</v>
      </c>
      <c r="C22" s="113">
        <v>79.272596870694372</v>
      </c>
      <c r="D22" s="114">
        <v>42001</v>
      </c>
      <c r="E22" s="114">
        <v>42059</v>
      </c>
      <c r="F22" s="114">
        <v>42105</v>
      </c>
      <c r="G22" s="114">
        <v>41651</v>
      </c>
      <c r="H22" s="114">
        <v>41281</v>
      </c>
      <c r="I22" s="115">
        <v>720</v>
      </c>
      <c r="J22" s="116">
        <v>1.7441437949662073</v>
      </c>
    </row>
    <row r="23" spans="1:10" s="110" customFormat="1" ht="13.5" customHeight="1" x14ac:dyDescent="0.2">
      <c r="A23" s="123"/>
      <c r="B23" s="124" t="s">
        <v>117</v>
      </c>
      <c r="C23" s="125">
        <v>20.668893796123285</v>
      </c>
      <c r="D23" s="114">
        <v>10951</v>
      </c>
      <c r="E23" s="114">
        <v>10778</v>
      </c>
      <c r="F23" s="114">
        <v>10912</v>
      </c>
      <c r="G23" s="114">
        <v>10733</v>
      </c>
      <c r="H23" s="114">
        <v>10270</v>
      </c>
      <c r="I23" s="115">
        <v>681</v>
      </c>
      <c r="J23" s="116">
        <v>6.6309639727361249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13011</v>
      </c>
      <c r="E26" s="114">
        <v>13375</v>
      </c>
      <c r="F26" s="114">
        <v>13475</v>
      </c>
      <c r="G26" s="114">
        <v>13443</v>
      </c>
      <c r="H26" s="140">
        <v>13325</v>
      </c>
      <c r="I26" s="115">
        <v>-314</v>
      </c>
      <c r="J26" s="116">
        <v>-2.3564727954971856</v>
      </c>
    </row>
    <row r="27" spans="1:10" s="110" customFormat="1" ht="13.5" customHeight="1" x14ac:dyDescent="0.2">
      <c r="A27" s="118" t="s">
        <v>105</v>
      </c>
      <c r="B27" s="119" t="s">
        <v>106</v>
      </c>
      <c r="C27" s="113">
        <v>37.076320036891858</v>
      </c>
      <c r="D27" s="115">
        <v>4824</v>
      </c>
      <c r="E27" s="114">
        <v>4960</v>
      </c>
      <c r="F27" s="114">
        <v>5020</v>
      </c>
      <c r="G27" s="114">
        <v>4992</v>
      </c>
      <c r="H27" s="140">
        <v>4891</v>
      </c>
      <c r="I27" s="115">
        <v>-67</v>
      </c>
      <c r="J27" s="116">
        <v>-1.3698630136986301</v>
      </c>
    </row>
    <row r="28" spans="1:10" s="110" customFormat="1" ht="13.5" customHeight="1" x14ac:dyDescent="0.2">
      <c r="A28" s="120"/>
      <c r="B28" s="119" t="s">
        <v>107</v>
      </c>
      <c r="C28" s="113">
        <v>62.923679963108142</v>
      </c>
      <c r="D28" s="115">
        <v>8187</v>
      </c>
      <c r="E28" s="114">
        <v>8415</v>
      </c>
      <c r="F28" s="114">
        <v>8455</v>
      </c>
      <c r="G28" s="114">
        <v>8451</v>
      </c>
      <c r="H28" s="140">
        <v>8434</v>
      </c>
      <c r="I28" s="115">
        <v>-247</v>
      </c>
      <c r="J28" s="116">
        <v>-2.928622243300925</v>
      </c>
    </row>
    <row r="29" spans="1:10" s="110" customFormat="1" ht="13.5" customHeight="1" x14ac:dyDescent="0.2">
      <c r="A29" s="118" t="s">
        <v>105</v>
      </c>
      <c r="B29" s="121" t="s">
        <v>108</v>
      </c>
      <c r="C29" s="113">
        <v>15.256321574052725</v>
      </c>
      <c r="D29" s="115">
        <v>1985</v>
      </c>
      <c r="E29" s="114">
        <v>2078</v>
      </c>
      <c r="F29" s="114">
        <v>2131</v>
      </c>
      <c r="G29" s="114">
        <v>2144</v>
      </c>
      <c r="H29" s="140">
        <v>2048</v>
      </c>
      <c r="I29" s="115">
        <v>-63</v>
      </c>
      <c r="J29" s="116">
        <v>-3.076171875</v>
      </c>
    </row>
    <row r="30" spans="1:10" s="110" customFormat="1" ht="13.5" customHeight="1" x14ac:dyDescent="0.2">
      <c r="A30" s="118"/>
      <c r="B30" s="121" t="s">
        <v>109</v>
      </c>
      <c r="C30" s="113">
        <v>51.833064330182154</v>
      </c>
      <c r="D30" s="115">
        <v>6744</v>
      </c>
      <c r="E30" s="114">
        <v>6921</v>
      </c>
      <c r="F30" s="114">
        <v>6998</v>
      </c>
      <c r="G30" s="114">
        <v>7008</v>
      </c>
      <c r="H30" s="140">
        <v>7050</v>
      </c>
      <c r="I30" s="115">
        <v>-306</v>
      </c>
      <c r="J30" s="116">
        <v>-4.3404255319148932</v>
      </c>
    </row>
    <row r="31" spans="1:10" s="110" customFormat="1" ht="13.5" customHeight="1" x14ac:dyDescent="0.2">
      <c r="A31" s="118"/>
      <c r="B31" s="121" t="s">
        <v>110</v>
      </c>
      <c r="C31" s="113">
        <v>17.385289370532625</v>
      </c>
      <c r="D31" s="115">
        <v>2262</v>
      </c>
      <c r="E31" s="114">
        <v>2284</v>
      </c>
      <c r="F31" s="114">
        <v>2257</v>
      </c>
      <c r="G31" s="114">
        <v>2216</v>
      </c>
      <c r="H31" s="140">
        <v>2207</v>
      </c>
      <c r="I31" s="115">
        <v>55</v>
      </c>
      <c r="J31" s="116">
        <v>2.4920706841866789</v>
      </c>
    </row>
    <row r="32" spans="1:10" s="110" customFormat="1" ht="13.5" customHeight="1" x14ac:dyDescent="0.2">
      <c r="A32" s="120"/>
      <c r="B32" s="121" t="s">
        <v>111</v>
      </c>
      <c r="C32" s="113">
        <v>15.525324725232496</v>
      </c>
      <c r="D32" s="115">
        <v>2020</v>
      </c>
      <c r="E32" s="114">
        <v>2092</v>
      </c>
      <c r="F32" s="114">
        <v>2089</v>
      </c>
      <c r="G32" s="114">
        <v>2075</v>
      </c>
      <c r="H32" s="140">
        <v>2020</v>
      </c>
      <c r="I32" s="115">
        <v>0</v>
      </c>
      <c r="J32" s="116">
        <v>0</v>
      </c>
    </row>
    <row r="33" spans="1:10" s="110" customFormat="1" ht="13.5" customHeight="1" x14ac:dyDescent="0.2">
      <c r="A33" s="120"/>
      <c r="B33" s="121" t="s">
        <v>112</v>
      </c>
      <c r="C33" s="113">
        <v>1.0683268003996618</v>
      </c>
      <c r="D33" s="115">
        <v>139</v>
      </c>
      <c r="E33" s="114">
        <v>149</v>
      </c>
      <c r="F33" s="114">
        <v>174</v>
      </c>
      <c r="G33" s="114">
        <v>145</v>
      </c>
      <c r="H33" s="140">
        <v>128</v>
      </c>
      <c r="I33" s="115">
        <v>11</v>
      </c>
      <c r="J33" s="116">
        <v>8.59375</v>
      </c>
    </row>
    <row r="34" spans="1:10" s="110" customFormat="1" ht="13.5" customHeight="1" x14ac:dyDescent="0.2">
      <c r="A34" s="118" t="s">
        <v>113</v>
      </c>
      <c r="B34" s="122" t="s">
        <v>116</v>
      </c>
      <c r="C34" s="113">
        <v>80.870033048958575</v>
      </c>
      <c r="D34" s="115">
        <v>10522</v>
      </c>
      <c r="E34" s="114">
        <v>10860</v>
      </c>
      <c r="F34" s="114">
        <v>10894</v>
      </c>
      <c r="G34" s="114">
        <v>10884</v>
      </c>
      <c r="H34" s="140">
        <v>10727</v>
      </c>
      <c r="I34" s="115">
        <v>-205</v>
      </c>
      <c r="J34" s="116">
        <v>-1.9110655355644635</v>
      </c>
    </row>
    <row r="35" spans="1:10" s="110" customFormat="1" ht="13.5" customHeight="1" x14ac:dyDescent="0.2">
      <c r="A35" s="118"/>
      <c r="B35" s="119" t="s">
        <v>117</v>
      </c>
      <c r="C35" s="113">
        <v>18.807163169625703</v>
      </c>
      <c r="D35" s="115">
        <v>2447</v>
      </c>
      <c r="E35" s="114">
        <v>2478</v>
      </c>
      <c r="F35" s="114">
        <v>2545</v>
      </c>
      <c r="G35" s="114">
        <v>2520</v>
      </c>
      <c r="H35" s="140">
        <v>2562</v>
      </c>
      <c r="I35" s="115">
        <v>-115</v>
      </c>
      <c r="J35" s="116">
        <v>-4.488680718188915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6522</v>
      </c>
      <c r="E37" s="114">
        <v>6763</v>
      </c>
      <c r="F37" s="114">
        <v>6775</v>
      </c>
      <c r="G37" s="114">
        <v>6856</v>
      </c>
      <c r="H37" s="140">
        <v>6788</v>
      </c>
      <c r="I37" s="115">
        <v>-266</v>
      </c>
      <c r="J37" s="116">
        <v>-3.9186800235710075</v>
      </c>
    </row>
    <row r="38" spans="1:10" s="110" customFormat="1" ht="13.5" customHeight="1" x14ac:dyDescent="0.2">
      <c r="A38" s="118" t="s">
        <v>105</v>
      </c>
      <c r="B38" s="119" t="s">
        <v>106</v>
      </c>
      <c r="C38" s="113">
        <v>34.66727997546765</v>
      </c>
      <c r="D38" s="115">
        <v>2261</v>
      </c>
      <c r="E38" s="114">
        <v>2331</v>
      </c>
      <c r="F38" s="114">
        <v>2296</v>
      </c>
      <c r="G38" s="114">
        <v>2336</v>
      </c>
      <c r="H38" s="140">
        <v>2298</v>
      </c>
      <c r="I38" s="115">
        <v>-37</v>
      </c>
      <c r="J38" s="116">
        <v>-1.6100957354221062</v>
      </c>
    </row>
    <row r="39" spans="1:10" s="110" customFormat="1" ht="13.5" customHeight="1" x14ac:dyDescent="0.2">
      <c r="A39" s="120"/>
      <c r="B39" s="119" t="s">
        <v>107</v>
      </c>
      <c r="C39" s="113">
        <v>65.33272002453235</v>
      </c>
      <c r="D39" s="115">
        <v>4261</v>
      </c>
      <c r="E39" s="114">
        <v>4432</v>
      </c>
      <c r="F39" s="114">
        <v>4479</v>
      </c>
      <c r="G39" s="114">
        <v>4520</v>
      </c>
      <c r="H39" s="140">
        <v>4490</v>
      </c>
      <c r="I39" s="115">
        <v>-229</v>
      </c>
      <c r="J39" s="116">
        <v>-5.1002227171492205</v>
      </c>
    </row>
    <row r="40" spans="1:10" s="110" customFormat="1" ht="13.5" customHeight="1" x14ac:dyDescent="0.2">
      <c r="A40" s="118" t="s">
        <v>105</v>
      </c>
      <c r="B40" s="121" t="s">
        <v>108</v>
      </c>
      <c r="C40" s="113">
        <v>20.745170193192273</v>
      </c>
      <c r="D40" s="115">
        <v>1353</v>
      </c>
      <c r="E40" s="114">
        <v>1399</v>
      </c>
      <c r="F40" s="114">
        <v>1433</v>
      </c>
      <c r="G40" s="114">
        <v>1474</v>
      </c>
      <c r="H40" s="140">
        <v>1390</v>
      </c>
      <c r="I40" s="115">
        <v>-37</v>
      </c>
      <c r="J40" s="116">
        <v>-2.6618705035971222</v>
      </c>
    </row>
    <row r="41" spans="1:10" s="110" customFormat="1" ht="13.5" customHeight="1" x14ac:dyDescent="0.2">
      <c r="A41" s="118"/>
      <c r="B41" s="121" t="s">
        <v>109</v>
      </c>
      <c r="C41" s="113">
        <v>32.152713891444343</v>
      </c>
      <c r="D41" s="115">
        <v>2097</v>
      </c>
      <c r="E41" s="114">
        <v>2213</v>
      </c>
      <c r="F41" s="114">
        <v>2194</v>
      </c>
      <c r="G41" s="114">
        <v>2241</v>
      </c>
      <c r="H41" s="140">
        <v>2316</v>
      </c>
      <c r="I41" s="115">
        <v>-219</v>
      </c>
      <c r="J41" s="116">
        <v>-9.4559585492227978</v>
      </c>
    </row>
    <row r="42" spans="1:10" s="110" customFormat="1" ht="13.5" customHeight="1" x14ac:dyDescent="0.2">
      <c r="A42" s="118"/>
      <c r="B42" s="121" t="s">
        <v>110</v>
      </c>
      <c r="C42" s="113">
        <v>17.893284268629255</v>
      </c>
      <c r="D42" s="115">
        <v>1167</v>
      </c>
      <c r="E42" s="114">
        <v>1174</v>
      </c>
      <c r="F42" s="114">
        <v>1166</v>
      </c>
      <c r="G42" s="114">
        <v>1162</v>
      </c>
      <c r="H42" s="140">
        <v>1148</v>
      </c>
      <c r="I42" s="115">
        <v>19</v>
      </c>
      <c r="J42" s="116">
        <v>1.6550522648083623</v>
      </c>
    </row>
    <row r="43" spans="1:10" s="110" customFormat="1" ht="13.5" customHeight="1" x14ac:dyDescent="0.2">
      <c r="A43" s="120"/>
      <c r="B43" s="121" t="s">
        <v>111</v>
      </c>
      <c r="C43" s="113">
        <v>29.208831646734129</v>
      </c>
      <c r="D43" s="115">
        <v>1905</v>
      </c>
      <c r="E43" s="114">
        <v>1977</v>
      </c>
      <c r="F43" s="114">
        <v>1982</v>
      </c>
      <c r="G43" s="114">
        <v>1979</v>
      </c>
      <c r="H43" s="140">
        <v>1934</v>
      </c>
      <c r="I43" s="115">
        <v>-29</v>
      </c>
      <c r="J43" s="116">
        <v>-1.499482936918304</v>
      </c>
    </row>
    <row r="44" spans="1:10" s="110" customFormat="1" ht="13.5" customHeight="1" x14ac:dyDescent="0.2">
      <c r="A44" s="120"/>
      <c r="B44" s="121" t="s">
        <v>112</v>
      </c>
      <c r="C44" s="113">
        <v>1.7632628028212205</v>
      </c>
      <c r="D44" s="115">
        <v>115</v>
      </c>
      <c r="E44" s="114">
        <v>122</v>
      </c>
      <c r="F44" s="114">
        <v>145</v>
      </c>
      <c r="G44" s="114">
        <v>123</v>
      </c>
      <c r="H44" s="140">
        <v>112</v>
      </c>
      <c r="I44" s="115">
        <v>3</v>
      </c>
      <c r="J44" s="116">
        <v>2.6785714285714284</v>
      </c>
    </row>
    <row r="45" spans="1:10" s="110" customFormat="1" ht="13.5" customHeight="1" x14ac:dyDescent="0.2">
      <c r="A45" s="118" t="s">
        <v>113</v>
      </c>
      <c r="B45" s="122" t="s">
        <v>116</v>
      </c>
      <c r="C45" s="113">
        <v>84.283961974854336</v>
      </c>
      <c r="D45" s="115">
        <v>5497</v>
      </c>
      <c r="E45" s="114">
        <v>5699</v>
      </c>
      <c r="F45" s="114">
        <v>5715</v>
      </c>
      <c r="G45" s="114">
        <v>5760</v>
      </c>
      <c r="H45" s="140">
        <v>5667</v>
      </c>
      <c r="I45" s="115">
        <v>-170</v>
      </c>
      <c r="J45" s="116">
        <v>-2.9998235397917767</v>
      </c>
    </row>
    <row r="46" spans="1:10" s="110" customFormat="1" ht="13.5" customHeight="1" x14ac:dyDescent="0.2">
      <c r="A46" s="118"/>
      <c r="B46" s="119" t="s">
        <v>117</v>
      </c>
      <c r="C46" s="113">
        <v>15.087396504139834</v>
      </c>
      <c r="D46" s="115">
        <v>984</v>
      </c>
      <c r="E46" s="114">
        <v>1027</v>
      </c>
      <c r="F46" s="114">
        <v>1024</v>
      </c>
      <c r="G46" s="114">
        <v>1057</v>
      </c>
      <c r="H46" s="140">
        <v>1085</v>
      </c>
      <c r="I46" s="115">
        <v>-101</v>
      </c>
      <c r="J46" s="116">
        <v>-9.3087557603686637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6489</v>
      </c>
      <c r="E48" s="114">
        <v>6612</v>
      </c>
      <c r="F48" s="114">
        <v>6700</v>
      </c>
      <c r="G48" s="114">
        <v>6587</v>
      </c>
      <c r="H48" s="140">
        <v>6537</v>
      </c>
      <c r="I48" s="115">
        <v>-48</v>
      </c>
      <c r="J48" s="116">
        <v>-0.73428178063331806</v>
      </c>
    </row>
    <row r="49" spans="1:12" s="110" customFormat="1" ht="13.5" customHeight="1" x14ac:dyDescent="0.2">
      <c r="A49" s="118" t="s">
        <v>105</v>
      </c>
      <c r="B49" s="119" t="s">
        <v>106</v>
      </c>
      <c r="C49" s="113">
        <v>39.497611342271533</v>
      </c>
      <c r="D49" s="115">
        <v>2563</v>
      </c>
      <c r="E49" s="114">
        <v>2629</v>
      </c>
      <c r="F49" s="114">
        <v>2724</v>
      </c>
      <c r="G49" s="114">
        <v>2656</v>
      </c>
      <c r="H49" s="140">
        <v>2593</v>
      </c>
      <c r="I49" s="115">
        <v>-30</v>
      </c>
      <c r="J49" s="116">
        <v>-1.1569610489780178</v>
      </c>
    </row>
    <row r="50" spans="1:12" s="110" customFormat="1" ht="13.5" customHeight="1" x14ac:dyDescent="0.2">
      <c r="A50" s="120"/>
      <c r="B50" s="119" t="s">
        <v>107</v>
      </c>
      <c r="C50" s="113">
        <v>60.502388657728467</v>
      </c>
      <c r="D50" s="115">
        <v>3926</v>
      </c>
      <c r="E50" s="114">
        <v>3983</v>
      </c>
      <c r="F50" s="114">
        <v>3976</v>
      </c>
      <c r="G50" s="114">
        <v>3931</v>
      </c>
      <c r="H50" s="140">
        <v>3944</v>
      </c>
      <c r="I50" s="115">
        <v>-18</v>
      </c>
      <c r="J50" s="116">
        <v>-0.45638945233265721</v>
      </c>
    </row>
    <row r="51" spans="1:12" s="110" customFormat="1" ht="13.5" customHeight="1" x14ac:dyDescent="0.2">
      <c r="A51" s="118" t="s">
        <v>105</v>
      </c>
      <c r="B51" s="121" t="s">
        <v>108</v>
      </c>
      <c r="C51" s="113">
        <v>9.7395592541223603</v>
      </c>
      <c r="D51" s="115">
        <v>632</v>
      </c>
      <c r="E51" s="114">
        <v>679</v>
      </c>
      <c r="F51" s="114">
        <v>698</v>
      </c>
      <c r="G51" s="114">
        <v>670</v>
      </c>
      <c r="H51" s="140">
        <v>658</v>
      </c>
      <c r="I51" s="115">
        <v>-26</v>
      </c>
      <c r="J51" s="116">
        <v>-3.9513677811550152</v>
      </c>
    </row>
    <row r="52" spans="1:12" s="110" customFormat="1" ht="13.5" customHeight="1" x14ac:dyDescent="0.2">
      <c r="A52" s="118"/>
      <c r="B52" s="121" t="s">
        <v>109</v>
      </c>
      <c r="C52" s="113">
        <v>71.613499768839574</v>
      </c>
      <c r="D52" s="115">
        <v>4647</v>
      </c>
      <c r="E52" s="114">
        <v>4708</v>
      </c>
      <c r="F52" s="114">
        <v>4804</v>
      </c>
      <c r="G52" s="114">
        <v>4767</v>
      </c>
      <c r="H52" s="140">
        <v>4734</v>
      </c>
      <c r="I52" s="115">
        <v>-87</v>
      </c>
      <c r="J52" s="116">
        <v>-1.8377693282636249</v>
      </c>
    </row>
    <row r="53" spans="1:12" s="110" customFormat="1" ht="13.5" customHeight="1" x14ac:dyDescent="0.2">
      <c r="A53" s="118"/>
      <c r="B53" s="121" t="s">
        <v>110</v>
      </c>
      <c r="C53" s="113">
        <v>16.874711049468331</v>
      </c>
      <c r="D53" s="115">
        <v>1095</v>
      </c>
      <c r="E53" s="114">
        <v>1110</v>
      </c>
      <c r="F53" s="114">
        <v>1091</v>
      </c>
      <c r="G53" s="114">
        <v>1054</v>
      </c>
      <c r="H53" s="140">
        <v>1059</v>
      </c>
      <c r="I53" s="115">
        <v>36</v>
      </c>
      <c r="J53" s="116">
        <v>3.3994334277620397</v>
      </c>
    </row>
    <row r="54" spans="1:12" s="110" customFormat="1" ht="13.5" customHeight="1" x14ac:dyDescent="0.2">
      <c r="A54" s="120"/>
      <c r="B54" s="121" t="s">
        <v>111</v>
      </c>
      <c r="C54" s="113">
        <v>1.7722299275697333</v>
      </c>
      <c r="D54" s="115">
        <v>115</v>
      </c>
      <c r="E54" s="114">
        <v>115</v>
      </c>
      <c r="F54" s="114">
        <v>107</v>
      </c>
      <c r="G54" s="114">
        <v>96</v>
      </c>
      <c r="H54" s="140">
        <v>86</v>
      </c>
      <c r="I54" s="115">
        <v>29</v>
      </c>
      <c r="J54" s="116">
        <v>33.720930232558139</v>
      </c>
    </row>
    <row r="55" spans="1:12" s="110" customFormat="1" ht="13.5" customHeight="1" x14ac:dyDescent="0.2">
      <c r="A55" s="120"/>
      <c r="B55" s="121" t="s">
        <v>112</v>
      </c>
      <c r="C55" s="113">
        <v>0.36985668053629217</v>
      </c>
      <c r="D55" s="115">
        <v>24</v>
      </c>
      <c r="E55" s="114">
        <v>27</v>
      </c>
      <c r="F55" s="114">
        <v>29</v>
      </c>
      <c r="G55" s="114">
        <v>22</v>
      </c>
      <c r="H55" s="140">
        <v>16</v>
      </c>
      <c r="I55" s="115">
        <v>8</v>
      </c>
      <c r="J55" s="116">
        <v>50</v>
      </c>
    </row>
    <row r="56" spans="1:12" s="110" customFormat="1" ht="13.5" customHeight="1" x14ac:dyDescent="0.2">
      <c r="A56" s="118" t="s">
        <v>113</v>
      </c>
      <c r="B56" s="122" t="s">
        <v>116</v>
      </c>
      <c r="C56" s="113">
        <v>77.438742487286177</v>
      </c>
      <c r="D56" s="115">
        <v>5025</v>
      </c>
      <c r="E56" s="114">
        <v>5161</v>
      </c>
      <c r="F56" s="114">
        <v>5179</v>
      </c>
      <c r="G56" s="114">
        <v>5124</v>
      </c>
      <c r="H56" s="140">
        <v>5060</v>
      </c>
      <c r="I56" s="115">
        <v>-35</v>
      </c>
      <c r="J56" s="116">
        <v>-0.69169960474308301</v>
      </c>
    </row>
    <row r="57" spans="1:12" s="110" customFormat="1" ht="13.5" customHeight="1" x14ac:dyDescent="0.2">
      <c r="A57" s="142"/>
      <c r="B57" s="124" t="s">
        <v>117</v>
      </c>
      <c r="C57" s="125">
        <v>22.545846817691476</v>
      </c>
      <c r="D57" s="143">
        <v>1463</v>
      </c>
      <c r="E57" s="144">
        <v>1451</v>
      </c>
      <c r="F57" s="144">
        <v>1521</v>
      </c>
      <c r="G57" s="144">
        <v>1463</v>
      </c>
      <c r="H57" s="145">
        <v>1477</v>
      </c>
      <c r="I57" s="143">
        <v>-14</v>
      </c>
      <c r="J57" s="146">
        <v>-0.94786729857819907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52983</v>
      </c>
      <c r="E12" s="236">
        <v>52864</v>
      </c>
      <c r="F12" s="114">
        <v>53048</v>
      </c>
      <c r="G12" s="114">
        <v>52419</v>
      </c>
      <c r="H12" s="140">
        <v>51590</v>
      </c>
      <c r="I12" s="115">
        <v>1393</v>
      </c>
      <c r="J12" s="116">
        <v>2.700135685210312</v>
      </c>
    </row>
    <row r="13" spans="1:15" s="110" customFormat="1" ht="12" customHeight="1" x14ac:dyDescent="0.2">
      <c r="A13" s="118" t="s">
        <v>105</v>
      </c>
      <c r="B13" s="119" t="s">
        <v>106</v>
      </c>
      <c r="C13" s="113">
        <v>53.977690957476923</v>
      </c>
      <c r="D13" s="115">
        <v>28599</v>
      </c>
      <c r="E13" s="114">
        <v>28453</v>
      </c>
      <c r="F13" s="114">
        <v>28665</v>
      </c>
      <c r="G13" s="114">
        <v>28284</v>
      </c>
      <c r="H13" s="140">
        <v>27679</v>
      </c>
      <c r="I13" s="115">
        <v>920</v>
      </c>
      <c r="J13" s="116">
        <v>3.3238195021496439</v>
      </c>
    </row>
    <row r="14" spans="1:15" s="110" customFormat="1" ht="12" customHeight="1" x14ac:dyDescent="0.2">
      <c r="A14" s="118"/>
      <c r="B14" s="119" t="s">
        <v>107</v>
      </c>
      <c r="C14" s="113">
        <v>46.022309042523077</v>
      </c>
      <c r="D14" s="115">
        <v>24384</v>
      </c>
      <c r="E14" s="114">
        <v>24411</v>
      </c>
      <c r="F14" s="114">
        <v>24383</v>
      </c>
      <c r="G14" s="114">
        <v>24135</v>
      </c>
      <c r="H14" s="140">
        <v>23911</v>
      </c>
      <c r="I14" s="115">
        <v>473</v>
      </c>
      <c r="J14" s="116">
        <v>1.9781690435364476</v>
      </c>
    </row>
    <row r="15" spans="1:15" s="110" customFormat="1" ht="12" customHeight="1" x14ac:dyDescent="0.2">
      <c r="A15" s="118" t="s">
        <v>105</v>
      </c>
      <c r="B15" s="121" t="s">
        <v>108</v>
      </c>
      <c r="C15" s="113">
        <v>9.0462978691278337</v>
      </c>
      <c r="D15" s="115">
        <v>4793</v>
      </c>
      <c r="E15" s="114">
        <v>5008</v>
      </c>
      <c r="F15" s="114">
        <v>5094</v>
      </c>
      <c r="G15" s="114">
        <v>4783</v>
      </c>
      <c r="H15" s="140">
        <v>4795</v>
      </c>
      <c r="I15" s="115">
        <v>-2</v>
      </c>
      <c r="J15" s="116">
        <v>-4.171011470281543E-2</v>
      </c>
    </row>
    <row r="16" spans="1:15" s="110" customFormat="1" ht="12" customHeight="1" x14ac:dyDescent="0.2">
      <c r="A16" s="118"/>
      <c r="B16" s="121" t="s">
        <v>109</v>
      </c>
      <c r="C16" s="113">
        <v>71.287016590227054</v>
      </c>
      <c r="D16" s="115">
        <v>37770</v>
      </c>
      <c r="E16" s="114">
        <v>37618</v>
      </c>
      <c r="F16" s="114">
        <v>37832</v>
      </c>
      <c r="G16" s="114">
        <v>37751</v>
      </c>
      <c r="H16" s="140">
        <v>37128</v>
      </c>
      <c r="I16" s="115">
        <v>642</v>
      </c>
      <c r="J16" s="116">
        <v>1.7291531997414351</v>
      </c>
    </row>
    <row r="17" spans="1:10" s="110" customFormat="1" ht="12" customHeight="1" x14ac:dyDescent="0.2">
      <c r="A17" s="118"/>
      <c r="B17" s="121" t="s">
        <v>110</v>
      </c>
      <c r="C17" s="113">
        <v>18.056735179208424</v>
      </c>
      <c r="D17" s="115">
        <v>9567</v>
      </c>
      <c r="E17" s="114">
        <v>9412</v>
      </c>
      <c r="F17" s="114">
        <v>9332</v>
      </c>
      <c r="G17" s="114">
        <v>9140</v>
      </c>
      <c r="H17" s="140">
        <v>8932</v>
      </c>
      <c r="I17" s="115">
        <v>635</v>
      </c>
      <c r="J17" s="116">
        <v>7.1092700403045228</v>
      </c>
    </row>
    <row r="18" spans="1:10" s="110" customFormat="1" ht="12" customHeight="1" x14ac:dyDescent="0.2">
      <c r="A18" s="120"/>
      <c r="B18" s="121" t="s">
        <v>111</v>
      </c>
      <c r="C18" s="113">
        <v>1.6099503614366872</v>
      </c>
      <c r="D18" s="115">
        <v>853</v>
      </c>
      <c r="E18" s="114">
        <v>826</v>
      </c>
      <c r="F18" s="114">
        <v>790</v>
      </c>
      <c r="G18" s="114">
        <v>745</v>
      </c>
      <c r="H18" s="140">
        <v>735</v>
      </c>
      <c r="I18" s="115">
        <v>118</v>
      </c>
      <c r="J18" s="116">
        <v>16.054421768707481</v>
      </c>
    </row>
    <row r="19" spans="1:10" s="110" customFormat="1" ht="12" customHeight="1" x14ac:dyDescent="0.2">
      <c r="A19" s="120"/>
      <c r="B19" s="121" t="s">
        <v>112</v>
      </c>
      <c r="C19" s="113">
        <v>0.43598890210067381</v>
      </c>
      <c r="D19" s="115">
        <v>231</v>
      </c>
      <c r="E19" s="114">
        <v>203</v>
      </c>
      <c r="F19" s="114">
        <v>184</v>
      </c>
      <c r="G19" s="114">
        <v>160</v>
      </c>
      <c r="H19" s="140">
        <v>157</v>
      </c>
      <c r="I19" s="115">
        <v>74</v>
      </c>
      <c r="J19" s="116">
        <v>47.133757961783438</v>
      </c>
    </row>
    <row r="20" spans="1:10" s="110" customFormat="1" ht="12" customHeight="1" x14ac:dyDescent="0.2">
      <c r="A20" s="118" t="s">
        <v>113</v>
      </c>
      <c r="B20" s="119" t="s">
        <v>181</v>
      </c>
      <c r="C20" s="113">
        <v>72.98756204820414</v>
      </c>
      <c r="D20" s="115">
        <v>38671</v>
      </c>
      <c r="E20" s="114">
        <v>38606</v>
      </c>
      <c r="F20" s="114">
        <v>38822</v>
      </c>
      <c r="G20" s="114">
        <v>38266</v>
      </c>
      <c r="H20" s="140">
        <v>37742</v>
      </c>
      <c r="I20" s="115">
        <v>929</v>
      </c>
      <c r="J20" s="116">
        <v>2.4614487838482328</v>
      </c>
    </row>
    <row r="21" spans="1:10" s="110" customFormat="1" ht="12" customHeight="1" x14ac:dyDescent="0.2">
      <c r="A21" s="118"/>
      <c r="B21" s="119" t="s">
        <v>182</v>
      </c>
      <c r="C21" s="113">
        <v>27.01243795179586</v>
      </c>
      <c r="D21" s="115">
        <v>14312</v>
      </c>
      <c r="E21" s="114">
        <v>14258</v>
      </c>
      <c r="F21" s="114">
        <v>14226</v>
      </c>
      <c r="G21" s="114">
        <v>14153</v>
      </c>
      <c r="H21" s="140">
        <v>13848</v>
      </c>
      <c r="I21" s="115">
        <v>464</v>
      </c>
      <c r="J21" s="116">
        <v>3.3506643558636626</v>
      </c>
    </row>
    <row r="22" spans="1:10" s="110" customFormat="1" ht="12" customHeight="1" x14ac:dyDescent="0.2">
      <c r="A22" s="118" t="s">
        <v>113</v>
      </c>
      <c r="B22" s="119" t="s">
        <v>116</v>
      </c>
      <c r="C22" s="113">
        <v>79.272596870694372</v>
      </c>
      <c r="D22" s="115">
        <v>42001</v>
      </c>
      <c r="E22" s="114">
        <v>42059</v>
      </c>
      <c r="F22" s="114">
        <v>42105</v>
      </c>
      <c r="G22" s="114">
        <v>41651</v>
      </c>
      <c r="H22" s="140">
        <v>41281</v>
      </c>
      <c r="I22" s="115">
        <v>720</v>
      </c>
      <c r="J22" s="116">
        <v>1.7441437949662073</v>
      </c>
    </row>
    <row r="23" spans="1:10" s="110" customFormat="1" ht="12" customHeight="1" x14ac:dyDescent="0.2">
      <c r="A23" s="118"/>
      <c r="B23" s="119" t="s">
        <v>117</v>
      </c>
      <c r="C23" s="113">
        <v>20.668893796123285</v>
      </c>
      <c r="D23" s="115">
        <v>10951</v>
      </c>
      <c r="E23" s="114">
        <v>10778</v>
      </c>
      <c r="F23" s="114">
        <v>10912</v>
      </c>
      <c r="G23" s="114">
        <v>10733</v>
      </c>
      <c r="H23" s="140">
        <v>10270</v>
      </c>
      <c r="I23" s="115">
        <v>681</v>
      </c>
      <c r="J23" s="116">
        <v>6.6309639727361249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50491</v>
      </c>
      <c r="E64" s="236">
        <v>50327</v>
      </c>
      <c r="F64" s="236">
        <v>50416</v>
      </c>
      <c r="G64" s="236">
        <v>49908</v>
      </c>
      <c r="H64" s="140">
        <v>49316</v>
      </c>
      <c r="I64" s="115">
        <v>1175</v>
      </c>
      <c r="J64" s="116">
        <v>2.3825938843377403</v>
      </c>
    </row>
    <row r="65" spans="1:12" s="110" customFormat="1" ht="12" customHeight="1" x14ac:dyDescent="0.2">
      <c r="A65" s="118" t="s">
        <v>105</v>
      </c>
      <c r="B65" s="119" t="s">
        <v>106</v>
      </c>
      <c r="C65" s="113">
        <v>51.058604503772948</v>
      </c>
      <c r="D65" s="235">
        <v>25780</v>
      </c>
      <c r="E65" s="236">
        <v>25674</v>
      </c>
      <c r="F65" s="236">
        <v>25814</v>
      </c>
      <c r="G65" s="236">
        <v>25559</v>
      </c>
      <c r="H65" s="140">
        <v>25237</v>
      </c>
      <c r="I65" s="115">
        <v>543</v>
      </c>
      <c r="J65" s="116">
        <v>2.1516028054047629</v>
      </c>
    </row>
    <row r="66" spans="1:12" s="110" customFormat="1" ht="12" customHeight="1" x14ac:dyDescent="0.2">
      <c r="A66" s="118"/>
      <c r="B66" s="119" t="s">
        <v>107</v>
      </c>
      <c r="C66" s="113">
        <v>48.941395496227052</v>
      </c>
      <c r="D66" s="235">
        <v>24711</v>
      </c>
      <c r="E66" s="236">
        <v>24653</v>
      </c>
      <c r="F66" s="236">
        <v>24602</v>
      </c>
      <c r="G66" s="236">
        <v>24349</v>
      </c>
      <c r="H66" s="140">
        <v>24079</v>
      </c>
      <c r="I66" s="115">
        <v>632</v>
      </c>
      <c r="J66" s="116">
        <v>2.6246937165164668</v>
      </c>
    </row>
    <row r="67" spans="1:12" s="110" customFormat="1" ht="12" customHeight="1" x14ac:dyDescent="0.2">
      <c r="A67" s="118" t="s">
        <v>105</v>
      </c>
      <c r="B67" s="121" t="s">
        <v>108</v>
      </c>
      <c r="C67" s="113">
        <v>9.288784139747678</v>
      </c>
      <c r="D67" s="235">
        <v>4690</v>
      </c>
      <c r="E67" s="236">
        <v>4855</v>
      </c>
      <c r="F67" s="236">
        <v>4894</v>
      </c>
      <c r="G67" s="236">
        <v>4655</v>
      </c>
      <c r="H67" s="140">
        <v>4647</v>
      </c>
      <c r="I67" s="115">
        <v>43</v>
      </c>
      <c r="J67" s="116">
        <v>0.92532816871099632</v>
      </c>
    </row>
    <row r="68" spans="1:12" s="110" customFormat="1" ht="12" customHeight="1" x14ac:dyDescent="0.2">
      <c r="A68" s="118"/>
      <c r="B68" s="121" t="s">
        <v>109</v>
      </c>
      <c r="C68" s="113">
        <v>68.384464558040051</v>
      </c>
      <c r="D68" s="235">
        <v>34528</v>
      </c>
      <c r="E68" s="236">
        <v>34424</v>
      </c>
      <c r="F68" s="236">
        <v>34624</v>
      </c>
      <c r="G68" s="236">
        <v>34586</v>
      </c>
      <c r="H68" s="140">
        <v>34251</v>
      </c>
      <c r="I68" s="115">
        <v>277</v>
      </c>
      <c r="J68" s="116">
        <v>0.80873551137193078</v>
      </c>
    </row>
    <row r="69" spans="1:12" s="110" customFormat="1" ht="12" customHeight="1" x14ac:dyDescent="0.2">
      <c r="A69" s="118"/>
      <c r="B69" s="121" t="s">
        <v>110</v>
      </c>
      <c r="C69" s="113">
        <v>20.338278108969917</v>
      </c>
      <c r="D69" s="235">
        <v>10269</v>
      </c>
      <c r="E69" s="236">
        <v>10054</v>
      </c>
      <c r="F69" s="236">
        <v>9932</v>
      </c>
      <c r="G69" s="236">
        <v>9760</v>
      </c>
      <c r="H69" s="140">
        <v>9527</v>
      </c>
      <c r="I69" s="115">
        <v>742</v>
      </c>
      <c r="J69" s="116">
        <v>7.7883908890521676</v>
      </c>
    </row>
    <row r="70" spans="1:12" s="110" customFormat="1" ht="12" customHeight="1" x14ac:dyDescent="0.2">
      <c r="A70" s="120"/>
      <c r="B70" s="121" t="s">
        <v>111</v>
      </c>
      <c r="C70" s="113">
        <v>1.98847319324236</v>
      </c>
      <c r="D70" s="235">
        <v>1004</v>
      </c>
      <c r="E70" s="236">
        <v>994</v>
      </c>
      <c r="F70" s="236">
        <v>966</v>
      </c>
      <c r="G70" s="236">
        <v>907</v>
      </c>
      <c r="H70" s="140">
        <v>891</v>
      </c>
      <c r="I70" s="115">
        <v>113</v>
      </c>
      <c r="J70" s="116">
        <v>12.682379349046016</v>
      </c>
    </row>
    <row r="71" spans="1:12" s="110" customFormat="1" ht="12" customHeight="1" x14ac:dyDescent="0.2">
      <c r="A71" s="120"/>
      <c r="B71" s="121" t="s">
        <v>112</v>
      </c>
      <c r="C71" s="113">
        <v>0.4634489314927413</v>
      </c>
      <c r="D71" s="235">
        <v>234</v>
      </c>
      <c r="E71" s="236">
        <v>213</v>
      </c>
      <c r="F71" s="236">
        <v>212</v>
      </c>
      <c r="G71" s="236">
        <v>172</v>
      </c>
      <c r="H71" s="140">
        <v>182</v>
      </c>
      <c r="I71" s="115">
        <v>52</v>
      </c>
      <c r="J71" s="116">
        <v>28.571428571428573</v>
      </c>
    </row>
    <row r="72" spans="1:12" s="110" customFormat="1" ht="12" customHeight="1" x14ac:dyDescent="0.2">
      <c r="A72" s="118" t="s">
        <v>113</v>
      </c>
      <c r="B72" s="119" t="s">
        <v>181</v>
      </c>
      <c r="C72" s="113">
        <v>69.022201976589884</v>
      </c>
      <c r="D72" s="235">
        <v>34850</v>
      </c>
      <c r="E72" s="236">
        <v>34734</v>
      </c>
      <c r="F72" s="236">
        <v>34999</v>
      </c>
      <c r="G72" s="236">
        <v>34624</v>
      </c>
      <c r="H72" s="140">
        <v>34311</v>
      </c>
      <c r="I72" s="115">
        <v>539</v>
      </c>
      <c r="J72" s="116">
        <v>1.5709247763108041</v>
      </c>
    </row>
    <row r="73" spans="1:12" s="110" customFormat="1" ht="12" customHeight="1" x14ac:dyDescent="0.2">
      <c r="A73" s="118"/>
      <c r="B73" s="119" t="s">
        <v>182</v>
      </c>
      <c r="C73" s="113">
        <v>30.977798023410113</v>
      </c>
      <c r="D73" s="115">
        <v>15641</v>
      </c>
      <c r="E73" s="114">
        <v>15593</v>
      </c>
      <c r="F73" s="114">
        <v>15417</v>
      </c>
      <c r="G73" s="114">
        <v>15284</v>
      </c>
      <c r="H73" s="140">
        <v>15005</v>
      </c>
      <c r="I73" s="115">
        <v>636</v>
      </c>
      <c r="J73" s="116">
        <v>4.2385871376207929</v>
      </c>
    </row>
    <row r="74" spans="1:12" s="110" customFormat="1" ht="12" customHeight="1" x14ac:dyDescent="0.2">
      <c r="A74" s="118" t="s">
        <v>113</v>
      </c>
      <c r="B74" s="119" t="s">
        <v>116</v>
      </c>
      <c r="C74" s="113">
        <v>81.539284228872475</v>
      </c>
      <c r="D74" s="115">
        <v>41170</v>
      </c>
      <c r="E74" s="114">
        <v>41131</v>
      </c>
      <c r="F74" s="114">
        <v>41168</v>
      </c>
      <c r="G74" s="114">
        <v>40778</v>
      </c>
      <c r="H74" s="140">
        <v>40479</v>
      </c>
      <c r="I74" s="115">
        <v>691</v>
      </c>
      <c r="J74" s="116">
        <v>1.7070579806813408</v>
      </c>
    </row>
    <row r="75" spans="1:12" s="110" customFormat="1" ht="12" customHeight="1" x14ac:dyDescent="0.2">
      <c r="A75" s="142"/>
      <c r="B75" s="124" t="s">
        <v>117</v>
      </c>
      <c r="C75" s="125">
        <v>18.409221445406111</v>
      </c>
      <c r="D75" s="143">
        <v>9295</v>
      </c>
      <c r="E75" s="144">
        <v>9172</v>
      </c>
      <c r="F75" s="144">
        <v>9222</v>
      </c>
      <c r="G75" s="144">
        <v>9101</v>
      </c>
      <c r="H75" s="145">
        <v>8803</v>
      </c>
      <c r="I75" s="143">
        <v>492</v>
      </c>
      <c r="J75" s="146">
        <v>5.5890037487220265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52983</v>
      </c>
      <c r="G11" s="114">
        <v>52864</v>
      </c>
      <c r="H11" s="114">
        <v>53048</v>
      </c>
      <c r="I11" s="114">
        <v>52419</v>
      </c>
      <c r="J11" s="140">
        <v>51590</v>
      </c>
      <c r="K11" s="114">
        <v>1393</v>
      </c>
      <c r="L11" s="116">
        <v>2.700135685210312</v>
      </c>
    </row>
    <row r="12" spans="1:17" s="110" customFormat="1" ht="24.95" customHeight="1" x14ac:dyDescent="0.2">
      <c r="A12" s="604" t="s">
        <v>185</v>
      </c>
      <c r="B12" s="605"/>
      <c r="C12" s="605"/>
      <c r="D12" s="606"/>
      <c r="E12" s="113">
        <v>53.977690957476923</v>
      </c>
      <c r="F12" s="115">
        <v>28599</v>
      </c>
      <c r="G12" s="114">
        <v>28453</v>
      </c>
      <c r="H12" s="114">
        <v>28665</v>
      </c>
      <c r="I12" s="114">
        <v>28284</v>
      </c>
      <c r="J12" s="140">
        <v>27679</v>
      </c>
      <c r="K12" s="114">
        <v>920</v>
      </c>
      <c r="L12" s="116">
        <v>3.3238195021496439</v>
      </c>
    </row>
    <row r="13" spans="1:17" s="110" customFormat="1" ht="15" customHeight="1" x14ac:dyDescent="0.2">
      <c r="A13" s="120"/>
      <c r="B13" s="612" t="s">
        <v>107</v>
      </c>
      <c r="C13" s="612"/>
      <c r="E13" s="113">
        <v>46.022309042523077</v>
      </c>
      <c r="F13" s="115">
        <v>24384</v>
      </c>
      <c r="G13" s="114">
        <v>24411</v>
      </c>
      <c r="H13" s="114">
        <v>24383</v>
      </c>
      <c r="I13" s="114">
        <v>24135</v>
      </c>
      <c r="J13" s="140">
        <v>23911</v>
      </c>
      <c r="K13" s="114">
        <v>473</v>
      </c>
      <c r="L13" s="116">
        <v>1.9781690435364476</v>
      </c>
    </row>
    <row r="14" spans="1:17" s="110" customFormat="1" ht="24.95" customHeight="1" x14ac:dyDescent="0.2">
      <c r="A14" s="604" t="s">
        <v>186</v>
      </c>
      <c r="B14" s="605"/>
      <c r="C14" s="605"/>
      <c r="D14" s="606"/>
      <c r="E14" s="113">
        <v>9.0462978691278337</v>
      </c>
      <c r="F14" s="115">
        <v>4793</v>
      </c>
      <c r="G14" s="114">
        <v>5008</v>
      </c>
      <c r="H14" s="114">
        <v>5094</v>
      </c>
      <c r="I14" s="114">
        <v>4783</v>
      </c>
      <c r="J14" s="140">
        <v>4795</v>
      </c>
      <c r="K14" s="114">
        <v>-2</v>
      </c>
      <c r="L14" s="116">
        <v>-4.171011470281543E-2</v>
      </c>
    </row>
    <row r="15" spans="1:17" s="110" customFormat="1" ht="15" customHeight="1" x14ac:dyDescent="0.2">
      <c r="A15" s="120"/>
      <c r="B15" s="119"/>
      <c r="C15" s="258" t="s">
        <v>106</v>
      </c>
      <c r="E15" s="113">
        <v>56.478197371166281</v>
      </c>
      <c r="F15" s="115">
        <v>2707</v>
      </c>
      <c r="G15" s="114">
        <v>2831</v>
      </c>
      <c r="H15" s="114">
        <v>2904</v>
      </c>
      <c r="I15" s="114">
        <v>2722</v>
      </c>
      <c r="J15" s="140">
        <v>2745</v>
      </c>
      <c r="K15" s="114">
        <v>-38</v>
      </c>
      <c r="L15" s="116">
        <v>-1.384335154826958</v>
      </c>
    </row>
    <row r="16" spans="1:17" s="110" customFormat="1" ht="15" customHeight="1" x14ac:dyDescent="0.2">
      <c r="A16" s="120"/>
      <c r="B16" s="119"/>
      <c r="C16" s="258" t="s">
        <v>107</v>
      </c>
      <c r="E16" s="113">
        <v>43.521802628833719</v>
      </c>
      <c r="F16" s="115">
        <v>2086</v>
      </c>
      <c r="G16" s="114">
        <v>2177</v>
      </c>
      <c r="H16" s="114">
        <v>2190</v>
      </c>
      <c r="I16" s="114">
        <v>2061</v>
      </c>
      <c r="J16" s="140">
        <v>2050</v>
      </c>
      <c r="K16" s="114">
        <v>36</v>
      </c>
      <c r="L16" s="116">
        <v>1.7560975609756098</v>
      </c>
    </row>
    <row r="17" spans="1:12" s="110" customFormat="1" ht="15" customHeight="1" x14ac:dyDescent="0.2">
      <c r="A17" s="120"/>
      <c r="B17" s="121" t="s">
        <v>109</v>
      </c>
      <c r="C17" s="258"/>
      <c r="E17" s="113">
        <v>71.287016590227054</v>
      </c>
      <c r="F17" s="115">
        <v>37770</v>
      </c>
      <c r="G17" s="114">
        <v>37618</v>
      </c>
      <c r="H17" s="114">
        <v>37832</v>
      </c>
      <c r="I17" s="114">
        <v>37751</v>
      </c>
      <c r="J17" s="140">
        <v>37128</v>
      </c>
      <c r="K17" s="114">
        <v>642</v>
      </c>
      <c r="L17" s="116">
        <v>1.7291531997414351</v>
      </c>
    </row>
    <row r="18" spans="1:12" s="110" customFormat="1" ht="15" customHeight="1" x14ac:dyDescent="0.2">
      <c r="A18" s="120"/>
      <c r="B18" s="119"/>
      <c r="C18" s="258" t="s">
        <v>106</v>
      </c>
      <c r="E18" s="113">
        <v>54.945724119671695</v>
      </c>
      <c r="F18" s="115">
        <v>20753</v>
      </c>
      <c r="G18" s="114">
        <v>20593</v>
      </c>
      <c r="H18" s="114">
        <v>20762</v>
      </c>
      <c r="I18" s="114">
        <v>20686</v>
      </c>
      <c r="J18" s="140">
        <v>20176</v>
      </c>
      <c r="K18" s="114">
        <v>577</v>
      </c>
      <c r="L18" s="116">
        <v>2.8598334655035687</v>
      </c>
    </row>
    <row r="19" spans="1:12" s="110" customFormat="1" ht="15" customHeight="1" x14ac:dyDescent="0.2">
      <c r="A19" s="120"/>
      <c r="B19" s="119"/>
      <c r="C19" s="258" t="s">
        <v>107</v>
      </c>
      <c r="E19" s="113">
        <v>45.054275880328305</v>
      </c>
      <c r="F19" s="115">
        <v>17017</v>
      </c>
      <c r="G19" s="114">
        <v>17025</v>
      </c>
      <c r="H19" s="114">
        <v>17070</v>
      </c>
      <c r="I19" s="114">
        <v>17065</v>
      </c>
      <c r="J19" s="140">
        <v>16952</v>
      </c>
      <c r="K19" s="114">
        <v>65</v>
      </c>
      <c r="L19" s="116">
        <v>0.3834355828220859</v>
      </c>
    </row>
    <row r="20" spans="1:12" s="110" customFormat="1" ht="15" customHeight="1" x14ac:dyDescent="0.2">
      <c r="A20" s="120"/>
      <c r="B20" s="121" t="s">
        <v>110</v>
      </c>
      <c r="C20" s="258"/>
      <c r="E20" s="113">
        <v>18.056735179208424</v>
      </c>
      <c r="F20" s="115">
        <v>9567</v>
      </c>
      <c r="G20" s="114">
        <v>9412</v>
      </c>
      <c r="H20" s="114">
        <v>9332</v>
      </c>
      <c r="I20" s="114">
        <v>9140</v>
      </c>
      <c r="J20" s="140">
        <v>8932</v>
      </c>
      <c r="K20" s="114">
        <v>635</v>
      </c>
      <c r="L20" s="116">
        <v>7.1092700403045228</v>
      </c>
    </row>
    <row r="21" spans="1:12" s="110" customFormat="1" ht="15" customHeight="1" x14ac:dyDescent="0.2">
      <c r="A21" s="120"/>
      <c r="B21" s="119"/>
      <c r="C21" s="258" t="s">
        <v>106</v>
      </c>
      <c r="E21" s="113">
        <v>49.430333437859311</v>
      </c>
      <c r="F21" s="115">
        <v>4729</v>
      </c>
      <c r="G21" s="114">
        <v>4636</v>
      </c>
      <c r="H21" s="114">
        <v>4612</v>
      </c>
      <c r="I21" s="114">
        <v>4516</v>
      </c>
      <c r="J21" s="140">
        <v>4401</v>
      </c>
      <c r="K21" s="114">
        <v>328</v>
      </c>
      <c r="L21" s="116">
        <v>7.4528516246307657</v>
      </c>
    </row>
    <row r="22" spans="1:12" s="110" customFormat="1" ht="15" customHeight="1" x14ac:dyDescent="0.2">
      <c r="A22" s="120"/>
      <c r="B22" s="119"/>
      <c r="C22" s="258" t="s">
        <v>107</v>
      </c>
      <c r="E22" s="113">
        <v>50.569666562140689</v>
      </c>
      <c r="F22" s="115">
        <v>4838</v>
      </c>
      <c r="G22" s="114">
        <v>4776</v>
      </c>
      <c r="H22" s="114">
        <v>4720</v>
      </c>
      <c r="I22" s="114">
        <v>4624</v>
      </c>
      <c r="J22" s="140">
        <v>4531</v>
      </c>
      <c r="K22" s="114">
        <v>307</v>
      </c>
      <c r="L22" s="116">
        <v>6.7755462370337671</v>
      </c>
    </row>
    <row r="23" spans="1:12" s="110" customFormat="1" ht="15" customHeight="1" x14ac:dyDescent="0.2">
      <c r="A23" s="120"/>
      <c r="B23" s="121" t="s">
        <v>111</v>
      </c>
      <c r="C23" s="258"/>
      <c r="E23" s="113">
        <v>1.6099503614366872</v>
      </c>
      <c r="F23" s="115">
        <v>853</v>
      </c>
      <c r="G23" s="114">
        <v>826</v>
      </c>
      <c r="H23" s="114">
        <v>790</v>
      </c>
      <c r="I23" s="114">
        <v>745</v>
      </c>
      <c r="J23" s="140">
        <v>735</v>
      </c>
      <c r="K23" s="114">
        <v>118</v>
      </c>
      <c r="L23" s="116">
        <v>16.054421768707481</v>
      </c>
    </row>
    <row r="24" spans="1:12" s="110" customFormat="1" ht="15" customHeight="1" x14ac:dyDescent="0.2">
      <c r="A24" s="120"/>
      <c r="B24" s="119"/>
      <c r="C24" s="258" t="s">
        <v>106</v>
      </c>
      <c r="E24" s="113">
        <v>48.065650644783119</v>
      </c>
      <c r="F24" s="115">
        <v>410</v>
      </c>
      <c r="G24" s="114">
        <v>393</v>
      </c>
      <c r="H24" s="114">
        <v>387</v>
      </c>
      <c r="I24" s="114">
        <v>360</v>
      </c>
      <c r="J24" s="140">
        <v>357</v>
      </c>
      <c r="K24" s="114">
        <v>53</v>
      </c>
      <c r="L24" s="116">
        <v>14.845938375350141</v>
      </c>
    </row>
    <row r="25" spans="1:12" s="110" customFormat="1" ht="15" customHeight="1" x14ac:dyDescent="0.2">
      <c r="A25" s="120"/>
      <c r="B25" s="119"/>
      <c r="C25" s="258" t="s">
        <v>107</v>
      </c>
      <c r="E25" s="113">
        <v>51.934349355216881</v>
      </c>
      <c r="F25" s="115">
        <v>443</v>
      </c>
      <c r="G25" s="114">
        <v>433</v>
      </c>
      <c r="H25" s="114">
        <v>403</v>
      </c>
      <c r="I25" s="114">
        <v>385</v>
      </c>
      <c r="J25" s="140">
        <v>378</v>
      </c>
      <c r="K25" s="114">
        <v>65</v>
      </c>
      <c r="L25" s="116">
        <v>17.195767195767196</v>
      </c>
    </row>
    <row r="26" spans="1:12" s="110" customFormat="1" ht="15" customHeight="1" x14ac:dyDescent="0.2">
      <c r="A26" s="120"/>
      <c r="C26" s="121" t="s">
        <v>187</v>
      </c>
      <c r="D26" s="110" t="s">
        <v>188</v>
      </c>
      <c r="E26" s="113">
        <v>0.43598890210067381</v>
      </c>
      <c r="F26" s="115">
        <v>231</v>
      </c>
      <c r="G26" s="114">
        <v>203</v>
      </c>
      <c r="H26" s="114">
        <v>184</v>
      </c>
      <c r="I26" s="114">
        <v>160</v>
      </c>
      <c r="J26" s="140">
        <v>157</v>
      </c>
      <c r="K26" s="114">
        <v>74</v>
      </c>
      <c r="L26" s="116">
        <v>47.133757961783438</v>
      </c>
    </row>
    <row r="27" spans="1:12" s="110" customFormat="1" ht="15" customHeight="1" x14ac:dyDescent="0.2">
      <c r="A27" s="120"/>
      <c r="B27" s="119"/>
      <c r="D27" s="259" t="s">
        <v>106</v>
      </c>
      <c r="E27" s="113">
        <v>46.753246753246756</v>
      </c>
      <c r="F27" s="115">
        <v>108</v>
      </c>
      <c r="G27" s="114">
        <v>93</v>
      </c>
      <c r="H27" s="114">
        <v>95</v>
      </c>
      <c r="I27" s="114">
        <v>69</v>
      </c>
      <c r="J27" s="140">
        <v>66</v>
      </c>
      <c r="K27" s="114">
        <v>42</v>
      </c>
      <c r="L27" s="116">
        <v>63.636363636363633</v>
      </c>
    </row>
    <row r="28" spans="1:12" s="110" customFormat="1" ht="15" customHeight="1" x14ac:dyDescent="0.2">
      <c r="A28" s="120"/>
      <c r="B28" s="119"/>
      <c r="D28" s="259" t="s">
        <v>107</v>
      </c>
      <c r="E28" s="113">
        <v>53.246753246753244</v>
      </c>
      <c r="F28" s="115">
        <v>123</v>
      </c>
      <c r="G28" s="114">
        <v>110</v>
      </c>
      <c r="H28" s="114">
        <v>89</v>
      </c>
      <c r="I28" s="114">
        <v>91</v>
      </c>
      <c r="J28" s="140">
        <v>91</v>
      </c>
      <c r="K28" s="114">
        <v>32</v>
      </c>
      <c r="L28" s="116">
        <v>35.164835164835168</v>
      </c>
    </row>
    <row r="29" spans="1:12" s="110" customFormat="1" ht="24.95" customHeight="1" x14ac:dyDescent="0.2">
      <c r="A29" s="604" t="s">
        <v>189</v>
      </c>
      <c r="B29" s="605"/>
      <c r="C29" s="605"/>
      <c r="D29" s="606"/>
      <c r="E29" s="113">
        <v>79.272596870694372</v>
      </c>
      <c r="F29" s="115">
        <v>42001</v>
      </c>
      <c r="G29" s="114">
        <v>42059</v>
      </c>
      <c r="H29" s="114">
        <v>42105</v>
      </c>
      <c r="I29" s="114">
        <v>41651</v>
      </c>
      <c r="J29" s="140">
        <v>41281</v>
      </c>
      <c r="K29" s="114">
        <v>720</v>
      </c>
      <c r="L29" s="116">
        <v>1.7441437949662073</v>
      </c>
    </row>
    <row r="30" spans="1:12" s="110" customFormat="1" ht="15" customHeight="1" x14ac:dyDescent="0.2">
      <c r="A30" s="120"/>
      <c r="B30" s="119"/>
      <c r="C30" s="258" t="s">
        <v>106</v>
      </c>
      <c r="E30" s="113">
        <v>52.232089712149708</v>
      </c>
      <c r="F30" s="115">
        <v>21938</v>
      </c>
      <c r="G30" s="114">
        <v>21899</v>
      </c>
      <c r="H30" s="114">
        <v>21941</v>
      </c>
      <c r="I30" s="114">
        <v>21643</v>
      </c>
      <c r="J30" s="140">
        <v>21387</v>
      </c>
      <c r="K30" s="114">
        <v>551</v>
      </c>
      <c r="L30" s="116">
        <v>2.5763314162809183</v>
      </c>
    </row>
    <row r="31" spans="1:12" s="110" customFormat="1" ht="15" customHeight="1" x14ac:dyDescent="0.2">
      <c r="A31" s="120"/>
      <c r="B31" s="119"/>
      <c r="C31" s="258" t="s">
        <v>107</v>
      </c>
      <c r="E31" s="113">
        <v>47.767910287850292</v>
      </c>
      <c r="F31" s="115">
        <v>20063</v>
      </c>
      <c r="G31" s="114">
        <v>20160</v>
      </c>
      <c r="H31" s="114">
        <v>20164</v>
      </c>
      <c r="I31" s="114">
        <v>20008</v>
      </c>
      <c r="J31" s="140">
        <v>19894</v>
      </c>
      <c r="K31" s="114">
        <v>169</v>
      </c>
      <c r="L31" s="116">
        <v>0.84950236252136324</v>
      </c>
    </row>
    <row r="32" spans="1:12" s="110" customFormat="1" ht="15" customHeight="1" x14ac:dyDescent="0.2">
      <c r="A32" s="120"/>
      <c r="B32" s="119" t="s">
        <v>117</v>
      </c>
      <c r="C32" s="258"/>
      <c r="E32" s="113">
        <v>20.668893796123285</v>
      </c>
      <c r="F32" s="115">
        <v>10951</v>
      </c>
      <c r="G32" s="114">
        <v>10778</v>
      </c>
      <c r="H32" s="114">
        <v>10912</v>
      </c>
      <c r="I32" s="114">
        <v>10733</v>
      </c>
      <c r="J32" s="140">
        <v>10270</v>
      </c>
      <c r="K32" s="114">
        <v>681</v>
      </c>
      <c r="L32" s="116">
        <v>6.6309639727361249</v>
      </c>
    </row>
    <row r="33" spans="1:12" s="110" customFormat="1" ht="15" customHeight="1" x14ac:dyDescent="0.2">
      <c r="A33" s="120"/>
      <c r="B33" s="119"/>
      <c r="C33" s="258" t="s">
        <v>106</v>
      </c>
      <c r="E33" s="113">
        <v>60.679390010044742</v>
      </c>
      <c r="F33" s="115">
        <v>6645</v>
      </c>
      <c r="G33" s="114">
        <v>6540</v>
      </c>
      <c r="H33" s="114">
        <v>6710</v>
      </c>
      <c r="I33" s="114">
        <v>6624</v>
      </c>
      <c r="J33" s="140">
        <v>6278</v>
      </c>
      <c r="K33" s="114">
        <v>367</v>
      </c>
      <c r="L33" s="116">
        <v>5.8458107677604332</v>
      </c>
    </row>
    <row r="34" spans="1:12" s="110" customFormat="1" ht="15" customHeight="1" x14ac:dyDescent="0.2">
      <c r="A34" s="120"/>
      <c r="B34" s="119"/>
      <c r="C34" s="258" t="s">
        <v>107</v>
      </c>
      <c r="E34" s="113">
        <v>39.320609989955258</v>
      </c>
      <c r="F34" s="115">
        <v>4306</v>
      </c>
      <c r="G34" s="114">
        <v>4238</v>
      </c>
      <c r="H34" s="114">
        <v>4202</v>
      </c>
      <c r="I34" s="114">
        <v>4109</v>
      </c>
      <c r="J34" s="140">
        <v>3992</v>
      </c>
      <c r="K34" s="114">
        <v>314</v>
      </c>
      <c r="L34" s="116">
        <v>7.8657314629258517</v>
      </c>
    </row>
    <row r="35" spans="1:12" s="110" customFormat="1" ht="24.95" customHeight="1" x14ac:dyDescent="0.2">
      <c r="A35" s="604" t="s">
        <v>190</v>
      </c>
      <c r="B35" s="605"/>
      <c r="C35" s="605"/>
      <c r="D35" s="606"/>
      <c r="E35" s="113">
        <v>72.98756204820414</v>
      </c>
      <c r="F35" s="115">
        <v>38671</v>
      </c>
      <c r="G35" s="114">
        <v>38606</v>
      </c>
      <c r="H35" s="114">
        <v>38822</v>
      </c>
      <c r="I35" s="114">
        <v>38266</v>
      </c>
      <c r="J35" s="140">
        <v>37742</v>
      </c>
      <c r="K35" s="114">
        <v>929</v>
      </c>
      <c r="L35" s="116">
        <v>2.4614487838482328</v>
      </c>
    </row>
    <row r="36" spans="1:12" s="110" customFormat="1" ht="15" customHeight="1" x14ac:dyDescent="0.2">
      <c r="A36" s="120"/>
      <c r="B36" s="119"/>
      <c r="C36" s="258" t="s">
        <v>106</v>
      </c>
      <c r="E36" s="113">
        <v>65.765043572703064</v>
      </c>
      <c r="F36" s="115">
        <v>25432</v>
      </c>
      <c r="G36" s="114">
        <v>25324</v>
      </c>
      <c r="H36" s="114">
        <v>25495</v>
      </c>
      <c r="I36" s="114">
        <v>25118</v>
      </c>
      <c r="J36" s="140">
        <v>24666</v>
      </c>
      <c r="K36" s="114">
        <v>766</v>
      </c>
      <c r="L36" s="116">
        <v>3.1054893375496637</v>
      </c>
    </row>
    <row r="37" spans="1:12" s="110" customFormat="1" ht="15" customHeight="1" x14ac:dyDescent="0.2">
      <c r="A37" s="120"/>
      <c r="B37" s="119"/>
      <c r="C37" s="258" t="s">
        <v>107</v>
      </c>
      <c r="E37" s="113">
        <v>34.234956427296943</v>
      </c>
      <c r="F37" s="115">
        <v>13239</v>
      </c>
      <c r="G37" s="114">
        <v>13282</v>
      </c>
      <c r="H37" s="114">
        <v>13327</v>
      </c>
      <c r="I37" s="114">
        <v>13148</v>
      </c>
      <c r="J37" s="140">
        <v>13076</v>
      </c>
      <c r="K37" s="114">
        <v>163</v>
      </c>
      <c r="L37" s="116">
        <v>1.2465585806056898</v>
      </c>
    </row>
    <row r="38" spans="1:12" s="110" customFormat="1" ht="15" customHeight="1" x14ac:dyDescent="0.2">
      <c r="A38" s="120"/>
      <c r="B38" s="119" t="s">
        <v>182</v>
      </c>
      <c r="C38" s="258"/>
      <c r="E38" s="113">
        <v>27.01243795179586</v>
      </c>
      <c r="F38" s="115">
        <v>14312</v>
      </c>
      <c r="G38" s="114">
        <v>14258</v>
      </c>
      <c r="H38" s="114">
        <v>14226</v>
      </c>
      <c r="I38" s="114">
        <v>14153</v>
      </c>
      <c r="J38" s="140">
        <v>13848</v>
      </c>
      <c r="K38" s="114">
        <v>464</v>
      </c>
      <c r="L38" s="116">
        <v>3.3506643558636626</v>
      </c>
    </row>
    <row r="39" spans="1:12" s="110" customFormat="1" ht="15" customHeight="1" x14ac:dyDescent="0.2">
      <c r="A39" s="120"/>
      <c r="B39" s="119"/>
      <c r="C39" s="258" t="s">
        <v>106</v>
      </c>
      <c r="E39" s="113">
        <v>22.128283957518168</v>
      </c>
      <c r="F39" s="115">
        <v>3167</v>
      </c>
      <c r="G39" s="114">
        <v>3129</v>
      </c>
      <c r="H39" s="114">
        <v>3170</v>
      </c>
      <c r="I39" s="114">
        <v>3166</v>
      </c>
      <c r="J39" s="140">
        <v>3013</v>
      </c>
      <c r="K39" s="114">
        <v>154</v>
      </c>
      <c r="L39" s="116">
        <v>5.1111848655824756</v>
      </c>
    </row>
    <row r="40" spans="1:12" s="110" customFormat="1" ht="15" customHeight="1" x14ac:dyDescent="0.2">
      <c r="A40" s="120"/>
      <c r="B40" s="119"/>
      <c r="C40" s="258" t="s">
        <v>107</v>
      </c>
      <c r="E40" s="113">
        <v>77.871716042481836</v>
      </c>
      <c r="F40" s="115">
        <v>11145</v>
      </c>
      <c r="G40" s="114">
        <v>11129</v>
      </c>
      <c r="H40" s="114">
        <v>11056</v>
      </c>
      <c r="I40" s="114">
        <v>10987</v>
      </c>
      <c r="J40" s="140">
        <v>10835</v>
      </c>
      <c r="K40" s="114">
        <v>310</v>
      </c>
      <c r="L40" s="116">
        <v>2.8610982925703738</v>
      </c>
    </row>
    <row r="41" spans="1:12" s="110" customFormat="1" ht="24.75" customHeight="1" x14ac:dyDescent="0.2">
      <c r="A41" s="604" t="s">
        <v>517</v>
      </c>
      <c r="B41" s="605"/>
      <c r="C41" s="605"/>
      <c r="D41" s="606"/>
      <c r="E41" s="113">
        <v>3.4445010663797824</v>
      </c>
      <c r="F41" s="115">
        <v>1825</v>
      </c>
      <c r="G41" s="114">
        <v>2048</v>
      </c>
      <c r="H41" s="114">
        <v>2048</v>
      </c>
      <c r="I41" s="114">
        <v>1752</v>
      </c>
      <c r="J41" s="140">
        <v>1795</v>
      </c>
      <c r="K41" s="114">
        <v>30</v>
      </c>
      <c r="L41" s="116">
        <v>1.6713091922005572</v>
      </c>
    </row>
    <row r="42" spans="1:12" s="110" customFormat="1" ht="15" customHeight="1" x14ac:dyDescent="0.2">
      <c r="A42" s="120"/>
      <c r="B42" s="119"/>
      <c r="C42" s="258" t="s">
        <v>106</v>
      </c>
      <c r="E42" s="113">
        <v>60.164383561643838</v>
      </c>
      <c r="F42" s="115">
        <v>1098</v>
      </c>
      <c r="G42" s="114">
        <v>1248</v>
      </c>
      <c r="H42" s="114">
        <v>1259</v>
      </c>
      <c r="I42" s="114">
        <v>1052</v>
      </c>
      <c r="J42" s="140">
        <v>1067</v>
      </c>
      <c r="K42" s="114">
        <v>31</v>
      </c>
      <c r="L42" s="116">
        <v>2.9053420805998127</v>
      </c>
    </row>
    <row r="43" spans="1:12" s="110" customFormat="1" ht="15" customHeight="1" x14ac:dyDescent="0.2">
      <c r="A43" s="123"/>
      <c r="B43" s="124"/>
      <c r="C43" s="260" t="s">
        <v>107</v>
      </c>
      <c r="D43" s="261"/>
      <c r="E43" s="125">
        <v>39.835616438356162</v>
      </c>
      <c r="F43" s="143">
        <v>727</v>
      </c>
      <c r="G43" s="144">
        <v>800</v>
      </c>
      <c r="H43" s="144">
        <v>789</v>
      </c>
      <c r="I43" s="144">
        <v>700</v>
      </c>
      <c r="J43" s="145">
        <v>728</v>
      </c>
      <c r="K43" s="144">
        <v>-1</v>
      </c>
      <c r="L43" s="146">
        <v>-0.13736263736263737</v>
      </c>
    </row>
    <row r="44" spans="1:12" s="110" customFormat="1" ht="45.75" customHeight="1" x14ac:dyDescent="0.2">
      <c r="A44" s="604" t="s">
        <v>191</v>
      </c>
      <c r="B44" s="605"/>
      <c r="C44" s="605"/>
      <c r="D44" s="606"/>
      <c r="E44" s="113">
        <v>0.31708283789139913</v>
      </c>
      <c r="F44" s="115">
        <v>168</v>
      </c>
      <c r="G44" s="114">
        <v>169</v>
      </c>
      <c r="H44" s="114">
        <v>170</v>
      </c>
      <c r="I44" s="114">
        <v>167</v>
      </c>
      <c r="J44" s="140">
        <v>167</v>
      </c>
      <c r="K44" s="114">
        <v>1</v>
      </c>
      <c r="L44" s="116">
        <v>0.59880239520958078</v>
      </c>
    </row>
    <row r="45" spans="1:12" s="110" customFormat="1" ht="15" customHeight="1" x14ac:dyDescent="0.2">
      <c r="A45" s="120"/>
      <c r="B45" s="119"/>
      <c r="C45" s="258" t="s">
        <v>106</v>
      </c>
      <c r="E45" s="113">
        <v>62.5</v>
      </c>
      <c r="F45" s="115">
        <v>105</v>
      </c>
      <c r="G45" s="114">
        <v>105</v>
      </c>
      <c r="H45" s="114">
        <v>107</v>
      </c>
      <c r="I45" s="114">
        <v>107</v>
      </c>
      <c r="J45" s="140">
        <v>107</v>
      </c>
      <c r="K45" s="114">
        <v>-2</v>
      </c>
      <c r="L45" s="116">
        <v>-1.8691588785046729</v>
      </c>
    </row>
    <row r="46" spans="1:12" s="110" customFormat="1" ht="15" customHeight="1" x14ac:dyDescent="0.2">
      <c r="A46" s="123"/>
      <c r="B46" s="124"/>
      <c r="C46" s="260" t="s">
        <v>107</v>
      </c>
      <c r="D46" s="261"/>
      <c r="E46" s="125">
        <v>37.5</v>
      </c>
      <c r="F46" s="143">
        <v>63</v>
      </c>
      <c r="G46" s="144">
        <v>64</v>
      </c>
      <c r="H46" s="144">
        <v>63</v>
      </c>
      <c r="I46" s="144">
        <v>60</v>
      </c>
      <c r="J46" s="145">
        <v>60</v>
      </c>
      <c r="K46" s="144">
        <v>3</v>
      </c>
      <c r="L46" s="146">
        <v>5</v>
      </c>
    </row>
    <row r="47" spans="1:12" s="110" customFormat="1" ht="39" customHeight="1" x14ac:dyDescent="0.2">
      <c r="A47" s="604" t="s">
        <v>518</v>
      </c>
      <c r="B47" s="607"/>
      <c r="C47" s="607"/>
      <c r="D47" s="608"/>
      <c r="E47" s="113">
        <v>0.20383896721589945</v>
      </c>
      <c r="F47" s="115">
        <v>108</v>
      </c>
      <c r="G47" s="114">
        <v>109</v>
      </c>
      <c r="H47" s="114">
        <v>105</v>
      </c>
      <c r="I47" s="114">
        <v>110</v>
      </c>
      <c r="J47" s="140">
        <v>120</v>
      </c>
      <c r="K47" s="114">
        <v>-12</v>
      </c>
      <c r="L47" s="116">
        <v>-10</v>
      </c>
    </row>
    <row r="48" spans="1:12" s="110" customFormat="1" ht="15" customHeight="1" x14ac:dyDescent="0.2">
      <c r="A48" s="120"/>
      <c r="B48" s="119"/>
      <c r="C48" s="258" t="s">
        <v>106</v>
      </c>
      <c r="E48" s="113">
        <v>40.74074074074074</v>
      </c>
      <c r="F48" s="115">
        <v>44</v>
      </c>
      <c r="G48" s="114">
        <v>43</v>
      </c>
      <c r="H48" s="114">
        <v>41</v>
      </c>
      <c r="I48" s="114">
        <v>47</v>
      </c>
      <c r="J48" s="140">
        <v>52</v>
      </c>
      <c r="K48" s="114">
        <v>-8</v>
      </c>
      <c r="L48" s="116">
        <v>-15.384615384615385</v>
      </c>
    </row>
    <row r="49" spans="1:12" s="110" customFormat="1" ht="15" customHeight="1" x14ac:dyDescent="0.2">
      <c r="A49" s="123"/>
      <c r="B49" s="124"/>
      <c r="C49" s="260" t="s">
        <v>107</v>
      </c>
      <c r="D49" s="261"/>
      <c r="E49" s="125">
        <v>59.25925925925926</v>
      </c>
      <c r="F49" s="143">
        <v>64</v>
      </c>
      <c r="G49" s="144">
        <v>66</v>
      </c>
      <c r="H49" s="144">
        <v>64</v>
      </c>
      <c r="I49" s="144">
        <v>63</v>
      </c>
      <c r="J49" s="145">
        <v>68</v>
      </c>
      <c r="K49" s="144">
        <v>-4</v>
      </c>
      <c r="L49" s="146">
        <v>-5.882352941176471</v>
      </c>
    </row>
    <row r="50" spans="1:12" s="110" customFormat="1" ht="24.95" customHeight="1" x14ac:dyDescent="0.2">
      <c r="A50" s="609" t="s">
        <v>192</v>
      </c>
      <c r="B50" s="610"/>
      <c r="C50" s="610"/>
      <c r="D50" s="611"/>
      <c r="E50" s="262">
        <v>9.4766245776947322</v>
      </c>
      <c r="F50" s="263">
        <v>5021</v>
      </c>
      <c r="G50" s="264">
        <v>5166</v>
      </c>
      <c r="H50" s="264">
        <v>5282</v>
      </c>
      <c r="I50" s="264">
        <v>4963</v>
      </c>
      <c r="J50" s="265">
        <v>4934</v>
      </c>
      <c r="K50" s="263">
        <v>87</v>
      </c>
      <c r="L50" s="266">
        <v>1.7632752330766113</v>
      </c>
    </row>
    <row r="51" spans="1:12" s="110" customFormat="1" ht="15" customHeight="1" x14ac:dyDescent="0.2">
      <c r="A51" s="120"/>
      <c r="B51" s="119"/>
      <c r="C51" s="258" t="s">
        <v>106</v>
      </c>
      <c r="E51" s="113">
        <v>59.191396136227844</v>
      </c>
      <c r="F51" s="115">
        <v>2972</v>
      </c>
      <c r="G51" s="114">
        <v>3056</v>
      </c>
      <c r="H51" s="114">
        <v>3169</v>
      </c>
      <c r="I51" s="114">
        <v>2990</v>
      </c>
      <c r="J51" s="140">
        <v>2945</v>
      </c>
      <c r="K51" s="114">
        <v>27</v>
      </c>
      <c r="L51" s="116">
        <v>0.91680814940577249</v>
      </c>
    </row>
    <row r="52" spans="1:12" s="110" customFormat="1" ht="15" customHeight="1" x14ac:dyDescent="0.2">
      <c r="A52" s="120"/>
      <c r="B52" s="119"/>
      <c r="C52" s="258" t="s">
        <v>107</v>
      </c>
      <c r="E52" s="113">
        <v>40.808603863772156</v>
      </c>
      <c r="F52" s="115">
        <v>2049</v>
      </c>
      <c r="G52" s="114">
        <v>2110</v>
      </c>
      <c r="H52" s="114">
        <v>2113</v>
      </c>
      <c r="I52" s="114">
        <v>1973</v>
      </c>
      <c r="J52" s="140">
        <v>1989</v>
      </c>
      <c r="K52" s="114">
        <v>60</v>
      </c>
      <c r="L52" s="116">
        <v>3.0165912518853695</v>
      </c>
    </row>
    <row r="53" spans="1:12" s="110" customFormat="1" ht="15" customHeight="1" x14ac:dyDescent="0.2">
      <c r="A53" s="120"/>
      <c r="B53" s="119"/>
      <c r="C53" s="258" t="s">
        <v>187</v>
      </c>
      <c r="D53" s="110" t="s">
        <v>193</v>
      </c>
      <c r="E53" s="113">
        <v>25.951005775741883</v>
      </c>
      <c r="F53" s="115">
        <v>1303</v>
      </c>
      <c r="G53" s="114">
        <v>1485</v>
      </c>
      <c r="H53" s="114">
        <v>1495</v>
      </c>
      <c r="I53" s="114">
        <v>1173</v>
      </c>
      <c r="J53" s="140">
        <v>1273</v>
      </c>
      <c r="K53" s="114">
        <v>30</v>
      </c>
      <c r="L53" s="116">
        <v>2.356637863315004</v>
      </c>
    </row>
    <row r="54" spans="1:12" s="110" customFormat="1" ht="15" customHeight="1" x14ac:dyDescent="0.2">
      <c r="A54" s="120"/>
      <c r="B54" s="119"/>
      <c r="D54" s="267" t="s">
        <v>194</v>
      </c>
      <c r="E54" s="113">
        <v>60.245587106676901</v>
      </c>
      <c r="F54" s="115">
        <v>785</v>
      </c>
      <c r="G54" s="114">
        <v>902</v>
      </c>
      <c r="H54" s="114">
        <v>940</v>
      </c>
      <c r="I54" s="114">
        <v>741</v>
      </c>
      <c r="J54" s="140">
        <v>781</v>
      </c>
      <c r="K54" s="114">
        <v>4</v>
      </c>
      <c r="L54" s="116">
        <v>0.51216389244558258</v>
      </c>
    </row>
    <row r="55" spans="1:12" s="110" customFormat="1" ht="15" customHeight="1" x14ac:dyDescent="0.2">
      <c r="A55" s="120"/>
      <c r="B55" s="119"/>
      <c r="D55" s="267" t="s">
        <v>195</v>
      </c>
      <c r="E55" s="113">
        <v>39.754412893323099</v>
      </c>
      <c r="F55" s="115">
        <v>518</v>
      </c>
      <c r="G55" s="114">
        <v>583</v>
      </c>
      <c r="H55" s="114">
        <v>555</v>
      </c>
      <c r="I55" s="114">
        <v>432</v>
      </c>
      <c r="J55" s="140">
        <v>492</v>
      </c>
      <c r="K55" s="114">
        <v>26</v>
      </c>
      <c r="L55" s="116">
        <v>5.2845528455284549</v>
      </c>
    </row>
    <row r="56" spans="1:12" s="110" customFormat="1" ht="15" customHeight="1" x14ac:dyDescent="0.2">
      <c r="A56" s="120"/>
      <c r="B56" s="119" t="s">
        <v>196</v>
      </c>
      <c r="C56" s="258"/>
      <c r="E56" s="113">
        <v>53.879546269558162</v>
      </c>
      <c r="F56" s="115">
        <v>28547</v>
      </c>
      <c r="G56" s="114">
        <v>28531</v>
      </c>
      <c r="H56" s="114">
        <v>28669</v>
      </c>
      <c r="I56" s="114">
        <v>28640</v>
      </c>
      <c r="J56" s="140">
        <v>28256</v>
      </c>
      <c r="K56" s="114">
        <v>291</v>
      </c>
      <c r="L56" s="116">
        <v>1.0298697621744055</v>
      </c>
    </row>
    <row r="57" spans="1:12" s="110" customFormat="1" ht="15" customHeight="1" x14ac:dyDescent="0.2">
      <c r="A57" s="120"/>
      <c r="B57" s="119"/>
      <c r="C57" s="258" t="s">
        <v>106</v>
      </c>
      <c r="E57" s="113">
        <v>49.774056818579886</v>
      </c>
      <c r="F57" s="115">
        <v>14209</v>
      </c>
      <c r="G57" s="114">
        <v>14151</v>
      </c>
      <c r="H57" s="114">
        <v>14258</v>
      </c>
      <c r="I57" s="114">
        <v>14245</v>
      </c>
      <c r="J57" s="140">
        <v>13976</v>
      </c>
      <c r="K57" s="114">
        <v>233</v>
      </c>
      <c r="L57" s="116">
        <v>1.6671436748712078</v>
      </c>
    </row>
    <row r="58" spans="1:12" s="110" customFormat="1" ht="15" customHeight="1" x14ac:dyDescent="0.2">
      <c r="A58" s="120"/>
      <c r="B58" s="119"/>
      <c r="C58" s="258" t="s">
        <v>107</v>
      </c>
      <c r="E58" s="113">
        <v>50.225943181420114</v>
      </c>
      <c r="F58" s="115">
        <v>14338</v>
      </c>
      <c r="G58" s="114">
        <v>14380</v>
      </c>
      <c r="H58" s="114">
        <v>14411</v>
      </c>
      <c r="I58" s="114">
        <v>14395</v>
      </c>
      <c r="J58" s="140">
        <v>14280</v>
      </c>
      <c r="K58" s="114">
        <v>58</v>
      </c>
      <c r="L58" s="116">
        <v>0.4061624649859944</v>
      </c>
    </row>
    <row r="59" spans="1:12" s="110" customFormat="1" ht="15" customHeight="1" x14ac:dyDescent="0.2">
      <c r="A59" s="120"/>
      <c r="B59" s="119"/>
      <c r="C59" s="258" t="s">
        <v>105</v>
      </c>
      <c r="D59" s="110" t="s">
        <v>197</v>
      </c>
      <c r="E59" s="113">
        <v>87.949696990927237</v>
      </c>
      <c r="F59" s="115">
        <v>25107</v>
      </c>
      <c r="G59" s="114">
        <v>25131</v>
      </c>
      <c r="H59" s="114">
        <v>25295</v>
      </c>
      <c r="I59" s="114">
        <v>25292</v>
      </c>
      <c r="J59" s="140">
        <v>24986</v>
      </c>
      <c r="K59" s="114">
        <v>121</v>
      </c>
      <c r="L59" s="116">
        <v>0.48427119186744577</v>
      </c>
    </row>
    <row r="60" spans="1:12" s="110" customFormat="1" ht="15" customHeight="1" x14ac:dyDescent="0.2">
      <c r="A60" s="120"/>
      <c r="B60" s="119"/>
      <c r="C60" s="258"/>
      <c r="D60" s="267" t="s">
        <v>198</v>
      </c>
      <c r="E60" s="113">
        <v>46.927151790337355</v>
      </c>
      <c r="F60" s="115">
        <v>11782</v>
      </c>
      <c r="G60" s="114">
        <v>11729</v>
      </c>
      <c r="H60" s="114">
        <v>11844</v>
      </c>
      <c r="I60" s="114">
        <v>11856</v>
      </c>
      <c r="J60" s="140">
        <v>11651</v>
      </c>
      <c r="K60" s="114">
        <v>131</v>
      </c>
      <c r="L60" s="116">
        <v>1.1243670071238521</v>
      </c>
    </row>
    <row r="61" spans="1:12" s="110" customFormat="1" ht="15" customHeight="1" x14ac:dyDescent="0.2">
      <c r="A61" s="120"/>
      <c r="B61" s="119"/>
      <c r="C61" s="258"/>
      <c r="D61" s="267" t="s">
        <v>199</v>
      </c>
      <c r="E61" s="113">
        <v>53.072848209662645</v>
      </c>
      <c r="F61" s="115">
        <v>13325</v>
      </c>
      <c r="G61" s="114">
        <v>13402</v>
      </c>
      <c r="H61" s="114">
        <v>13451</v>
      </c>
      <c r="I61" s="114">
        <v>13436</v>
      </c>
      <c r="J61" s="140">
        <v>13335</v>
      </c>
      <c r="K61" s="114">
        <v>-10</v>
      </c>
      <c r="L61" s="116">
        <v>-7.4990626171728539E-2</v>
      </c>
    </row>
    <row r="62" spans="1:12" s="110" customFormat="1" ht="15" customHeight="1" x14ac:dyDescent="0.2">
      <c r="A62" s="120"/>
      <c r="B62" s="119"/>
      <c r="C62" s="258"/>
      <c r="D62" s="258" t="s">
        <v>200</v>
      </c>
      <c r="E62" s="113">
        <v>12.050303009072758</v>
      </c>
      <c r="F62" s="115">
        <v>3440</v>
      </c>
      <c r="G62" s="114">
        <v>3400</v>
      </c>
      <c r="H62" s="114">
        <v>3374</v>
      </c>
      <c r="I62" s="114">
        <v>3348</v>
      </c>
      <c r="J62" s="140">
        <v>3270</v>
      </c>
      <c r="K62" s="114">
        <v>170</v>
      </c>
      <c r="L62" s="116">
        <v>5.1987767584097861</v>
      </c>
    </row>
    <row r="63" spans="1:12" s="110" customFormat="1" ht="15" customHeight="1" x14ac:dyDescent="0.2">
      <c r="A63" s="120"/>
      <c r="B63" s="119"/>
      <c r="C63" s="258"/>
      <c r="D63" s="267" t="s">
        <v>198</v>
      </c>
      <c r="E63" s="113">
        <v>70.552325581395351</v>
      </c>
      <c r="F63" s="115">
        <v>2427</v>
      </c>
      <c r="G63" s="114">
        <v>2422</v>
      </c>
      <c r="H63" s="114">
        <v>2414</v>
      </c>
      <c r="I63" s="114">
        <v>2389</v>
      </c>
      <c r="J63" s="140">
        <v>2325</v>
      </c>
      <c r="K63" s="114">
        <v>102</v>
      </c>
      <c r="L63" s="116">
        <v>4.387096774193548</v>
      </c>
    </row>
    <row r="64" spans="1:12" s="110" customFormat="1" ht="15" customHeight="1" x14ac:dyDescent="0.2">
      <c r="A64" s="120"/>
      <c r="B64" s="119"/>
      <c r="C64" s="258"/>
      <c r="D64" s="267" t="s">
        <v>199</v>
      </c>
      <c r="E64" s="113">
        <v>29.447674418604652</v>
      </c>
      <c r="F64" s="115">
        <v>1013</v>
      </c>
      <c r="G64" s="114">
        <v>978</v>
      </c>
      <c r="H64" s="114">
        <v>960</v>
      </c>
      <c r="I64" s="114">
        <v>959</v>
      </c>
      <c r="J64" s="140">
        <v>945</v>
      </c>
      <c r="K64" s="114">
        <v>68</v>
      </c>
      <c r="L64" s="116">
        <v>7.1957671957671954</v>
      </c>
    </row>
    <row r="65" spans="1:12" s="110" customFormat="1" ht="15" customHeight="1" x14ac:dyDescent="0.2">
      <c r="A65" s="120"/>
      <c r="B65" s="119" t="s">
        <v>201</v>
      </c>
      <c r="C65" s="258"/>
      <c r="E65" s="113">
        <v>27.225713908234717</v>
      </c>
      <c r="F65" s="115">
        <v>14425</v>
      </c>
      <c r="G65" s="114">
        <v>14176</v>
      </c>
      <c r="H65" s="114">
        <v>13935</v>
      </c>
      <c r="I65" s="114">
        <v>13671</v>
      </c>
      <c r="J65" s="140">
        <v>13361</v>
      </c>
      <c r="K65" s="114">
        <v>1064</v>
      </c>
      <c r="L65" s="116">
        <v>7.963475787740439</v>
      </c>
    </row>
    <row r="66" spans="1:12" s="110" customFormat="1" ht="15" customHeight="1" x14ac:dyDescent="0.2">
      <c r="A66" s="120"/>
      <c r="B66" s="119"/>
      <c r="C66" s="258" t="s">
        <v>106</v>
      </c>
      <c r="E66" s="113">
        <v>58.703639514731371</v>
      </c>
      <c r="F66" s="115">
        <v>8468</v>
      </c>
      <c r="G66" s="114">
        <v>8314</v>
      </c>
      <c r="H66" s="114">
        <v>8176</v>
      </c>
      <c r="I66" s="114">
        <v>8002</v>
      </c>
      <c r="J66" s="140">
        <v>7822</v>
      </c>
      <c r="K66" s="114">
        <v>646</v>
      </c>
      <c r="L66" s="116">
        <v>8.2587573510611101</v>
      </c>
    </row>
    <row r="67" spans="1:12" s="110" customFormat="1" ht="15" customHeight="1" x14ac:dyDescent="0.2">
      <c r="A67" s="120"/>
      <c r="B67" s="119"/>
      <c r="C67" s="258" t="s">
        <v>107</v>
      </c>
      <c r="E67" s="113">
        <v>41.296360485268629</v>
      </c>
      <c r="F67" s="115">
        <v>5957</v>
      </c>
      <c r="G67" s="114">
        <v>5862</v>
      </c>
      <c r="H67" s="114">
        <v>5759</v>
      </c>
      <c r="I67" s="114">
        <v>5669</v>
      </c>
      <c r="J67" s="140">
        <v>5539</v>
      </c>
      <c r="K67" s="114">
        <v>418</v>
      </c>
      <c r="L67" s="116">
        <v>7.5464885358367937</v>
      </c>
    </row>
    <row r="68" spans="1:12" s="110" customFormat="1" ht="15" customHeight="1" x14ac:dyDescent="0.2">
      <c r="A68" s="120"/>
      <c r="B68" s="119"/>
      <c r="C68" s="258" t="s">
        <v>105</v>
      </c>
      <c r="D68" s="110" t="s">
        <v>202</v>
      </c>
      <c r="E68" s="113">
        <v>16.901213171577123</v>
      </c>
      <c r="F68" s="115">
        <v>2438</v>
      </c>
      <c r="G68" s="114">
        <v>2381</v>
      </c>
      <c r="H68" s="114">
        <v>2277</v>
      </c>
      <c r="I68" s="114">
        <v>2211</v>
      </c>
      <c r="J68" s="140">
        <v>2090</v>
      </c>
      <c r="K68" s="114">
        <v>348</v>
      </c>
      <c r="L68" s="116">
        <v>16.650717703349283</v>
      </c>
    </row>
    <row r="69" spans="1:12" s="110" customFormat="1" ht="15" customHeight="1" x14ac:dyDescent="0.2">
      <c r="A69" s="120"/>
      <c r="B69" s="119"/>
      <c r="C69" s="258"/>
      <c r="D69" s="267" t="s">
        <v>198</v>
      </c>
      <c r="E69" s="113">
        <v>56.070549630844958</v>
      </c>
      <c r="F69" s="115">
        <v>1367</v>
      </c>
      <c r="G69" s="114">
        <v>1327</v>
      </c>
      <c r="H69" s="114">
        <v>1276</v>
      </c>
      <c r="I69" s="114">
        <v>1221</v>
      </c>
      <c r="J69" s="140">
        <v>1160</v>
      </c>
      <c r="K69" s="114">
        <v>207</v>
      </c>
      <c r="L69" s="116">
        <v>17.844827586206897</v>
      </c>
    </row>
    <row r="70" spans="1:12" s="110" customFormat="1" ht="15" customHeight="1" x14ac:dyDescent="0.2">
      <c r="A70" s="120"/>
      <c r="B70" s="119"/>
      <c r="C70" s="258"/>
      <c r="D70" s="267" t="s">
        <v>199</v>
      </c>
      <c r="E70" s="113">
        <v>43.929450369155042</v>
      </c>
      <c r="F70" s="115">
        <v>1071</v>
      </c>
      <c r="G70" s="114">
        <v>1054</v>
      </c>
      <c r="H70" s="114">
        <v>1001</v>
      </c>
      <c r="I70" s="114">
        <v>990</v>
      </c>
      <c r="J70" s="140">
        <v>930</v>
      </c>
      <c r="K70" s="114">
        <v>141</v>
      </c>
      <c r="L70" s="116">
        <v>15.161290322580646</v>
      </c>
    </row>
    <row r="71" spans="1:12" s="110" customFormat="1" ht="15" customHeight="1" x14ac:dyDescent="0.2">
      <c r="A71" s="120"/>
      <c r="B71" s="119"/>
      <c r="C71" s="258"/>
      <c r="D71" s="110" t="s">
        <v>203</v>
      </c>
      <c r="E71" s="113">
        <v>72.998266897746973</v>
      </c>
      <c r="F71" s="115">
        <v>10530</v>
      </c>
      <c r="G71" s="114">
        <v>10363</v>
      </c>
      <c r="H71" s="114">
        <v>10233</v>
      </c>
      <c r="I71" s="114">
        <v>10076</v>
      </c>
      <c r="J71" s="140">
        <v>9907</v>
      </c>
      <c r="K71" s="114">
        <v>623</v>
      </c>
      <c r="L71" s="116">
        <v>6.2884828908852324</v>
      </c>
    </row>
    <row r="72" spans="1:12" s="110" customFormat="1" ht="15" customHeight="1" x14ac:dyDescent="0.2">
      <c r="A72" s="120"/>
      <c r="B72" s="119"/>
      <c r="C72" s="258"/>
      <c r="D72" s="267" t="s">
        <v>198</v>
      </c>
      <c r="E72" s="113">
        <v>58.651471984805319</v>
      </c>
      <c r="F72" s="115">
        <v>6176</v>
      </c>
      <c r="G72" s="114">
        <v>6076</v>
      </c>
      <c r="H72" s="114">
        <v>5988</v>
      </c>
      <c r="I72" s="114">
        <v>5885</v>
      </c>
      <c r="J72" s="140">
        <v>5779</v>
      </c>
      <c r="K72" s="114">
        <v>397</v>
      </c>
      <c r="L72" s="116">
        <v>6.869700640249178</v>
      </c>
    </row>
    <row r="73" spans="1:12" s="110" customFormat="1" ht="15" customHeight="1" x14ac:dyDescent="0.2">
      <c r="A73" s="120"/>
      <c r="B73" s="119"/>
      <c r="C73" s="258"/>
      <c r="D73" s="267" t="s">
        <v>199</v>
      </c>
      <c r="E73" s="113">
        <v>41.348528015194681</v>
      </c>
      <c r="F73" s="115">
        <v>4354</v>
      </c>
      <c r="G73" s="114">
        <v>4287</v>
      </c>
      <c r="H73" s="114">
        <v>4245</v>
      </c>
      <c r="I73" s="114">
        <v>4191</v>
      </c>
      <c r="J73" s="140">
        <v>4128</v>
      </c>
      <c r="K73" s="114">
        <v>226</v>
      </c>
      <c r="L73" s="116">
        <v>5.474806201550388</v>
      </c>
    </row>
    <row r="74" spans="1:12" s="110" customFormat="1" ht="15" customHeight="1" x14ac:dyDescent="0.2">
      <c r="A74" s="120"/>
      <c r="B74" s="119"/>
      <c r="C74" s="258"/>
      <c r="D74" s="110" t="s">
        <v>204</v>
      </c>
      <c r="E74" s="113">
        <v>10.10051993067591</v>
      </c>
      <c r="F74" s="115">
        <v>1457</v>
      </c>
      <c r="G74" s="114">
        <v>1432</v>
      </c>
      <c r="H74" s="114">
        <v>1425</v>
      </c>
      <c r="I74" s="114">
        <v>1384</v>
      </c>
      <c r="J74" s="140">
        <v>1364</v>
      </c>
      <c r="K74" s="114">
        <v>93</v>
      </c>
      <c r="L74" s="116">
        <v>6.8181818181818183</v>
      </c>
    </row>
    <row r="75" spans="1:12" s="110" customFormat="1" ht="15" customHeight="1" x14ac:dyDescent="0.2">
      <c r="A75" s="120"/>
      <c r="B75" s="119"/>
      <c r="C75" s="258"/>
      <c r="D75" s="267" t="s">
        <v>198</v>
      </c>
      <c r="E75" s="113">
        <v>63.486616334934794</v>
      </c>
      <c r="F75" s="115">
        <v>925</v>
      </c>
      <c r="G75" s="114">
        <v>911</v>
      </c>
      <c r="H75" s="114">
        <v>912</v>
      </c>
      <c r="I75" s="114">
        <v>896</v>
      </c>
      <c r="J75" s="140">
        <v>883</v>
      </c>
      <c r="K75" s="114">
        <v>42</v>
      </c>
      <c r="L75" s="116">
        <v>4.756511891279728</v>
      </c>
    </row>
    <row r="76" spans="1:12" s="110" customFormat="1" ht="15" customHeight="1" x14ac:dyDescent="0.2">
      <c r="A76" s="120"/>
      <c r="B76" s="119"/>
      <c r="C76" s="258"/>
      <c r="D76" s="267" t="s">
        <v>199</v>
      </c>
      <c r="E76" s="113">
        <v>36.513383665065206</v>
      </c>
      <c r="F76" s="115">
        <v>532</v>
      </c>
      <c r="G76" s="114">
        <v>521</v>
      </c>
      <c r="H76" s="114">
        <v>513</v>
      </c>
      <c r="I76" s="114">
        <v>488</v>
      </c>
      <c r="J76" s="140">
        <v>481</v>
      </c>
      <c r="K76" s="114">
        <v>51</v>
      </c>
      <c r="L76" s="116">
        <v>10.602910602910603</v>
      </c>
    </row>
    <row r="77" spans="1:12" s="110" customFormat="1" ht="15" customHeight="1" x14ac:dyDescent="0.2">
      <c r="A77" s="534"/>
      <c r="B77" s="119" t="s">
        <v>205</v>
      </c>
      <c r="C77" s="268"/>
      <c r="D77" s="182"/>
      <c r="E77" s="113">
        <v>9.418115244512391</v>
      </c>
      <c r="F77" s="115">
        <v>4990</v>
      </c>
      <c r="G77" s="114">
        <v>4991</v>
      </c>
      <c r="H77" s="114">
        <v>5162</v>
      </c>
      <c r="I77" s="114">
        <v>5145</v>
      </c>
      <c r="J77" s="140">
        <v>5039</v>
      </c>
      <c r="K77" s="114">
        <v>-49</v>
      </c>
      <c r="L77" s="116">
        <v>-0.97241516173844011</v>
      </c>
    </row>
    <row r="78" spans="1:12" s="110" customFormat="1" ht="15" customHeight="1" x14ac:dyDescent="0.2">
      <c r="A78" s="120"/>
      <c r="B78" s="119"/>
      <c r="C78" s="268" t="s">
        <v>106</v>
      </c>
      <c r="D78" s="182"/>
      <c r="E78" s="113">
        <v>59.118236472945888</v>
      </c>
      <c r="F78" s="115">
        <v>2950</v>
      </c>
      <c r="G78" s="114">
        <v>2932</v>
      </c>
      <c r="H78" s="114">
        <v>3062</v>
      </c>
      <c r="I78" s="114">
        <v>3047</v>
      </c>
      <c r="J78" s="140">
        <v>2936</v>
      </c>
      <c r="K78" s="114">
        <v>14</v>
      </c>
      <c r="L78" s="116">
        <v>0.4768392370572207</v>
      </c>
    </row>
    <row r="79" spans="1:12" s="110" customFormat="1" ht="15" customHeight="1" x14ac:dyDescent="0.2">
      <c r="A79" s="123"/>
      <c r="B79" s="124"/>
      <c r="C79" s="260" t="s">
        <v>107</v>
      </c>
      <c r="D79" s="261"/>
      <c r="E79" s="125">
        <v>40.881763527054112</v>
      </c>
      <c r="F79" s="143">
        <v>2040</v>
      </c>
      <c r="G79" s="144">
        <v>2059</v>
      </c>
      <c r="H79" s="144">
        <v>2100</v>
      </c>
      <c r="I79" s="144">
        <v>2098</v>
      </c>
      <c r="J79" s="145">
        <v>2103</v>
      </c>
      <c r="K79" s="144">
        <v>-63</v>
      </c>
      <c r="L79" s="146">
        <v>-2.9957203994293864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52983</v>
      </c>
      <c r="E11" s="114">
        <v>52864</v>
      </c>
      <c r="F11" s="114">
        <v>53048</v>
      </c>
      <c r="G11" s="114">
        <v>52419</v>
      </c>
      <c r="H11" s="140">
        <v>51590</v>
      </c>
      <c r="I11" s="115">
        <v>1393</v>
      </c>
      <c r="J11" s="116">
        <v>2.700135685210312</v>
      </c>
    </row>
    <row r="12" spans="1:15" s="110" customFormat="1" ht="24.95" customHeight="1" x14ac:dyDescent="0.2">
      <c r="A12" s="193" t="s">
        <v>132</v>
      </c>
      <c r="B12" s="194" t="s">
        <v>133</v>
      </c>
      <c r="C12" s="113">
        <v>0.42843931072230718</v>
      </c>
      <c r="D12" s="115">
        <v>227</v>
      </c>
      <c r="E12" s="114">
        <v>218</v>
      </c>
      <c r="F12" s="114">
        <v>222</v>
      </c>
      <c r="G12" s="114">
        <v>212</v>
      </c>
      <c r="H12" s="140">
        <v>207</v>
      </c>
      <c r="I12" s="115">
        <v>20</v>
      </c>
      <c r="J12" s="116">
        <v>9.6618357487922708</v>
      </c>
    </row>
    <row r="13" spans="1:15" s="110" customFormat="1" ht="24.95" customHeight="1" x14ac:dyDescent="0.2">
      <c r="A13" s="193" t="s">
        <v>134</v>
      </c>
      <c r="B13" s="199" t="s">
        <v>214</v>
      </c>
      <c r="C13" s="113">
        <v>0.5794311382896401</v>
      </c>
      <c r="D13" s="115">
        <v>307</v>
      </c>
      <c r="E13" s="114">
        <v>301</v>
      </c>
      <c r="F13" s="114">
        <v>297</v>
      </c>
      <c r="G13" s="114">
        <v>282</v>
      </c>
      <c r="H13" s="140">
        <v>275</v>
      </c>
      <c r="I13" s="115">
        <v>32</v>
      </c>
      <c r="J13" s="116">
        <v>11.636363636363637</v>
      </c>
    </row>
    <row r="14" spans="1:15" s="287" customFormat="1" ht="24" customHeight="1" x14ac:dyDescent="0.2">
      <c r="A14" s="193" t="s">
        <v>215</v>
      </c>
      <c r="B14" s="199" t="s">
        <v>137</v>
      </c>
      <c r="C14" s="113">
        <v>23.975614819847877</v>
      </c>
      <c r="D14" s="115">
        <v>12703</v>
      </c>
      <c r="E14" s="114">
        <v>12836</v>
      </c>
      <c r="F14" s="114">
        <v>12848</v>
      </c>
      <c r="G14" s="114">
        <v>12707</v>
      </c>
      <c r="H14" s="140">
        <v>12562</v>
      </c>
      <c r="I14" s="115">
        <v>141</v>
      </c>
      <c r="J14" s="116">
        <v>1.1224327336411399</v>
      </c>
      <c r="K14" s="110"/>
      <c r="L14" s="110"/>
      <c r="M14" s="110"/>
      <c r="N14" s="110"/>
      <c r="O14" s="110"/>
    </row>
    <row r="15" spans="1:15" s="110" customFormat="1" ht="24.75" customHeight="1" x14ac:dyDescent="0.2">
      <c r="A15" s="193" t="s">
        <v>216</v>
      </c>
      <c r="B15" s="199" t="s">
        <v>217</v>
      </c>
      <c r="C15" s="113">
        <v>4.0182700111356473</v>
      </c>
      <c r="D15" s="115">
        <v>2129</v>
      </c>
      <c r="E15" s="114">
        <v>2120</v>
      </c>
      <c r="F15" s="114">
        <v>2115</v>
      </c>
      <c r="G15" s="114">
        <v>2093</v>
      </c>
      <c r="H15" s="140">
        <v>2081</v>
      </c>
      <c r="I15" s="115">
        <v>48</v>
      </c>
      <c r="J15" s="116">
        <v>2.3065833733781838</v>
      </c>
    </row>
    <row r="16" spans="1:15" s="287" customFormat="1" ht="24.95" customHeight="1" x14ac:dyDescent="0.2">
      <c r="A16" s="193" t="s">
        <v>218</v>
      </c>
      <c r="B16" s="199" t="s">
        <v>141</v>
      </c>
      <c r="C16" s="113">
        <v>19.311854745861879</v>
      </c>
      <c r="D16" s="115">
        <v>10232</v>
      </c>
      <c r="E16" s="114">
        <v>10379</v>
      </c>
      <c r="F16" s="114">
        <v>10386</v>
      </c>
      <c r="G16" s="114">
        <v>10261</v>
      </c>
      <c r="H16" s="140">
        <v>10133</v>
      </c>
      <c r="I16" s="115">
        <v>99</v>
      </c>
      <c r="J16" s="116">
        <v>0.97700582255995261</v>
      </c>
      <c r="K16" s="110"/>
      <c r="L16" s="110"/>
      <c r="M16" s="110"/>
      <c r="N16" s="110"/>
      <c r="O16" s="110"/>
    </row>
    <row r="17" spans="1:15" s="110" customFormat="1" ht="24.95" customHeight="1" x14ac:dyDescent="0.2">
      <c r="A17" s="193" t="s">
        <v>219</v>
      </c>
      <c r="B17" s="199" t="s">
        <v>220</v>
      </c>
      <c r="C17" s="113">
        <v>0.64549006285034827</v>
      </c>
      <c r="D17" s="115">
        <v>342</v>
      </c>
      <c r="E17" s="114">
        <v>337</v>
      </c>
      <c r="F17" s="114">
        <v>347</v>
      </c>
      <c r="G17" s="114">
        <v>353</v>
      </c>
      <c r="H17" s="140">
        <v>348</v>
      </c>
      <c r="I17" s="115">
        <v>-6</v>
      </c>
      <c r="J17" s="116">
        <v>-1.7241379310344827</v>
      </c>
    </row>
    <row r="18" spans="1:15" s="287" customFormat="1" ht="24.95" customHeight="1" x14ac:dyDescent="0.2">
      <c r="A18" s="201" t="s">
        <v>144</v>
      </c>
      <c r="B18" s="202" t="s">
        <v>145</v>
      </c>
      <c r="C18" s="113">
        <v>5.7358020497140592</v>
      </c>
      <c r="D18" s="115">
        <v>3039</v>
      </c>
      <c r="E18" s="114">
        <v>3006</v>
      </c>
      <c r="F18" s="114">
        <v>3199</v>
      </c>
      <c r="G18" s="114">
        <v>3114</v>
      </c>
      <c r="H18" s="140">
        <v>3023</v>
      </c>
      <c r="I18" s="115">
        <v>16</v>
      </c>
      <c r="J18" s="116">
        <v>0.52927555408534566</v>
      </c>
      <c r="K18" s="110"/>
      <c r="L18" s="110"/>
      <c r="M18" s="110"/>
      <c r="N18" s="110"/>
      <c r="O18" s="110"/>
    </row>
    <row r="19" spans="1:15" s="110" customFormat="1" ht="24.95" customHeight="1" x14ac:dyDescent="0.2">
      <c r="A19" s="193" t="s">
        <v>146</v>
      </c>
      <c r="B19" s="199" t="s">
        <v>147</v>
      </c>
      <c r="C19" s="113">
        <v>10.58830190815922</v>
      </c>
      <c r="D19" s="115">
        <v>5610</v>
      </c>
      <c r="E19" s="114">
        <v>5656</v>
      </c>
      <c r="F19" s="114">
        <v>5676</v>
      </c>
      <c r="G19" s="114">
        <v>5598</v>
      </c>
      <c r="H19" s="140">
        <v>5564</v>
      </c>
      <c r="I19" s="115">
        <v>46</v>
      </c>
      <c r="J19" s="116">
        <v>0.82674335010783606</v>
      </c>
    </row>
    <row r="20" spans="1:15" s="287" customFormat="1" ht="24.95" customHeight="1" x14ac:dyDescent="0.2">
      <c r="A20" s="193" t="s">
        <v>148</v>
      </c>
      <c r="B20" s="199" t="s">
        <v>149</v>
      </c>
      <c r="C20" s="113">
        <v>2.8952682936036087</v>
      </c>
      <c r="D20" s="115">
        <v>1534</v>
      </c>
      <c r="E20" s="114">
        <v>1630</v>
      </c>
      <c r="F20" s="114">
        <v>1601</v>
      </c>
      <c r="G20" s="114">
        <v>1601</v>
      </c>
      <c r="H20" s="140">
        <v>1595</v>
      </c>
      <c r="I20" s="115">
        <v>-61</v>
      </c>
      <c r="J20" s="116">
        <v>-3.8244514106583072</v>
      </c>
      <c r="K20" s="110"/>
      <c r="L20" s="110"/>
      <c r="M20" s="110"/>
      <c r="N20" s="110"/>
      <c r="O20" s="110"/>
    </row>
    <row r="21" spans="1:15" s="110" customFormat="1" ht="24.95" customHeight="1" x14ac:dyDescent="0.2">
      <c r="A21" s="201" t="s">
        <v>150</v>
      </c>
      <c r="B21" s="202" t="s">
        <v>151</v>
      </c>
      <c r="C21" s="113">
        <v>4.4844572787497876</v>
      </c>
      <c r="D21" s="115">
        <v>2376</v>
      </c>
      <c r="E21" s="114">
        <v>2406</v>
      </c>
      <c r="F21" s="114">
        <v>2660</v>
      </c>
      <c r="G21" s="114">
        <v>2742</v>
      </c>
      <c r="H21" s="140">
        <v>2486</v>
      </c>
      <c r="I21" s="115">
        <v>-110</v>
      </c>
      <c r="J21" s="116">
        <v>-4.4247787610619467</v>
      </c>
    </row>
    <row r="22" spans="1:15" s="110" customFormat="1" ht="24.95" customHeight="1" x14ac:dyDescent="0.2">
      <c r="A22" s="201" t="s">
        <v>152</v>
      </c>
      <c r="B22" s="199" t="s">
        <v>153</v>
      </c>
      <c r="C22" s="113">
        <v>6.9493988637864978</v>
      </c>
      <c r="D22" s="115">
        <v>3682</v>
      </c>
      <c r="E22" s="114">
        <v>3591</v>
      </c>
      <c r="F22" s="114">
        <v>3533</v>
      </c>
      <c r="G22" s="114">
        <v>3455</v>
      </c>
      <c r="H22" s="140">
        <v>3326</v>
      </c>
      <c r="I22" s="115">
        <v>356</v>
      </c>
      <c r="J22" s="116">
        <v>10.703547805171377</v>
      </c>
    </row>
    <row r="23" spans="1:15" s="110" customFormat="1" ht="24.95" customHeight="1" x14ac:dyDescent="0.2">
      <c r="A23" s="193" t="s">
        <v>154</v>
      </c>
      <c r="B23" s="199" t="s">
        <v>155</v>
      </c>
      <c r="C23" s="113">
        <v>2.3535851122058018</v>
      </c>
      <c r="D23" s="115">
        <v>1247</v>
      </c>
      <c r="E23" s="114">
        <v>1251</v>
      </c>
      <c r="F23" s="114">
        <v>1233</v>
      </c>
      <c r="G23" s="114">
        <v>1230</v>
      </c>
      <c r="H23" s="140">
        <v>1238</v>
      </c>
      <c r="I23" s="115">
        <v>9</v>
      </c>
      <c r="J23" s="116">
        <v>0.72697899838449109</v>
      </c>
    </row>
    <row r="24" spans="1:15" s="110" customFormat="1" ht="24.95" customHeight="1" x14ac:dyDescent="0.2">
      <c r="A24" s="193" t="s">
        <v>156</v>
      </c>
      <c r="B24" s="199" t="s">
        <v>221</v>
      </c>
      <c r="C24" s="113">
        <v>13.066455278108073</v>
      </c>
      <c r="D24" s="115">
        <v>6923</v>
      </c>
      <c r="E24" s="114">
        <v>6790</v>
      </c>
      <c r="F24" s="114">
        <v>6514</v>
      </c>
      <c r="G24" s="114">
        <v>6383</v>
      </c>
      <c r="H24" s="140">
        <v>6283</v>
      </c>
      <c r="I24" s="115">
        <v>640</v>
      </c>
      <c r="J24" s="116">
        <v>10.186216775425752</v>
      </c>
    </row>
    <row r="25" spans="1:15" s="110" customFormat="1" ht="24.95" customHeight="1" x14ac:dyDescent="0.2">
      <c r="A25" s="193" t="s">
        <v>222</v>
      </c>
      <c r="B25" s="204" t="s">
        <v>159</v>
      </c>
      <c r="C25" s="113">
        <v>3.2878470452786743</v>
      </c>
      <c r="D25" s="115">
        <v>1742</v>
      </c>
      <c r="E25" s="114">
        <v>1652</v>
      </c>
      <c r="F25" s="114">
        <v>1759</v>
      </c>
      <c r="G25" s="114">
        <v>1741</v>
      </c>
      <c r="H25" s="140">
        <v>1731</v>
      </c>
      <c r="I25" s="115">
        <v>11</v>
      </c>
      <c r="J25" s="116">
        <v>0.63547082611207395</v>
      </c>
    </row>
    <row r="26" spans="1:15" s="110" customFormat="1" ht="24.95" customHeight="1" x14ac:dyDescent="0.2">
      <c r="A26" s="201">
        <v>782.78300000000002</v>
      </c>
      <c r="B26" s="203" t="s">
        <v>160</v>
      </c>
      <c r="C26" s="113">
        <v>0.18496498876998282</v>
      </c>
      <c r="D26" s="115">
        <v>98</v>
      </c>
      <c r="E26" s="114">
        <v>106</v>
      </c>
      <c r="F26" s="114">
        <v>102</v>
      </c>
      <c r="G26" s="114">
        <v>98</v>
      </c>
      <c r="H26" s="140">
        <v>108</v>
      </c>
      <c r="I26" s="115">
        <v>-10</v>
      </c>
      <c r="J26" s="116">
        <v>-9.2592592592592595</v>
      </c>
    </row>
    <row r="27" spans="1:15" s="110" customFormat="1" ht="24.95" customHeight="1" x14ac:dyDescent="0.2">
      <c r="A27" s="193" t="s">
        <v>161</v>
      </c>
      <c r="B27" s="199" t="s">
        <v>223</v>
      </c>
      <c r="C27" s="113">
        <v>3.9691976671762639</v>
      </c>
      <c r="D27" s="115">
        <v>2103</v>
      </c>
      <c r="E27" s="114">
        <v>2119</v>
      </c>
      <c r="F27" s="114">
        <v>2118</v>
      </c>
      <c r="G27" s="114">
        <v>2088</v>
      </c>
      <c r="H27" s="140">
        <v>2059</v>
      </c>
      <c r="I27" s="115">
        <v>44</v>
      </c>
      <c r="J27" s="116">
        <v>2.1369596891694997</v>
      </c>
    </row>
    <row r="28" spans="1:15" s="110" customFormat="1" ht="24.95" customHeight="1" x14ac:dyDescent="0.2">
      <c r="A28" s="193" t="s">
        <v>163</v>
      </c>
      <c r="B28" s="199" t="s">
        <v>164</v>
      </c>
      <c r="C28" s="113">
        <v>3.7766830870279144</v>
      </c>
      <c r="D28" s="115">
        <v>2001</v>
      </c>
      <c r="E28" s="114">
        <v>2007</v>
      </c>
      <c r="F28" s="114">
        <v>1996</v>
      </c>
      <c r="G28" s="114">
        <v>1987</v>
      </c>
      <c r="H28" s="140">
        <v>1975</v>
      </c>
      <c r="I28" s="115">
        <v>26</v>
      </c>
      <c r="J28" s="116">
        <v>1.3164556962025316</v>
      </c>
    </row>
    <row r="29" spans="1:15" s="110" customFormat="1" ht="24.95" customHeight="1" x14ac:dyDescent="0.2">
      <c r="A29" s="193">
        <v>86</v>
      </c>
      <c r="B29" s="199" t="s">
        <v>165</v>
      </c>
      <c r="C29" s="113">
        <v>10.380688145254139</v>
      </c>
      <c r="D29" s="115">
        <v>5500</v>
      </c>
      <c r="E29" s="114">
        <v>5431</v>
      </c>
      <c r="F29" s="114">
        <v>5413</v>
      </c>
      <c r="G29" s="114">
        <v>5326</v>
      </c>
      <c r="H29" s="140">
        <v>5336</v>
      </c>
      <c r="I29" s="115">
        <v>164</v>
      </c>
      <c r="J29" s="116">
        <v>3.073463268365817</v>
      </c>
    </row>
    <row r="30" spans="1:15" s="110" customFormat="1" ht="24.95" customHeight="1" x14ac:dyDescent="0.2">
      <c r="A30" s="193">
        <v>87.88</v>
      </c>
      <c r="B30" s="204" t="s">
        <v>166</v>
      </c>
      <c r="C30" s="113">
        <v>4.0050582262235057</v>
      </c>
      <c r="D30" s="115">
        <v>2122</v>
      </c>
      <c r="E30" s="114">
        <v>2115</v>
      </c>
      <c r="F30" s="114">
        <v>2116</v>
      </c>
      <c r="G30" s="114">
        <v>2088</v>
      </c>
      <c r="H30" s="140">
        <v>2074</v>
      </c>
      <c r="I30" s="115">
        <v>48</v>
      </c>
      <c r="J30" s="116">
        <v>2.314368370298939</v>
      </c>
    </row>
    <row r="31" spans="1:15" s="110" customFormat="1" ht="24.95" customHeight="1" x14ac:dyDescent="0.2">
      <c r="A31" s="193" t="s">
        <v>167</v>
      </c>
      <c r="B31" s="199" t="s">
        <v>168</v>
      </c>
      <c r="C31" s="113">
        <v>3.3369193892380573</v>
      </c>
      <c r="D31" s="115">
        <v>1768</v>
      </c>
      <c r="E31" s="114">
        <v>1748</v>
      </c>
      <c r="F31" s="114">
        <v>1760</v>
      </c>
      <c r="G31" s="114">
        <v>1766</v>
      </c>
      <c r="H31" s="140">
        <v>1747</v>
      </c>
      <c r="I31" s="115">
        <v>21</v>
      </c>
      <c r="J31" s="116">
        <v>1.2020606754436176</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0.42843931072230718</v>
      </c>
      <c r="D34" s="115">
        <v>227</v>
      </c>
      <c r="E34" s="114">
        <v>218</v>
      </c>
      <c r="F34" s="114">
        <v>222</v>
      </c>
      <c r="G34" s="114">
        <v>212</v>
      </c>
      <c r="H34" s="140">
        <v>207</v>
      </c>
      <c r="I34" s="115">
        <v>20</v>
      </c>
      <c r="J34" s="116">
        <v>9.6618357487922708</v>
      </c>
    </row>
    <row r="35" spans="1:10" s="110" customFormat="1" ht="24.95" customHeight="1" x14ac:dyDescent="0.2">
      <c r="A35" s="292" t="s">
        <v>171</v>
      </c>
      <c r="B35" s="293" t="s">
        <v>172</v>
      </c>
      <c r="C35" s="113">
        <v>30.290848007851576</v>
      </c>
      <c r="D35" s="115">
        <v>16049</v>
      </c>
      <c r="E35" s="114">
        <v>16143</v>
      </c>
      <c r="F35" s="114">
        <v>16344</v>
      </c>
      <c r="G35" s="114">
        <v>16103</v>
      </c>
      <c r="H35" s="140">
        <v>15860</v>
      </c>
      <c r="I35" s="115">
        <v>189</v>
      </c>
      <c r="J35" s="116">
        <v>1.1916771752837327</v>
      </c>
    </row>
    <row r="36" spans="1:10" s="110" customFormat="1" ht="24.95" customHeight="1" x14ac:dyDescent="0.2">
      <c r="A36" s="294" t="s">
        <v>173</v>
      </c>
      <c r="B36" s="295" t="s">
        <v>174</v>
      </c>
      <c r="C36" s="125">
        <v>69.278825283581526</v>
      </c>
      <c r="D36" s="143">
        <v>36706</v>
      </c>
      <c r="E36" s="144">
        <v>36502</v>
      </c>
      <c r="F36" s="144">
        <v>36481</v>
      </c>
      <c r="G36" s="144">
        <v>36103</v>
      </c>
      <c r="H36" s="145">
        <v>35522</v>
      </c>
      <c r="I36" s="143">
        <v>1184</v>
      </c>
      <c r="J36" s="146">
        <v>3.333145656213051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2020-09-25T10:56:18Z</dcterms:created>
  <dcterms:modified xsi:type="dcterms:W3CDTF">2020-09-28T08:10:52Z</dcterms:modified>
</cp:coreProperties>
</file>