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M43" i="24"/>
  <c r="K43" i="24"/>
  <c r="H43" i="24"/>
  <c r="F43" i="24"/>
  <c r="E43" i="24"/>
  <c r="C43" i="24"/>
  <c r="B43" i="24"/>
  <c r="D43" i="24" s="1"/>
  <c r="L42" i="24"/>
  <c r="J42" i="24"/>
  <c r="I42" i="24"/>
  <c r="G42" i="24"/>
  <c r="C42" i="24"/>
  <c r="M42" i="24" s="1"/>
  <c r="B42" i="24"/>
  <c r="K41" i="24"/>
  <c r="H41" i="24"/>
  <c r="F41" i="24"/>
  <c r="C41" i="24"/>
  <c r="M41" i="24" s="1"/>
  <c r="B41" i="24"/>
  <c r="D41" i="24" s="1"/>
  <c r="L40" i="24"/>
  <c r="J40" i="24"/>
  <c r="I40" i="24"/>
  <c r="G40" i="24"/>
  <c r="C40" i="24"/>
  <c r="M40" i="24" s="1"/>
  <c r="B40" i="24"/>
  <c r="M36" i="24"/>
  <c r="L36" i="24"/>
  <c r="K36" i="24"/>
  <c r="J36" i="24"/>
  <c r="I36" i="24"/>
  <c r="H36" i="24"/>
  <c r="G36" i="24"/>
  <c r="F36" i="24"/>
  <c r="E36" i="24"/>
  <c r="D36" i="24"/>
  <c r="I27" i="24"/>
  <c r="K57" i="15"/>
  <c r="L57" i="15" s="1"/>
  <c r="C38" i="24"/>
  <c r="C37" i="24"/>
  <c r="C35" i="24"/>
  <c r="C34" i="24"/>
  <c r="C33" i="24"/>
  <c r="C32" i="24"/>
  <c r="M32" i="24" s="1"/>
  <c r="C31" i="24"/>
  <c r="C30" i="24"/>
  <c r="C29" i="24"/>
  <c r="C28" i="24"/>
  <c r="C27" i="24"/>
  <c r="C26" i="24"/>
  <c r="C25" i="24"/>
  <c r="C24" i="24"/>
  <c r="M24" i="24" s="1"/>
  <c r="C23" i="24"/>
  <c r="C22" i="24"/>
  <c r="C21" i="24"/>
  <c r="C20" i="24"/>
  <c r="C19" i="24"/>
  <c r="C18" i="24"/>
  <c r="C17" i="24"/>
  <c r="C16" i="24"/>
  <c r="M16" i="24" s="1"/>
  <c r="C15" i="24"/>
  <c r="C9" i="24"/>
  <c r="C8" i="24"/>
  <c r="C7" i="24"/>
  <c r="B38" i="24"/>
  <c r="B37" i="24"/>
  <c r="B35" i="24"/>
  <c r="B34" i="24"/>
  <c r="H34" i="24" s="1"/>
  <c r="B33" i="24"/>
  <c r="B32" i="24"/>
  <c r="B31" i="24"/>
  <c r="B30" i="24"/>
  <c r="B29" i="24"/>
  <c r="B28" i="24"/>
  <c r="B27" i="24"/>
  <c r="B26" i="24"/>
  <c r="B25" i="24"/>
  <c r="B24" i="24"/>
  <c r="B23" i="24"/>
  <c r="B22" i="24"/>
  <c r="B21" i="24"/>
  <c r="B20" i="24"/>
  <c r="B19" i="24"/>
  <c r="B18" i="24"/>
  <c r="H18" i="24" s="1"/>
  <c r="B17" i="24"/>
  <c r="B16" i="24"/>
  <c r="B15" i="24"/>
  <c r="B9" i="24"/>
  <c r="B8" i="24"/>
  <c r="B7" i="24"/>
  <c r="G31" i="24" l="1"/>
  <c r="M31" i="24"/>
  <c r="E31" i="24"/>
  <c r="L31" i="24"/>
  <c r="I31" i="24"/>
  <c r="K24" i="24"/>
  <c r="J24" i="24"/>
  <c r="F24" i="24"/>
  <c r="D24" i="24"/>
  <c r="H24" i="24"/>
  <c r="K32" i="24"/>
  <c r="J32" i="24"/>
  <c r="F32" i="24"/>
  <c r="D32" i="24"/>
  <c r="H32" i="24"/>
  <c r="G15" i="24"/>
  <c r="M15" i="24"/>
  <c r="E15" i="24"/>
  <c r="L15" i="24"/>
  <c r="I15" i="24"/>
  <c r="F7" i="24"/>
  <c r="J7" i="24"/>
  <c r="H7" i="24"/>
  <c r="K7" i="24"/>
  <c r="D7" i="24"/>
  <c r="F9" i="24"/>
  <c r="J9" i="24"/>
  <c r="H9" i="24"/>
  <c r="K9" i="24"/>
  <c r="D9" i="24"/>
  <c r="K16" i="24"/>
  <c r="J16" i="24"/>
  <c r="F16" i="24"/>
  <c r="D16" i="24"/>
  <c r="H16" i="24"/>
  <c r="I18" i="24"/>
  <c r="L18" i="24"/>
  <c r="E18" i="24"/>
  <c r="M18" i="24"/>
  <c r="G18" i="24"/>
  <c r="K26" i="24"/>
  <c r="J26" i="24"/>
  <c r="F26" i="24"/>
  <c r="D26" i="24"/>
  <c r="H26" i="24"/>
  <c r="F29" i="24"/>
  <c r="J29" i="24"/>
  <c r="H29" i="24"/>
  <c r="K29" i="24"/>
  <c r="G29" i="24"/>
  <c r="M29" i="24"/>
  <c r="E29" i="24"/>
  <c r="L29" i="24"/>
  <c r="I29" i="24"/>
  <c r="D29" i="24"/>
  <c r="K58" i="24"/>
  <c r="I58" i="24"/>
  <c r="J58" i="24"/>
  <c r="G25" i="24"/>
  <c r="M25" i="24"/>
  <c r="E25" i="24"/>
  <c r="L25" i="24"/>
  <c r="I25" i="24"/>
  <c r="K20" i="24"/>
  <c r="J20" i="24"/>
  <c r="F20" i="24"/>
  <c r="D20" i="24"/>
  <c r="H20" i="24"/>
  <c r="F23" i="24"/>
  <c r="J23" i="24"/>
  <c r="H23" i="24"/>
  <c r="D23" i="24"/>
  <c r="K23" i="24"/>
  <c r="H37" i="24"/>
  <c r="D37" i="24"/>
  <c r="J37" i="24"/>
  <c r="K37" i="24"/>
  <c r="F37" i="24"/>
  <c r="G19" i="24"/>
  <c r="M19" i="24"/>
  <c r="E19" i="24"/>
  <c r="L19" i="24"/>
  <c r="I19" i="24"/>
  <c r="G23" i="24"/>
  <c r="M23" i="24"/>
  <c r="E23" i="24"/>
  <c r="I23" i="24"/>
  <c r="I37" i="24"/>
  <c r="G37" i="24"/>
  <c r="L37" i="24"/>
  <c r="M37" i="24"/>
  <c r="E37" i="24"/>
  <c r="I22" i="24"/>
  <c r="L22" i="24"/>
  <c r="M22" i="24"/>
  <c r="G22" i="24"/>
  <c r="G35" i="24"/>
  <c r="M35" i="24"/>
  <c r="E35" i="24"/>
  <c r="L35" i="24"/>
  <c r="I35" i="24"/>
  <c r="K8" i="24"/>
  <c r="J8" i="24"/>
  <c r="F8" i="24"/>
  <c r="D8" i="24"/>
  <c r="H8" i="24"/>
  <c r="F17" i="24"/>
  <c r="J17" i="24"/>
  <c r="H17" i="24"/>
  <c r="K17" i="24"/>
  <c r="D17" i="24"/>
  <c r="F27" i="24"/>
  <c r="J27" i="24"/>
  <c r="H27" i="24"/>
  <c r="K27" i="24"/>
  <c r="D27" i="24"/>
  <c r="F33" i="24"/>
  <c r="J33" i="24"/>
  <c r="H33" i="24"/>
  <c r="K33" i="24"/>
  <c r="D33" i="24"/>
  <c r="G9" i="24"/>
  <c r="M9" i="24"/>
  <c r="E9" i="24"/>
  <c r="L9" i="24"/>
  <c r="I9" i="24"/>
  <c r="I26" i="24"/>
  <c r="L26" i="24"/>
  <c r="M26" i="24"/>
  <c r="G26" i="24"/>
  <c r="E26" i="24"/>
  <c r="I30" i="24"/>
  <c r="L30" i="24"/>
  <c r="G30" i="24"/>
  <c r="E30" i="24"/>
  <c r="M30" i="24"/>
  <c r="G33" i="24"/>
  <c r="M33" i="24"/>
  <c r="E33" i="24"/>
  <c r="L33" i="24"/>
  <c r="I33" i="24"/>
  <c r="K74" i="24"/>
  <c r="I74" i="24"/>
  <c r="J74" i="24"/>
  <c r="J77" i="24" s="1"/>
  <c r="B14" i="24"/>
  <c r="B6" i="24"/>
  <c r="K30" i="24"/>
  <c r="J30" i="24"/>
  <c r="F30" i="24"/>
  <c r="D30" i="24"/>
  <c r="H30" i="24"/>
  <c r="I8" i="24"/>
  <c r="L8" i="24"/>
  <c r="M8" i="24"/>
  <c r="G8" i="24"/>
  <c r="E8" i="24"/>
  <c r="I20" i="24"/>
  <c r="L20" i="24"/>
  <c r="M20" i="24"/>
  <c r="E20" i="24"/>
  <c r="M38" i="24"/>
  <c r="E38" i="24"/>
  <c r="L38" i="24"/>
  <c r="G38" i="24"/>
  <c r="G20" i="24"/>
  <c r="K18" i="24"/>
  <c r="J18" i="24"/>
  <c r="F18" i="24"/>
  <c r="D18" i="24"/>
  <c r="F21" i="24"/>
  <c r="J21" i="24"/>
  <c r="H21" i="24"/>
  <c r="K21" i="24"/>
  <c r="D21" i="24"/>
  <c r="K34" i="24"/>
  <c r="J34" i="24"/>
  <c r="F34" i="24"/>
  <c r="D34" i="24"/>
  <c r="D38" i="24"/>
  <c r="K38" i="24"/>
  <c r="H38" i="24"/>
  <c r="F38" i="24"/>
  <c r="J38" i="24"/>
  <c r="G7" i="24"/>
  <c r="M7" i="24"/>
  <c r="E7" i="24"/>
  <c r="L7" i="24"/>
  <c r="C14" i="24"/>
  <c r="C6" i="24"/>
  <c r="G17" i="24"/>
  <c r="M17" i="24"/>
  <c r="E17" i="24"/>
  <c r="L17" i="24"/>
  <c r="I17" i="24"/>
  <c r="G27" i="24"/>
  <c r="M27" i="24"/>
  <c r="E27" i="24"/>
  <c r="L27" i="24"/>
  <c r="E22" i="24"/>
  <c r="B45" i="24"/>
  <c r="B39" i="24"/>
  <c r="F15" i="24"/>
  <c r="J15" i="24"/>
  <c r="H15" i="24"/>
  <c r="K15" i="24"/>
  <c r="D15" i="24"/>
  <c r="K28" i="24"/>
  <c r="J28" i="24"/>
  <c r="F28" i="24"/>
  <c r="D28" i="24"/>
  <c r="H28" i="24"/>
  <c r="F31" i="24"/>
  <c r="J31" i="24"/>
  <c r="H31" i="24"/>
  <c r="K31" i="24"/>
  <c r="D31" i="24"/>
  <c r="G21" i="24"/>
  <c r="M21" i="24"/>
  <c r="E21" i="24"/>
  <c r="I21" i="24"/>
  <c r="L21" i="24"/>
  <c r="I34" i="24"/>
  <c r="L34" i="24"/>
  <c r="E34" i="24"/>
  <c r="M34" i="24"/>
  <c r="G34" i="24"/>
  <c r="C45" i="24"/>
  <c r="C39" i="24"/>
  <c r="L23" i="24"/>
  <c r="K66" i="24"/>
  <c r="I66" i="24"/>
  <c r="J66" i="24"/>
  <c r="K22" i="24"/>
  <c r="J22" i="24"/>
  <c r="F22" i="24"/>
  <c r="D22" i="24"/>
  <c r="H22" i="24"/>
  <c r="F19" i="24"/>
  <c r="J19" i="24"/>
  <c r="H19" i="24"/>
  <c r="K19" i="24"/>
  <c r="D19" i="24"/>
  <c r="F25" i="24"/>
  <c r="J25" i="24"/>
  <c r="H25" i="24"/>
  <c r="D25" i="24"/>
  <c r="F35" i="24"/>
  <c r="J35" i="24"/>
  <c r="H35" i="24"/>
  <c r="K35" i="24"/>
  <c r="D35" i="24"/>
  <c r="I28" i="24"/>
  <c r="L28" i="24"/>
  <c r="M28" i="24"/>
  <c r="G28" i="24"/>
  <c r="E28" i="24"/>
  <c r="I7" i="24"/>
  <c r="K25" i="24"/>
  <c r="I38" i="24"/>
  <c r="D40" i="24"/>
  <c r="K40" i="24"/>
  <c r="H40" i="24"/>
  <c r="F40" i="24"/>
  <c r="E41" i="24"/>
  <c r="K53" i="24"/>
  <c r="I53" i="24"/>
  <c r="K61" i="24"/>
  <c r="I61" i="24"/>
  <c r="K69" i="24"/>
  <c r="I69" i="24"/>
  <c r="E24" i="24"/>
  <c r="D44" i="24"/>
  <c r="K44" i="24"/>
  <c r="J44" i="24"/>
  <c r="H44" i="24"/>
  <c r="F44" i="24"/>
  <c r="K55" i="24"/>
  <c r="I55" i="24"/>
  <c r="K63" i="24"/>
  <c r="I63" i="24"/>
  <c r="K71" i="24"/>
  <c r="I71" i="24"/>
  <c r="G24" i="24"/>
  <c r="K52" i="24"/>
  <c r="I52" i="24"/>
  <c r="K60" i="24"/>
  <c r="I60" i="24"/>
  <c r="K68" i="24"/>
  <c r="I68" i="24"/>
  <c r="I43" i="24"/>
  <c r="G43" i="24"/>
  <c r="L43" i="24"/>
  <c r="K57" i="24"/>
  <c r="I57" i="24"/>
  <c r="K65" i="24"/>
  <c r="I65" i="24"/>
  <c r="K73" i="24"/>
  <c r="I73" i="24"/>
  <c r="D42" i="24"/>
  <c r="K42" i="24"/>
  <c r="H42" i="24"/>
  <c r="F42" i="24"/>
  <c r="K54" i="24"/>
  <c r="I54" i="24"/>
  <c r="K62" i="24"/>
  <c r="I62" i="24"/>
  <c r="K70" i="24"/>
  <c r="I70" i="24"/>
  <c r="I16" i="24"/>
  <c r="L16" i="24"/>
  <c r="I24" i="24"/>
  <c r="L24" i="24"/>
  <c r="I32" i="24"/>
  <c r="L32" i="24"/>
  <c r="E16" i="24"/>
  <c r="E32" i="24"/>
  <c r="K51" i="24"/>
  <c r="I51" i="24"/>
  <c r="K59" i="24"/>
  <c r="I59" i="24"/>
  <c r="K67" i="24"/>
  <c r="I67" i="24"/>
  <c r="K75" i="24"/>
  <c r="I75" i="24"/>
  <c r="G16" i="24"/>
  <c r="G32" i="24"/>
  <c r="I41" i="24"/>
  <c r="G41" i="24"/>
  <c r="L41" i="24"/>
  <c r="K56" i="24"/>
  <c r="I56" i="24"/>
  <c r="K64" i="24"/>
  <c r="I64" i="24"/>
  <c r="K72" i="24"/>
  <c r="I72" i="24"/>
  <c r="J41" i="24"/>
  <c r="J43" i="24"/>
  <c r="L44" i="24"/>
  <c r="E40" i="24"/>
  <c r="E42" i="24"/>
  <c r="E44" i="24"/>
  <c r="J79" i="24" l="1"/>
  <c r="I77" i="24"/>
  <c r="J78" i="24" s="1"/>
  <c r="I6" i="24"/>
  <c r="L6" i="24"/>
  <c r="M6" i="24"/>
  <c r="G6" i="24"/>
  <c r="E6" i="24"/>
  <c r="K77" i="24"/>
  <c r="I39" i="24"/>
  <c r="G39" i="24"/>
  <c r="L39" i="24"/>
  <c r="M39" i="24"/>
  <c r="E39" i="24"/>
  <c r="I14" i="24"/>
  <c r="L14" i="24"/>
  <c r="G14" i="24"/>
  <c r="E14" i="24"/>
  <c r="M14" i="24"/>
  <c r="H45" i="24"/>
  <c r="F45" i="24"/>
  <c r="D45" i="24"/>
  <c r="J45" i="24"/>
  <c r="K45" i="24"/>
  <c r="I45" i="24"/>
  <c r="G45" i="24"/>
  <c r="L45" i="24"/>
  <c r="E45" i="24"/>
  <c r="M45" i="24"/>
  <c r="K6" i="24"/>
  <c r="J6" i="24"/>
  <c r="F6" i="24"/>
  <c r="D6" i="24"/>
  <c r="H6" i="24"/>
  <c r="H39" i="24"/>
  <c r="D39" i="24"/>
  <c r="J39" i="24"/>
  <c r="K39" i="24"/>
  <c r="F39" i="24"/>
  <c r="K14" i="24"/>
  <c r="J14" i="24"/>
  <c r="F14" i="24"/>
  <c r="D14" i="24"/>
  <c r="H14" i="24"/>
  <c r="K79" i="24" l="1"/>
  <c r="K78" i="24"/>
  <c r="I78" i="24"/>
  <c r="I79" i="24"/>
  <c r="I83" i="24" l="1"/>
  <c r="I82" i="24"/>
  <c r="I81" i="24"/>
</calcChain>
</file>

<file path=xl/sharedStrings.xml><?xml version="1.0" encoding="utf-8"?>
<sst xmlns="http://schemas.openxmlformats.org/spreadsheetml/2006/main" count="1710" uniqueCount="520">
  <si>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</si>
  <si>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</si>
  <si>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</si>
  <si>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</si>
  <si>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</si>
  <si>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</si>
  <si>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</si>
  <si>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</si>
  <si>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</si>
  <si>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</si>
  <si>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</si>
  <si>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</si>
  <si>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</si>
  <si>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Traunstein (09189)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</si>
  <si>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</si>
  <si>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</si>
  <si>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</si>
  <si>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</si>
  <si>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</si>
  <si>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</si>
  <si>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</si>
  <si>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</si>
  <si>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</si>
  <si>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</si>
  <si>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</si>
  <si>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</si>
  <si>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</si>
  <si>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</si>
  <si>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</si>
  <si>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</si>
  <si>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</si>
  <si>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</si>
  <si>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</si>
  <si>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</si>
  <si>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</si>
  <si>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</si>
  <si>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</si>
  <si>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</si>
  <si>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</si>
  <si>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</si>
  <si>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</si>
  <si>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</si>
  <si>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</si>
  <si>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</si>
  <si>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</si>
  <si>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</si>
  <si>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</si>
  <si>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</si>
  <si>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</si>
  <si>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</si>
  <si>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</si>
  <si>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</si>
  <si>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</si>
  <si>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</si>
  <si>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</si>
  <si>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</si>
  <si>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</si>
  <si>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</si>
  <si>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</si>
  <si>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</si>
  <si>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</si>
  <si>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</si>
  <si>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</si>
  <si>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</si>
  <si>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</si>
  <si>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</si>
  <si>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</si>
  <si>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</si>
  <si>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</si>
  <si>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</si>
  <si>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</si>
  <si>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</si>
  <si>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</si>
  <si>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</si>
  <si>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</si>
  <si>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</si>
  <si>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</si>
  <si>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</si>
  <si>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</si>
  <si>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</si>
  <si>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</si>
  <si>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</si>
  <si>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</si>
  <si>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</si>
  <si>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</si>
  <si>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</si>
  <si>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</si>
  <si>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</si>
  <si>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</si>
  <si>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</si>
  <si>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</si>
  <si>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</si>
  <si>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Traunstein (09189);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</si>
  <si>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</si>
  <si>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</si>
  <si>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</si>
  <si>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</si>
  <si>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</si>
  <si>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</si>
  <si>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</si>
  <si>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</si>
  <si>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</si>
  <si>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</si>
  <si>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</si>
  <si>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</si>
  <si>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</si>
  <si>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</si>
  <si>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</si>
  <si>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</si>
  <si>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</si>
  <si>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</si>
  <si>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</si>
  <si>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</si>
  <si>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</si>
  <si>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</si>
  <si>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</si>
  <si>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</si>
  <si>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</si>
  <si>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</si>
  <si>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</si>
  <si>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</si>
  <si>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</si>
  <si>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</si>
  <si>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</si>
  <si>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</si>
  <si>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</si>
  <si>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</si>
  <si>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</si>
  <si>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</si>
  <si>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</si>
  <si>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</si>
  <si>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</si>
  <si>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</si>
  <si>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</si>
  <si>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</si>
  <si>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</si>
  <si>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</si>
  <si>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</si>
  <si>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</si>
  <si>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</si>
  <si>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</si>
  <si>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</si>
  <si>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</si>
  <si>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</si>
  <si>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</si>
  <si>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</si>
  <si>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</si>
  <si>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</si>
  <si>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</si>
  <si>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</si>
  <si>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</si>
  <si>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</si>
  <si>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</si>
  <si>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</si>
  <si>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</si>
  <si>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</si>
  <si>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</si>
  <si>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</si>
  <si>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</si>
  <si>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</si>
  <si>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</si>
  <si>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</si>
  <si>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</si>
  <si>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</si>
  <si>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</si>
  <si>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</si>
  <si>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</si>
  <si>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</si>
  <si>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</si>
  <si>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</si>
  <si>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</si>
  <si>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</si>
  <si>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</si>
  <si>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</si>
  <si>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</si>
  <si>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</si>
  <si>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</si>
  <si>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</si>
  <si>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</si>
  <si>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</si>
  <si>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</si>
  <si>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</si>
  <si>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</si>
  <si>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Traunstein (09189)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</si>
  <si>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</si>
  <si>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</si>
  <si>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</si>
  <si>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</si>
  <si>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</si>
  <si>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</si>
  <si>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</si>
  <si>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</si>
  <si>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</si>
  <si>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</si>
  <si>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</si>
  <si>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</si>
  <si>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</si>
  <si>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</si>
  <si>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</si>
  <si>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</si>
  <si>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</si>
  <si>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</si>
  <si>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</si>
  <si>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</si>
  <si>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</si>
  <si>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</si>
  <si>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</si>
  <si>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</si>
  <si>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</si>
  <si>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</si>
  <si>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</si>
  <si>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</si>
  <si>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</si>
  <si>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</si>
  <si>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</si>
  <si>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</si>
  <si>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</si>
  <si>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</si>
  <si>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</si>
  <si>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</si>
  <si>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</si>
  <si>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</si>
  <si>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</si>
  <si>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</si>
  <si>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</si>
  <si>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</si>
  <si>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</si>
  <si>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</si>
  <si>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</si>
  <si>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</si>
  <si>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</si>
  <si>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</si>
  <si>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</si>
  <si>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</si>
  <si>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</si>
  <si>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</si>
  <si>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</si>
  <si>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</si>
  <si>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</si>
  <si>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</si>
  <si>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</si>
  <si>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</si>
  <si>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</si>
  <si>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</si>
  <si>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</si>
  <si>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</si>
  <si>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</si>
  <si>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</si>
  <si>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</si>
  <si>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</si>
  <si>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</si>
  <si>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</si>
  <si>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</si>
  <si>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</si>
  <si>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</si>
  <si>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</si>
  <si>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</si>
  <si>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</si>
  <si>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</si>
  <si>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</si>
  <si>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</si>
  <si>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</si>
  <si>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</si>
  <si>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</si>
  <si>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</si>
  <si>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</si>
  <si>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</si>
  <si>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</si>
  <si>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</si>
  <si>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</si>
  <si>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</si>
  <si>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</si>
  <si>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</si>
  <si>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</si>
  <si>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</si>
  <si>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</si>
  <si>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</si>
  <si>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</si>
  <si>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</si>
  <si>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</si>
  <si>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</si>
  <si>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</si>
  <si>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</si>
  <si>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</si>
  <si>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</si>
  <si>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</si>
  <si>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</si>
  <si>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</si>
  <si>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</si>
  <si>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</si>
  <si>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</si>
  <si>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</si>
  <si>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</si>
  <si>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</si>
  <si>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</si>
  <si>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</si>
  <si>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</si>
  <si>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</si>
  <si>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</si>
  <si>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</si>
  <si>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</si>
  <si>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</si>
  <si>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</si>
  <si>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</si>
  <si>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</si>
  <si>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</si>
  <si>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</si>
  <si>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</si>
  <si>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</si>
  <si>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</si>
  <si>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</si>
  <si>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</si>
  <si>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</si>
  <si>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</si>
  <si>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</si>
  <si>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</si>
  <si>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</si>
  <si>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</si>
  <si>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</si>
  <si>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</si>
  <si>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</si>
  <si>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</si>
  <si>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</si>
  <si>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</si>
  <si>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</si>
  <si>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</si>
  <si>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</si>
  <si>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</si>
  <si>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</si>
  <si>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</si>
  <si>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</si>
  <si>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</si>
  <si>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</si>
  <si>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</si>
  <si>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</si>
  <si>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</si>
  <si>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</si>
  <si>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</si>
  <si>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</si>
  <si>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</si>
  <si>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</si>
  <si>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</si>
  <si>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</si>
  <si>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</si>
  <si>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</si>
  <si>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</si>
  <si>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</si>
  <si>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</si>
  <si>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</si>
  <si>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</si>
  <si>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</si>
  <si>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</si>
  <si>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</si>
  <si>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</si>
  <si>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</si>
  <si>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</si>
  <si>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</si>
  <si>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</si>
  <si>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</si>
  <si>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</si>
  <si>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</si>
  <si>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</si>
  <si>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</si>
  <si>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</si>
  <si>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</si>
  <si>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</si>
  <si>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</si>
  <si>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</si>
  <si>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</si>
  <si>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</si>
  <si>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</si>
  <si>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</si>
  <si>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</si>
  <si>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Traunstein (09189);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</si>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</sst>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{AE30E58E-61FC-4109-88E2-7F6305FB768C}</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6E8A-437A-AA26-55B507EF2F5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{DFA594FF-1B34-4FEF-A369-1588A8D0181E}</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E8A-437A-AA26-55B507EF2F5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{307BCBCE-05DE-45D8-AABB-5051D8D1F1D7}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E8A-437A-AA26-55B507EF2F5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{0D599968-12F4-4C37-8B6D-CC312578AE91}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E8A-437A-AA26-55B507EF2F5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1.3271613980605279</c:v>
                </c:pt>
                <c:pt idx="1">
                  <c:v>1.0013227114154917</c:v>
                </c:pt>
                <c:pt idx="2">
                  <c:v>1.1186464311118853</c:v>
                </c:pt>
                <c:pt idx="3">
                  <c:v>1.0875687030768</c:v>
                </c:pt>
              </c:numCache>
            </c:numRef>
          </c:val>
          <c:extLst>
            <c:ext xmlns:c16="http://schemas.microsoft.com/office/drawing/2014/chart" uri="{C3380CC4-5D6E-409C-BE32-E72D297353CC}">
              <c16:uniqueId val="{00000004-6E8A-437A-AA26-55B507EF2F5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{62B4773E-7EB8-43AE-963B-26487CC47587}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E8A-437A-AA26-55B507EF2F5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{2F9ACE74-4400-4DE1-B719-614AA88F90FF}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E8A-437A-AA26-55B507EF2F5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{394D372D-B3F1-42B0-A090-CB797B241A60}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E8A-437A-AA26-55B507EF2F5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{AD7DB9A3-C83B-4B4D-9CBA-585029EB5535}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E8A-437A-AA26-55B507EF2F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8A-437A-AA26-55B507EF2F5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8A-437A-AA26-55B507EF2F5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{9B42BFD6-4426-47CE-8D05-CD53EE168C00}</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D80B-4E65-8E23-507D9BA14DF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{70B85402-A06D-449E-B288-0D08E389E853}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80B-4E65-8E23-507D9BA14DF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{1EAD6C9A-A70D-4A9A-940B-C9BD24509C18}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80B-4E65-8E23-507D9BA14DF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{2CCC0CCE-DA7D-4BAD-8AB9-5D12D061A1F5}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80B-4E65-8E23-507D9BA14D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-2.2350114544337041</c:v>
                </c:pt>
                <c:pt idx="1">
                  <c:v>-1.8915068707011207</c:v>
                </c:pt>
                <c:pt idx="2">
                  <c:v>-2.7637010795899166</c:v>
                </c:pt>
                <c:pt idx="3">
                  <c:v>-2.8655893304673015</c:v>
                </c:pt>
              </c:numCache>
            </c:numRef>
          </c:val>
          <c:extLst>
            <c:ext xmlns:c16="http://schemas.microsoft.com/office/drawing/2014/chart" uri="{C3380CC4-5D6E-409C-BE32-E72D297353CC}">
              <c16:uniqueId val="{00000004-D80B-4E65-8E23-507D9BA14DF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{FAF61290-3B0D-4C73-9509-4844BD70666D}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80B-4E65-8E23-507D9BA14DF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{541DE274-864B-4CCC-A093-B25881CBDC9F}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80B-4E65-8E23-507D9BA14DF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{8C90579C-A00D-413B-AB73-4B6531BF5AC8}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80B-4E65-8E23-507D9BA14DF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{0FF05939-0B26-4A56-915F-FA1B707E3F8B}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80B-4E65-8E23-507D9BA14D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80B-4E65-8E23-507D9BA14DF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80B-4E65-8E23-507D9BA14DF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{2C40F51E-2940-4F9D-8A52-C40F248E0544}</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1141-4A16-97EA-C22352BE3BED}"/>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{80FEB736-B18D-40AE-B089-FBC59CF6BA34}</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1141-4A16-97EA-C22352BE3BED}"/>
                </c:ext>
              </c:extLst>
            </c:dLbl>
            <c:dLbl>
              <c:idx val="2"/>
              <c:tx>
                <c:strRef>
                  <c:f>Daten_Diagramme!$D$16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{8BA8EA59-5BE3-4CA6-B72B-0FBFE1E324A3}</c15:txfldGUID>
                      <c15:f>Daten_Diagramme!$D$16</c15:f>
                      <c15:dlblFieldTableCache>
                        <c:ptCount val="1"/>
                        <c:pt idx="0">
                          <c:v>5.5</c:v>
                        </c:pt>
                      </c15:dlblFieldTableCache>
                    </c15:dlblFTEntry>
                  </c15:dlblFieldTable>
                  <c15:showDataLabelsRange val="0"/>
                </c:ext>
                <c:ext xmlns:c16="http://schemas.microsoft.com/office/drawing/2014/chart" uri="{C3380CC4-5D6E-409C-BE32-E72D297353CC}">
                  <c16:uniqueId val="{00000002-1141-4A16-97EA-C22352BE3BED}"/>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{8B272F2B-CF1C-4D52-A315-EC415C79D5F9}</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1141-4A16-97EA-C22352BE3BED}"/>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{A421635B-AD2B-463F-9707-26D25AD80962}</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1141-4A16-97EA-C22352BE3BED}"/>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{4F953279-1014-4895-943B-C211CC792D0B}</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1141-4A16-97EA-C22352BE3BED}"/>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{D4164B8C-C08E-4382-B1B8-BB62B1A20D6E}</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1141-4A16-97EA-C22352BE3BED}"/>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{E6D687A1-21AC-4C04-A21A-AB3847C819F4}</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1141-4A16-97EA-C22352BE3BED}"/>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{25C0FF0E-3D81-46B3-BD68-85E88E011F1B}</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1141-4A16-97EA-C22352BE3BED}"/>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{3D945300-32DA-49FA-9185-01891ABB11A8}</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1141-4A16-97EA-C22352BE3BED}"/>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{07D94D73-B698-4CF1-90D9-53C265FE7C63}</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1141-4A16-97EA-C22352BE3BED}"/>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{614002A8-6B08-46E4-9768-8233DC195B55}</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1141-4A16-97EA-C22352BE3BED}"/>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{7035F429-5D4C-4E2B-8561-47A16BB89BBB}</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1141-4A16-97EA-C22352BE3BED}"/>
                </c:ext>
              </c:extLst>
            </c:dLbl>
            <c:dLbl>
              <c:idx val="13"/>
              <c:tx>
                <c:strRef>
                  <c:f>Daten_Diagramme!$D$27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{075CBDCE-08F0-481C-90A1-CB3779C534AE}</c15:txfldGUID>
                      <c15:f>Daten_Diagramme!$D$27</c15:f>
                      <c15:dlblFieldTableCache>
                        <c:ptCount val="1"/>
                        <c:pt idx="0">
                          <c:v>5.3</c:v>
                        </c:pt>
                      </c15:dlblFieldTableCache>
                    </c15:dlblFTEntry>
                  </c15:dlblFieldTable>
                  <c15:showDataLabelsRange val="0"/>
                </c:ext>
                <c:ext xmlns:c16="http://schemas.microsoft.com/office/drawing/2014/chart" uri="{C3380CC4-5D6E-409C-BE32-E72D297353CC}">
                  <c16:uniqueId val="{0000000D-1141-4A16-97EA-C22352BE3BED}"/>
                </c:ext>
              </c:extLst>
            </c:dLbl>
            <c:dLbl>
              <c:idx val="14"/>
              <c:tx>
                <c:strRef>
                  <c:f>Daten_Diagramme!$D$28</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{AA1A47F8-8631-4323-BA17-7DE9C20CE2C1}</c15:txfldGUID>
                      <c15:f>Daten_Diagramme!$D$28</c15:f>
                      <c15:dlblFieldTableCache>
                        <c:ptCount val="1"/>
                        <c:pt idx="0">
                          <c:v>12.3</c:v>
                        </c:pt>
                      </c15:dlblFieldTableCache>
                    </c15:dlblFTEntry>
                  </c15:dlblFieldTable>
                  <c15:showDataLabelsRange val="0"/>
                </c:ext>
                <c:ext xmlns:c16="http://schemas.microsoft.com/office/drawing/2014/chart" uri="{C3380CC4-5D6E-409C-BE32-E72D297353CC}">
                  <c16:uniqueId val="{0000000E-1141-4A16-97EA-C22352BE3BED}"/>
                </c:ext>
              </c:extLst>
            </c:dLbl>
            <c:dLbl>
              <c:idx val="15"/>
              <c:tx>
                <c:strRef>
                  <c:f>Daten_Diagramme!$D$29</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{AD5577C9-0091-4A1D-AA29-3DEAEC14BCC4}</c15:txfldGUID>
                      <c15:f>Daten_Diagramme!$D$29</c15:f>
                      <c15:dlblFieldTableCache>
                        <c:ptCount val="1"/>
                        <c:pt idx="0">
                          <c:v>-21.8</c:v>
                        </c:pt>
                      </c15:dlblFieldTableCache>
                    </c15:dlblFTEntry>
                  </c15:dlblFieldTable>
                  <c15:showDataLabelsRange val="0"/>
                </c:ext>
                <c:ext xmlns:c16="http://schemas.microsoft.com/office/drawing/2014/chart" uri="{C3380CC4-5D6E-409C-BE32-E72D297353CC}">
                  <c16:uniqueId val="{0000000F-1141-4A16-97EA-C22352BE3BED}"/>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{B0F5FF31-AA86-42BA-AD49-535D56FE3BC2}</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1141-4A16-97EA-C22352BE3BED}"/>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{DE3E94D1-4D33-4078-9439-9709CAD8594E}</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1141-4A16-97EA-C22352BE3BED}"/>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{4FE40C8A-CEBC-44EC-9713-2D0722C771A0}</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1141-4A16-97EA-C22352BE3BED}"/>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{0B17535A-4BEA-4CB6-A71D-3CB8EB64E853}</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1141-4A16-97EA-C22352BE3BED}"/>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{23A9DF39-104F-44C8-B10E-E620C8AE5BF6}</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1141-4A16-97EA-C22352BE3BE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{93160C41-5B05-4937-8379-5397E5D7D14D}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141-4A16-97EA-C22352BE3BE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{B4F04366-7816-47EF-A984-42BE7AB77752}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141-4A16-97EA-C22352BE3BED}"/>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{F61AFE79-BD7D-45DB-9D46-DED791B68663}</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1141-4A16-97EA-C22352BE3BED}"/>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{A033A99C-4B56-4EE6-9B14-CFC71B1AF7C6}</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1141-4A16-97EA-C22352BE3BED}"/>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{2FD2A6DC-BB3A-4FDC-9611-336C8583BAB5}</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1141-4A16-97EA-C22352BE3BE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{A441CA83-8C12-4754-BE07-B997EFBD1F7B}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141-4A16-97EA-C22352BE3BE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{FFD2BBA7-8F0B-4F33-822D-272FB25DF6FC}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141-4A16-97EA-C22352BE3BE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{D92CCF63-12E6-419E-8F35-CC312A4B6DA8}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141-4A16-97EA-C22352BE3BE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{9B4711FA-D538-44E2-90A7-8ADBABC61057}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141-4A16-97EA-C22352BE3BE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{5BC821D7-5EAA-428F-AB3D-CD3CD06D1EBC}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141-4A16-97EA-C22352BE3BED}"/>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{FDA248B2-748A-44DE-B023-6F35E9118E99}</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1141-4A16-97EA-C22352BE3B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1.3271613980605279</c:v>
                </c:pt>
                <c:pt idx="1">
                  <c:v>1.4308426073131955</c:v>
                </c:pt>
                <c:pt idx="2">
                  <c:v>5.4775280898876408</c:v>
                </c:pt>
                <c:pt idx="3">
                  <c:v>0.7872349430736022</c:v>
                </c:pt>
                <c:pt idx="4">
                  <c:v>1.6491067338524965</c:v>
                </c:pt>
                <c:pt idx="5">
                  <c:v>0.51455741548882949</c:v>
                </c:pt>
                <c:pt idx="6">
                  <c:v>0.89559877175025593</c:v>
                </c:pt>
                <c:pt idx="7">
                  <c:v>1.3428671084757586</c:v>
                </c:pt>
                <c:pt idx="8">
                  <c:v>2.1848739495798317</c:v>
                </c:pt>
                <c:pt idx="9">
                  <c:v>0.36036036036036034</c:v>
                </c:pt>
                <c:pt idx="10">
                  <c:v>-3.8002171552660151</c:v>
                </c:pt>
                <c:pt idx="11">
                  <c:v>4.1487839771101571</c:v>
                </c:pt>
                <c:pt idx="12">
                  <c:v>-1.5238095238095237</c:v>
                </c:pt>
                <c:pt idx="13">
                  <c:v>5.3266331658291461</c:v>
                </c:pt>
                <c:pt idx="14">
                  <c:v>12.29000884173298</c:v>
                </c:pt>
                <c:pt idx="15">
                  <c:v>-21.799746514575411</c:v>
                </c:pt>
                <c:pt idx="16">
                  <c:v>2.6899798251513114</c:v>
                </c:pt>
                <c:pt idx="17">
                  <c:v>1.0570824524312896</c:v>
                </c:pt>
                <c:pt idx="18">
                  <c:v>2.2621050663675453</c:v>
                </c:pt>
                <c:pt idx="19">
                  <c:v>2.3803798990141862</c:v>
                </c:pt>
                <c:pt idx="20">
                  <c:v>0.59249506254114548</c:v>
                </c:pt>
                <c:pt idx="21">
                  <c:v>0</c:v>
                </c:pt>
                <c:pt idx="23">
                  <c:v>1.4308426073131955</c:v>
                </c:pt>
                <c:pt idx="24">
                  <c:v>1.0042230572274133</c:v>
                </c:pt>
                <c:pt idx="25">
                  <c:v>1.5840055373638953</c:v>
                </c:pt>
              </c:numCache>
            </c:numRef>
          </c:val>
          <c:extLst>
            <c:ext xmlns:c16="http://schemas.microsoft.com/office/drawing/2014/chart" uri="{C3380CC4-5D6E-409C-BE32-E72D297353CC}">
              <c16:uniqueId val="{00000020-1141-4A16-97EA-C22352BE3BE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{AE7D5918-F4C9-4D7A-BD6E-415D0CAE59D0}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141-4A16-97EA-C22352BE3BE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{8FA3DC33-299B-47E2-8DA5-0B2684FEC8D9}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141-4A16-97EA-C22352BE3BE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{F9446E1B-648F-4C0B-8EC3-274464E56E03}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141-4A16-97EA-C22352BE3BE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{475B4066-F22E-4750-AF35-CB16A1BE8D0E}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141-4A16-97EA-C22352BE3BE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{9C2182E6-A847-492E-9D4F-19B589AF0A62}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141-4A16-97EA-C22352BE3BE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{61D3A17F-898A-41D7-A4C6-CF3C5A40010F}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141-4A16-97EA-C22352BE3BE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{BEC0406D-A3FE-4CD9-A048-3C1EA60AD0DB}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141-4A16-97EA-C22352BE3BE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{9F288542-2283-44C1-8EE9-CEDC0AB184EC}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141-4A16-97EA-C22352BE3BE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{9D60A4CF-931D-45AC-BDBF-75E500AC22A6}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141-4A16-97EA-C22352BE3BE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{83254036-61A9-4E8F-B2D4-8E3B400FE594}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141-4A16-97EA-C22352BE3BE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{9E0B942F-C4D4-4715-A369-31D2AE6CACCC}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141-4A16-97EA-C22352BE3BE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{09F9D683-E74D-4337-B375-DD2D0E9252D5}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141-4A16-97EA-C22352BE3BE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{9C4BD73E-1232-4F85-95A4-E7915FAF9978}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141-4A16-97EA-C22352BE3BE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{574A0637-D5AD-4710-BC99-74F1C07AED57}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141-4A16-97EA-C22352BE3BE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{1E9DB5CA-89E3-479B-A0E9-7C1ADB04CEC0}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141-4A16-97EA-C22352BE3BE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{4E567A12-786E-4AD5-9CAD-EC701D6738D5}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141-4A16-97EA-C22352BE3BE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{B14809BE-EA22-4026-B88D-EBE336093899}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141-4A16-97EA-C22352BE3BE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{42B441D7-68E6-4D4C-87B2-350CDE529ED3}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141-4A16-97EA-C22352BE3BE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{912A4575-E5C1-424D-9B27-1E36CFD0C3A2}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141-4A16-97EA-C22352BE3BE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{AC8582CF-0759-4FBE-B326-6AA0B9908FF7}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141-4A16-97EA-C22352BE3BE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{1898B768-A2E0-4B05-8AAE-995327018FFB}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141-4A16-97EA-C22352BE3BE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{0306B6D1-F986-4965-AA24-117D50601762}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141-4A16-97EA-C22352BE3BE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{E4117CAD-F296-45E0-B8F9-35B2077437C1}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141-4A16-97EA-C22352BE3BE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{DEFA3225-ADD6-4D16-AC5E-E1ED6783C440}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141-4A16-97EA-C22352BE3BE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{954BCDF4-D3A5-42B4-9C02-1A16D1E5DF81}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141-4A16-97EA-C22352BE3BE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{F6101F1A-3DE6-4705-BC1C-37A7A6BA5D72}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141-4A16-97EA-C22352BE3BE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{7F8F4258-A502-45B0-82A6-741DDC72560E}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141-4A16-97EA-C22352BE3BE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{036ECB4E-9431-422B-8652-1756120EE6A0}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141-4A16-97EA-C22352BE3BE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{3B9990F5-5C28-422E-918D-897F57F6D0BC}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141-4A16-97EA-C22352BE3BE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{3ED82941-75C2-46DA-8185-6B33910386B0}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141-4A16-97EA-C22352BE3BE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{12AF12F3-7411-42EC-AA6F-FF78E88F38F1}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141-4A16-97EA-C22352BE3BE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{729854A5-7B46-41F2-AFC4-24A68457372B}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141-4A16-97EA-C22352BE3B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141-4A16-97EA-C22352BE3BE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141-4A16-97EA-C22352BE3BE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{8B78E607-9C79-4A00-86D2-05465A6B77B9}</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BA8C-435E-898A-5C68DE9F53D3}"/>
                </c:ext>
              </c:extLst>
            </c:dLbl>
            <c:dLbl>
              <c:idx val="1"/>
              <c:tx>
                <c:strRef>
                  <c:f>Daten_Diagramme!$E$15</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{1A1ACA5A-FD08-49A3-AA2A-898BD88E3520}</c15:txfldGUID>
                      <c15:f>Daten_Diagramme!$E$15</c15:f>
                      <c15:dlblFieldTableCache>
                        <c:ptCount val="1"/>
                        <c:pt idx="0">
                          <c:v>12.6</c:v>
                        </c:pt>
                      </c15:dlblFieldTableCache>
                    </c15:dlblFTEntry>
                  </c15:dlblFieldTable>
                  <c15:showDataLabelsRange val="0"/>
                </c:ext>
                <c:ext xmlns:c16="http://schemas.microsoft.com/office/drawing/2014/chart" uri="{C3380CC4-5D6E-409C-BE32-E72D297353CC}">
                  <c16:uniqueId val="{00000001-BA8C-435E-898A-5C68DE9F53D3}"/>
                </c:ext>
              </c:extLst>
            </c:dLbl>
            <c:dLbl>
              <c:idx val="2"/>
              <c:tx>
                <c:strRef>
                  <c:f>Daten_Diagramme!$E$16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{2A39E573-E941-43AB-8459-C3826E4A6A11}</c15:txfldGUID>
                      <c15:f>Daten_Diagramme!$E$16</c15:f>
                      <c15:dlblFieldTableCache>
                        <c:ptCount val="1"/>
                        <c:pt idx="0">
                          <c:v>0.5</c:v>
                        </c:pt>
                      </c15:dlblFieldTableCache>
                    </c15:dlblFTEntry>
                  </c15:dlblFieldTable>
                  <c15:showDataLabelsRange val="0"/>
                </c:ext>
                <c:ext xmlns:c16="http://schemas.microsoft.com/office/drawing/2014/chart" uri="{C3380CC4-5D6E-409C-BE32-E72D297353CC}">
                  <c16:uniqueId val="{00000002-BA8C-435E-898A-5C68DE9F53D3}"/>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{A5B2E0C5-712C-4B5E-A371-68BBFF54FB2B}</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BA8C-435E-898A-5C68DE9F53D3}"/>
                </c:ext>
              </c:extLst>
            </c:dLbl>
            <c:dLbl>
              <c:idx val="4"/>
              <c:tx>
                <c:strRef>
                  <c:f>Daten_Diagramme!$E$18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{AFF7629F-0782-4F60-AE41-4B120EFD3CAC}</c15:txfldGUID>
                      <c15:f>Daten_Diagramme!$E$18</c15:f>
                      <c15:dlblFieldTableCache>
                        <c:ptCount val="1"/>
                        <c:pt idx="0">
                          <c:v>-2.5</c:v>
                        </c:pt>
                      </c15:dlblFieldTableCache>
                    </c15:dlblFTEntry>
                  </c15:dlblFieldTable>
                  <c15:showDataLabelsRange val="0"/>
                </c:ext>
                <c:ext xmlns:c16="http://schemas.microsoft.com/office/drawing/2014/chart" uri="{C3380CC4-5D6E-409C-BE32-E72D297353CC}">
                  <c16:uniqueId val="{00000004-BA8C-435E-898A-5C68DE9F53D3}"/>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{63CF82A0-C073-4866-A0A2-E7A63F6D6DAA}</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BA8C-435E-898A-5C68DE9F53D3}"/>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{BC5AA8D8-7923-417F-9957-E74ED2F93906}</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BA8C-435E-898A-5C68DE9F53D3}"/>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{92EF9AA2-19B4-48C6-95E3-720EB8F3676E}</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BA8C-435E-898A-5C68DE9F53D3}"/>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{ABBEF8A2-7B0E-468D-8E41-F8F4A599CDE0}</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BA8C-435E-898A-5C68DE9F53D3}"/>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{64A5FECE-A363-4B3B-9391-8BC369CE79DC}</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BA8C-435E-898A-5C68DE9F53D3}"/>
                </c:ext>
              </c:extLst>
            </c:dLbl>
            <c:dLbl>
              <c:idx val="10"/>
              <c:tx>
                <c:strRef>
                  <c:f>Daten_Diagramme!$E$24</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{19BA34F0-1307-43C2-A0D4-C73C4CC04A16}</c15:txfldGUID>
                      <c15:f>Daten_Diagramme!$E$24</c15:f>
                      <c15:dlblFieldTableCache>
                        <c:ptCount val="1"/>
                        <c:pt idx="0">
                          <c:v>-12.3</c:v>
                        </c:pt>
                      </c15:dlblFieldTableCache>
                    </c15:dlblFTEntry>
                  </c15:dlblFieldTable>
                  <c15:showDataLabelsRange val="0"/>
                </c:ext>
                <c:ext xmlns:c16="http://schemas.microsoft.com/office/drawing/2014/chart" uri="{C3380CC4-5D6E-409C-BE32-E72D297353CC}">
                  <c16:uniqueId val="{0000000A-BA8C-435E-898A-5C68DE9F53D3}"/>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{260BFE6B-2766-47D4-BE20-9B72BAB080F3}</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BA8C-435E-898A-5C68DE9F53D3}"/>
                </c:ext>
              </c:extLst>
            </c:dLbl>
            <c:dLbl>
              <c:idx val="12"/>
              <c:tx>
                <c:strRef>
                  <c:f>Daten_Diagramme!$E$26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{05DBE8F3-B7E3-4338-B288-2B09EEDDC1D5}</c15:txfldGUID>
                      <c15:f>Daten_Diagramme!$E$26</c15:f>
                      <c15:dlblFieldTableCache>
                        <c:ptCount val="1"/>
                        <c:pt idx="0">
                          <c:v>-3.9</c:v>
                        </c:pt>
                      </c15:dlblFieldTableCache>
                    </c15:dlblFTEntry>
                  </c15:dlblFieldTable>
                  <c15:showDataLabelsRange val="0"/>
                </c:ext>
                <c:ext xmlns:c16="http://schemas.microsoft.com/office/drawing/2014/chart" uri="{C3380CC4-5D6E-409C-BE32-E72D297353CC}">
                  <c16:uniqueId val="{0000000C-BA8C-435E-898A-5C68DE9F53D3}"/>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{5BB468C3-CDA1-4C84-BDFF-031F43BE25F8}</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BA8C-435E-898A-5C68DE9F53D3}"/>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{44AC9A42-D04E-4643-98FE-E5677CB87221}</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BA8C-435E-898A-5C68DE9F53D3}"/>
                </c:ext>
              </c:extLst>
            </c:dLbl>
            <c:dLbl>
              <c:idx val="15"/>
              <c:tx>
                <c:strRef>
                  <c:f>Daten_Diagramme!$E$29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{347FFD30-1C18-47CC-A7E8-C30E350380FC}</c15:txfldGUID>
                      <c15:f>Daten_Diagramme!$E$29</c15:f>
                      <c15:dlblFieldTableCache>
                        <c:ptCount val="1"/>
                        <c:pt idx="0">
                          <c:v>-13.5</c:v>
                        </c:pt>
                      </c15:dlblFieldTableCache>
                    </c15:dlblFTEntry>
                  </c15:dlblFieldTable>
                  <c15:showDataLabelsRange val="0"/>
                </c:ext>
                <c:ext xmlns:c16="http://schemas.microsoft.com/office/drawing/2014/chart" uri="{C3380CC4-5D6E-409C-BE32-E72D297353CC}">
                  <c16:uniqueId val="{0000000F-BA8C-435E-898A-5C68DE9F53D3}"/>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{CE0A1AA2-8185-4255-B1DE-A93D197CAE2A}</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BA8C-435E-898A-5C68DE9F53D3}"/>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{5EF26BD1-EB75-4387-8D36-21893B335E6F}</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BA8C-435E-898A-5C68DE9F53D3}"/>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{23BA0A3F-D432-4838-A9AA-1C23D0CED7B2}</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BA8C-435E-898A-5C68DE9F53D3}"/>
                </c:ext>
              </c:extLst>
            </c:dLbl>
            <c:dLbl>
              <c:idx val="19"/>
              <c:tx>
                <c:strRef>
                  <c:f>Daten_Diagramme!$E$33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{068D2137-0096-475C-99B1-2CF15EE0B4D4}</c15:txfldGUID>
                      <c15:f>Daten_Diagramme!$E$33</c15:f>
                      <c15:dlblFieldTableCache>
                        <c:ptCount val="1"/>
                        <c:pt idx="0">
                          <c:v>-3.2</c:v>
                        </c:pt>
                      </c15:dlblFieldTableCache>
                    </c15:dlblFTEntry>
                  </c15:dlblFieldTable>
                  <c15:showDataLabelsRange val="0"/>
                </c:ext>
                <c:ext xmlns:c16="http://schemas.microsoft.com/office/drawing/2014/chart" uri="{C3380CC4-5D6E-409C-BE32-E72D297353CC}">
                  <c16:uniqueId val="{00000013-BA8C-435E-898A-5C68DE9F53D3}"/>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{5E8C4C9B-B74D-4148-AD06-D76FD6D73966}</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BA8C-435E-898A-5C68DE9F53D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{82B4A214-D9F7-4CF5-807F-F808EE19FEDE}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A8C-435E-898A-5C68DE9F53D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{C5393A2B-1FD0-4CDF-809F-12FD42A57F5E}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A8C-435E-898A-5C68DE9F53D3}"/>
                </c:ext>
              </c:extLst>
            </c:dLbl>
            <c:dLbl>
              <c:idx val="23"/>
              <c:tx>
                <c:strRef>
                  <c:f>Daten_Diagramme!$E$37</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{260B62B9-2AAC-49A5-B5E3-A5A9E6CB969C}</c15:txfldGUID>
                      <c15:f>Daten_Diagramme!$E$37</c15:f>
                      <c15:dlblFieldTableCache>
                        <c:ptCount val="1"/>
                        <c:pt idx="0">
                          <c:v>12.6</c:v>
                        </c:pt>
                      </c15:dlblFieldTableCache>
                    </c15:dlblFTEntry>
                  </c15:dlblFieldTable>
                  <c15:showDataLabelsRange val="0"/>
                </c:ext>
                <c:ext xmlns:c16="http://schemas.microsoft.com/office/drawing/2014/chart" uri="{C3380CC4-5D6E-409C-BE32-E72D297353CC}">
                  <c16:uniqueId val="{00000017-BA8C-435E-898A-5C68DE9F53D3}"/>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{22F7DFCF-A034-4E11-9668-E83A6119B7A1}</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BA8C-435E-898A-5C68DE9F53D3}"/>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{A9681C38-A00A-44C4-96AC-DC2EB80656D0}</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BA8C-435E-898A-5C68DE9F53D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{3278B270-60AE-4285-9EEE-F5FB0DF54883}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A8C-435E-898A-5C68DE9F53D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{71A8C13A-5378-47D3-A01D-A212E2D81CA5}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A8C-435E-898A-5C68DE9F53D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{B80F59A7-860E-4406-95B8-82AF2FFC98B9}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A8C-435E-898A-5C68DE9F53D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{1A4A2A8C-F7FC-4F79-9993-120FBD2640DF}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A8C-435E-898A-5C68DE9F53D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{F0F89030-714A-4057-96D3-EA11C64CCD7D}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A8C-435E-898A-5C68DE9F53D3}"/>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{37BD0818-A145-4794-B831-EC5F330B9851}</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BA8C-435E-898A-5C68DE9F53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-2.2350114544337041</c:v>
                </c:pt>
                <c:pt idx="1">
                  <c:v>12.612612612612613</c:v>
                </c:pt>
                <c:pt idx="2">
                  <c:v>0.51020408163265307</c:v>
                </c:pt>
                <c:pt idx="3">
                  <c:v>-2.3717948717948718</c:v>
                </c:pt>
                <c:pt idx="4">
                  <c:v>-2.4745269286754001</c:v>
                </c:pt>
                <c:pt idx="5">
                  <c:v>-5.0552922590837284</c:v>
                </c:pt>
                <c:pt idx="6">
                  <c:v>5</c:v>
                </c:pt>
                <c:pt idx="7">
                  <c:v>2.4096385542168677</c:v>
                </c:pt>
                <c:pt idx="8">
                  <c:v>1.3458528951486699</c:v>
                </c:pt>
                <c:pt idx="9">
                  <c:v>-3.3934252386002122</c:v>
                </c:pt>
                <c:pt idx="10">
                  <c:v>-12.260397830018084</c:v>
                </c:pt>
                <c:pt idx="11">
                  <c:v>-2.6041666666666665</c:v>
                </c:pt>
                <c:pt idx="12">
                  <c:v>-3.867403314917127</c:v>
                </c:pt>
                <c:pt idx="13">
                  <c:v>-1.1180124223602483</c:v>
                </c:pt>
                <c:pt idx="14">
                  <c:v>-3.9236479321314954</c:v>
                </c:pt>
                <c:pt idx="15">
                  <c:v>-13.513513513513514</c:v>
                </c:pt>
                <c:pt idx="16">
                  <c:v>2.9723991507430996</c:v>
                </c:pt>
                <c:pt idx="17">
                  <c:v>-6.4606741573033704</c:v>
                </c:pt>
                <c:pt idx="18">
                  <c:v>0.73349633251833746</c:v>
                </c:pt>
                <c:pt idx="19">
                  <c:v>-3.1700288184438041</c:v>
                </c:pt>
                <c:pt idx="20">
                  <c:v>-1.1976047904191616</c:v>
                </c:pt>
                <c:pt idx="21">
                  <c:v>0</c:v>
                </c:pt>
                <c:pt idx="23">
                  <c:v>12.612612612612613</c:v>
                </c:pt>
                <c:pt idx="24">
                  <c:v>-0.35273368606701938</c:v>
                </c:pt>
                <c:pt idx="25">
                  <c:v>-3.0510329730469286</c:v>
                </c:pt>
              </c:numCache>
            </c:numRef>
          </c:val>
          <c:extLst>
            <c:ext xmlns:c16="http://schemas.microsoft.com/office/drawing/2014/chart" uri="{C3380CC4-5D6E-409C-BE32-E72D297353CC}">
              <c16:uniqueId val="{00000020-BA8C-435E-898A-5C68DE9F53D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{3CEDEC38-40F2-47B9-AF52-4CE1B4FB546A}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A8C-435E-898A-5C68DE9F53D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{ECFD39A9-C9F9-4A34-80F5-F42D638BAE78}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A8C-435E-898A-5C68DE9F53D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{CD45B792-0323-4ED9-8CBF-4FEFA8BC0772}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A8C-435E-898A-5C68DE9F53D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{2250D255-DE8E-46FD-81DD-01886D0FB0A2}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A8C-435E-898A-5C68DE9F53D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{C2180377-F5F0-4F33-8517-40F057803327}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A8C-435E-898A-5C68DE9F53D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{A1733F9C-60FD-404F-9B52-B17C2263C274}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A8C-435E-898A-5C68DE9F53D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{8D004EF0-3A59-484D-9E4C-62D005D7E2BD}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A8C-435E-898A-5C68DE9F53D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{8AD028D9-6488-47BE-AB68-162E9EC007C4}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A8C-435E-898A-5C68DE9F53D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{AE1C687B-2A28-4BCE-800A-9FB165B74C6B}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A8C-435E-898A-5C68DE9F53D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{1EA90AE1-425F-4230-B861-2527B3191264}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A8C-435E-898A-5C68DE9F53D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{55D372D1-05E5-4E15-B6B2-C466D9140250}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A8C-435E-898A-5C68DE9F53D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{C1ED3758-563D-4DED-A337-F7D5D47B16E2}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A8C-435E-898A-5C68DE9F53D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{7FB78EE3-17B0-4B2C-B544-A07AF5842FE6}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A8C-435E-898A-5C68DE9F53D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{594EBB9A-C08C-4CBB-ABE2-10EFEA7F6CCC}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A8C-435E-898A-5C68DE9F53D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{7891AA90-2984-49CB-ACD6-CE460E81F1AD}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A8C-435E-898A-5C68DE9F53D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{4760AE04-4528-49EF-B5D5-968FA8A8CDB6}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A8C-435E-898A-5C68DE9F53D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{6FA6AA4F-1C81-4374-B45B-B50D10B8545E}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A8C-435E-898A-5C68DE9F53D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{AC24808A-027C-465E-B7B2-DE97731FE89F}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A8C-435E-898A-5C68DE9F53D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{5701EA74-8E11-4439-AA52-C718D56729C2}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A8C-435E-898A-5C68DE9F53D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{7C947202-7B0B-4E9D-B2F2-0101DB3A9734}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A8C-435E-898A-5C68DE9F53D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{61B7FC94-95A8-400F-92D8-CA58D0B1E1D9}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A8C-435E-898A-5C68DE9F53D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{31097F14-36D2-4931-886A-554453DF17F0}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A8C-435E-898A-5C68DE9F53D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{5825D86E-DD44-4307-8779-5C25F596422B}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A8C-435E-898A-5C68DE9F53D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{880663B3-31F0-47C3-BE8A-2EB384FEE904}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A8C-435E-898A-5C68DE9F53D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{815D6725-D2B5-46EF-9B43-786488C78A6D}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A8C-435E-898A-5C68DE9F53D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{CACB1CA5-2A38-4A66-8C5F-0363F0A2C4BE}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A8C-435E-898A-5C68DE9F53D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{7A45E5C7-BB55-4F22-A81C-F4009C0697D7}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A8C-435E-898A-5C68DE9F53D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{0AF631E3-D734-44D5-BC0E-2FFEA46BEEE6}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A8C-435E-898A-5C68DE9F53D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{40DA9AAA-8FC1-46BB-9EF0-CEE8008E530E}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A8C-435E-898A-5C68DE9F53D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{02B5138E-6E19-4ECC-815D-F239F738D36C}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A8C-435E-898A-5C68DE9F53D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{FCD9DF8D-3D5D-4AA1-BC68-AB23BD5CC783}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A8C-435E-898A-5C68DE9F53D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{43E15772-CBFF-45B2-B713-3F093ACBFEDB}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A8C-435E-898A-5C68DE9F53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A8C-435E-898A-5C68DE9F53D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A8C-435E-898A-5C68DE9F53D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{3BD64985-D6BB-4894-95C0-FF00ABBBD926}</c15:txfldGUID>
                      <c15:f>Diagramm!$I$46</c15:f>
                      <c15:dlblFieldTableCache>
                        <c:ptCount val="1"/>
                      </c15:dlblFieldTableCache>
                    </c15:dlblFTEntry>
                  </c15:dlblFieldTable>
                  <c15:showDataLabelsRange val="0"/>
                </c:ext>
                <c:ext xmlns:c16="http://schemas.microsoft.com/office/drawing/2014/chart" uri="{C3380CC4-5D6E-409C-BE32-E72D297353CC}">
                  <c16:uniqueId val="{00000000-71E9-47E0-A966-5E317A4457E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{1B4D653F-98D0-41BC-81E9-7528CE98ABC5}</c15:txfldGUID>
                      <c15:f>Diagramm!$I$47</c15:f>
                      <c15:dlblFieldTableCache>
                        <c:ptCount val="1"/>
                      </c15:dlblFieldTableCache>
                    </c15:dlblFTEntry>
                  </c15:dlblFieldTable>
                  <c15:showDataLabelsRange val="0"/>
                </c:ext>
                <c:ext xmlns:c16="http://schemas.microsoft.com/office/drawing/2014/chart" uri="{C3380CC4-5D6E-409C-BE32-E72D297353CC}">
                  <c16:uniqueId val="{00000001-71E9-47E0-A966-5E317A4457E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{B9B25382-54CD-46ED-8C8A-13B28C731258}</c15:txfldGUID>
                      <c15:f>Diagramm!$I$48</c15:f>
                      <c15:dlblFieldTableCache>
                        <c:ptCount val="1"/>
                      </c15:dlblFieldTableCache>
                    </c15:dlblFTEntry>
                  </c15:dlblFieldTable>
                  <c15:showDataLabelsRange val="0"/>
                </c:ext>
                <c:ext xmlns:c16="http://schemas.microsoft.com/office/drawing/2014/chart" uri="{C3380CC4-5D6E-409C-BE32-E72D297353CC}">
                  <c16:uniqueId val="{00000002-71E9-47E0-A966-5E317A4457E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{7FD698C1-DC5A-48C2-BBC4-D1EE1A82F6E2}</c15:txfldGUID>
                      <c15:f>Diagramm!$I$49</c15:f>
                      <c15:dlblFieldTableCache>
                        <c:ptCount val="1"/>
                      </c15:dlblFieldTableCache>
                    </c15:dlblFTEntry>
                  </c15:dlblFieldTable>
                  <c15:showDataLabelsRange val="0"/>
                </c:ext>
                <c:ext xmlns:c16="http://schemas.microsoft.com/office/drawing/2014/chart" uri="{C3380CC4-5D6E-409C-BE32-E72D297353CC}">
                  <c16:uniqueId val="{00000003-71E9-47E0-A966-5E317A4457E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{B4C8C651-4FA3-46C2-9A57-32D08484F629}</c15:txfldGUID>
                      <c15:f>Diagramm!$I$50</c15:f>
                      <c15:dlblFieldTableCache>
                        <c:ptCount val="1"/>
                      </c15:dlblFieldTableCache>
                    </c15:dlblFTEntry>
                  </c15:dlblFieldTable>
                  <c15:showDataLabelsRange val="0"/>
                </c:ext>
                <c:ext xmlns:c16="http://schemas.microsoft.com/office/drawing/2014/chart" uri="{C3380CC4-5D6E-409C-BE32-E72D297353CC}">
                  <c16:uniqueId val="{00000004-71E9-47E0-A966-5E317A4457E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{5FA8E8C1-048F-4B16-B064-83F5B9880CAB}</c15:txfldGUID>
                      <c15:f>Diagramm!$I$51</c15:f>
                      <c15:dlblFieldTableCache>
                        <c:ptCount val="1"/>
                      </c15:dlblFieldTableCache>
                    </c15:dlblFTEntry>
                  </c15:dlblFieldTable>
                  <c15:showDataLabelsRange val="0"/>
                </c:ext>
                <c:ext xmlns:c16="http://schemas.microsoft.com/office/drawing/2014/chart" uri="{C3380CC4-5D6E-409C-BE32-E72D297353CC}">
                  <c16:uniqueId val="{00000005-71E9-47E0-A966-5E317A4457E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{DB1DAAA0-94CA-421C-8AE3-F31F51BF0A3E}</c15:txfldGUID>
                      <c15:f>Diagramm!$I$52</c15:f>
                      <c15:dlblFieldTableCache>
                        <c:ptCount val="1"/>
                      </c15:dlblFieldTableCache>
                    </c15:dlblFTEntry>
                  </c15:dlblFieldTable>
                  <c15:showDataLabelsRange val="0"/>
                </c:ext>
                <c:ext xmlns:c16="http://schemas.microsoft.com/office/drawing/2014/chart" uri="{C3380CC4-5D6E-409C-BE32-E72D297353CC}">
                  <c16:uniqueId val="{00000006-71E9-47E0-A966-5E317A4457E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{CAB06F3E-4944-431B-AA4B-BB697ED7BCBA}</c15:txfldGUID>
                      <c15:f>Diagramm!$I$53</c15:f>
                      <c15:dlblFieldTableCache>
                        <c:ptCount val="1"/>
                      </c15:dlblFieldTableCache>
                    </c15:dlblFTEntry>
                  </c15:dlblFieldTable>
                  <c15:showDataLabelsRange val="0"/>
                </c:ext>
                <c:ext xmlns:c16="http://schemas.microsoft.com/office/drawing/2014/chart" uri="{C3380CC4-5D6E-409C-BE32-E72D297353CC}">
                  <c16:uniqueId val="{00000007-71E9-47E0-A966-5E317A4457E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{D94A7CB7-EE57-43CA-964E-20602B30BDED}</c15:txfldGUID>
                      <c15:f>Diagramm!$I$54</c15:f>
                      <c15:dlblFieldTableCache>
                        <c:ptCount val="1"/>
                      </c15:dlblFieldTableCache>
                    </c15:dlblFTEntry>
                  </c15:dlblFieldTable>
                  <c15:showDataLabelsRange val="0"/>
                </c:ext>
                <c:ext xmlns:c16="http://schemas.microsoft.com/office/drawing/2014/chart" uri="{C3380CC4-5D6E-409C-BE32-E72D297353CC}">
                  <c16:uniqueId val="{00000008-71E9-47E0-A966-5E317A4457E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{F6472B35-0940-4EFD-9650-08847F1002BE}</c15:txfldGUID>
                      <c15:f>Diagramm!$I$55</c15:f>
                      <c15:dlblFieldTableCache>
                        <c:ptCount val="1"/>
                      </c15:dlblFieldTableCache>
                    </c15:dlblFTEntry>
                  </c15:dlblFieldTable>
                  <c15:showDataLabelsRange val="0"/>
                </c:ext>
                <c:ext xmlns:c16="http://schemas.microsoft.com/office/drawing/2014/chart" uri="{C3380CC4-5D6E-409C-BE32-E72D297353CC}">
                  <c16:uniqueId val="{00000009-71E9-47E0-A966-5E317A4457E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{40AEBE37-9F48-4949-BA72-B3F1E3A35B2B}</c15:txfldGUID>
                      <c15:f>Diagramm!$I$56</c15:f>
                      <c15:dlblFieldTableCache>
                        <c:ptCount val="1"/>
                      </c15:dlblFieldTableCache>
                    </c15:dlblFTEntry>
                  </c15:dlblFieldTable>
                  <c15:showDataLabelsRange val="0"/>
                </c:ext>
                <c:ext xmlns:c16="http://schemas.microsoft.com/office/drawing/2014/chart" uri="{C3380CC4-5D6E-409C-BE32-E72D297353CC}">
                  <c16:uniqueId val="{0000000A-71E9-47E0-A966-5E317A4457E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{E18B874A-F9A9-4AA2-94C0-16E7DF220AAA}</c15:txfldGUID>
                      <c15:f>Diagramm!$I$57</c15:f>
                      <c15:dlblFieldTableCache>
                        <c:ptCount val="1"/>
                      </c15:dlblFieldTableCache>
                    </c15:dlblFTEntry>
                  </c15:dlblFieldTable>
                  <c15:showDataLabelsRange val="0"/>
                </c:ext>
                <c:ext xmlns:c16="http://schemas.microsoft.com/office/drawing/2014/chart" uri="{C3380CC4-5D6E-409C-BE32-E72D297353CC}">
                  <c16:uniqueId val="{0000000B-71E9-47E0-A966-5E317A4457E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{1F7B6CFE-646B-47C7-9AC0-27207AF487E4}</c15:txfldGUID>
                      <c15:f>Diagramm!$I$58</c15:f>
                      <c15:dlblFieldTableCache>
                        <c:ptCount val="1"/>
                      </c15:dlblFieldTableCache>
                    </c15:dlblFTEntry>
                  </c15:dlblFieldTable>
                  <c15:showDataLabelsRange val="0"/>
                </c:ext>
                <c:ext xmlns:c16="http://schemas.microsoft.com/office/drawing/2014/chart" uri="{C3380CC4-5D6E-409C-BE32-E72D297353CC}">
                  <c16:uniqueId val="{0000000C-71E9-47E0-A966-5E317A4457E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{F3023B65-8CD2-4B89-A31C-5505177EB71D}</c15:txfldGUID>
                      <c15:f>Diagramm!$I$59</c15:f>
                      <c15:dlblFieldTableCache>
                        <c:ptCount val="1"/>
                      </c15:dlblFieldTableCache>
                    </c15:dlblFTEntry>
                  </c15:dlblFieldTable>
                  <c15:showDataLabelsRange val="0"/>
                </c:ext>
                <c:ext xmlns:c16="http://schemas.microsoft.com/office/drawing/2014/chart" uri="{C3380CC4-5D6E-409C-BE32-E72D297353CC}">
                  <c16:uniqueId val="{0000000D-71E9-47E0-A966-5E317A4457E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{AE721B80-D8EC-4281-8E52-81BE07F6EF72}</c15:txfldGUID>
                      <c15:f>Diagramm!$I$60</c15:f>
                      <c15:dlblFieldTableCache>
                        <c:ptCount val="1"/>
                      </c15:dlblFieldTableCache>
                    </c15:dlblFTEntry>
                  </c15:dlblFieldTable>
                  <c15:showDataLabelsRange val="0"/>
                </c:ext>
                <c:ext xmlns:c16="http://schemas.microsoft.com/office/drawing/2014/chart" uri="{C3380CC4-5D6E-409C-BE32-E72D297353CC}">
                  <c16:uniqueId val="{0000000E-71E9-47E0-A966-5E317A4457E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{85CE088B-CBFC-4D55-878E-8E3311CA5B7B}</c15:txfldGUID>
                      <c15:f>Diagramm!$I$61</c15:f>
                      <c15:dlblFieldTableCache>
                        <c:ptCount val="1"/>
                      </c15:dlblFieldTableCache>
                    </c15:dlblFTEntry>
                  </c15:dlblFieldTable>
                  <c15:showDataLabelsRange val="0"/>
                </c:ext>
                <c:ext xmlns:c16="http://schemas.microsoft.com/office/drawing/2014/chart" uri="{C3380CC4-5D6E-409C-BE32-E72D297353CC}">
                  <c16:uniqueId val="{0000000F-71E9-47E0-A966-5E317A4457E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{623523C1-0B44-4670-83AF-69EE79A6F256}</c15:txfldGUID>
                      <c15:f>Diagramm!$I$62</c15:f>
                      <c15:dlblFieldTableCache>
                        <c:ptCount val="1"/>
                      </c15:dlblFieldTableCache>
                    </c15:dlblFTEntry>
                  </c15:dlblFieldTable>
                  <c15:showDataLabelsRange val="0"/>
                </c:ext>
                <c:ext xmlns:c16="http://schemas.microsoft.com/office/drawing/2014/chart" uri="{C3380CC4-5D6E-409C-BE32-E72D297353CC}">
                  <c16:uniqueId val="{00000010-71E9-47E0-A966-5E317A4457E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{E4F1D226-C32F-4CE6-9626-70FFF15216CF}</c15:txfldGUID>
                      <c15:f>Diagramm!$I$63</c15:f>
                      <c15:dlblFieldTableCache>
                        <c:ptCount val="1"/>
                      </c15:dlblFieldTableCache>
                    </c15:dlblFTEntry>
                  </c15:dlblFieldTable>
                  <c15:showDataLabelsRange val="0"/>
                </c:ext>
                <c:ext xmlns:c16="http://schemas.microsoft.com/office/drawing/2014/chart" uri="{C3380CC4-5D6E-409C-BE32-E72D297353CC}">
                  <c16:uniqueId val="{00000011-71E9-47E0-A966-5E317A4457E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{2A9F9D77-FD3E-4BCF-9097-ECE95A4B90E1}</c15:txfldGUID>
                      <c15:f>Diagramm!$I$64</c15:f>
                      <c15:dlblFieldTableCache>
                        <c:ptCount val="1"/>
                      </c15:dlblFieldTableCache>
                    </c15:dlblFTEntry>
                  </c15:dlblFieldTable>
                  <c15:showDataLabelsRange val="0"/>
                </c:ext>
                <c:ext xmlns:c16="http://schemas.microsoft.com/office/drawing/2014/chart" uri="{C3380CC4-5D6E-409C-BE32-E72D297353CC}">
                  <c16:uniqueId val="{00000012-71E9-47E0-A966-5E317A4457E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{1E59721A-0A92-4AF3-BAF3-DDA35F858022}</c15:txfldGUID>
                      <c15:f>Diagramm!$I$65</c15:f>
                      <c15:dlblFieldTableCache>
                        <c:ptCount val="1"/>
                      </c15:dlblFieldTableCache>
                    </c15:dlblFTEntry>
                  </c15:dlblFieldTable>
                  <c15:showDataLabelsRange val="0"/>
                </c:ext>
                <c:ext xmlns:c16="http://schemas.microsoft.com/office/drawing/2014/chart" uri="{C3380CC4-5D6E-409C-BE32-E72D297353CC}">
                  <c16:uniqueId val="{00000013-71E9-47E0-A966-5E317A4457E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{2F9DD2AF-2CE1-44FA-84A8-70B17A1E5074}</c15:txfldGUID>
                      <c15:f>Diagramm!$I$66</c15:f>
                      <c15:dlblFieldTableCache>
                        <c:ptCount val="1"/>
                      </c15:dlblFieldTableCache>
                    </c15:dlblFTEntry>
                  </c15:dlblFieldTable>
                  <c15:showDataLabelsRange val="0"/>
                </c:ext>
                <c:ext xmlns:c16="http://schemas.microsoft.com/office/drawing/2014/chart" uri="{C3380CC4-5D6E-409C-BE32-E72D297353CC}">
                  <c16:uniqueId val="{00000014-71E9-47E0-A966-5E317A4457E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{613EFAD7-4C52-45E3-AFB0-0D82A0133EB9}</c15:txfldGUID>
                      <c15:f>Diagramm!$I$67</c15:f>
                      <c15:dlblFieldTableCache>
                        <c:ptCount val="1"/>
                      </c15:dlblFieldTableCache>
                    </c15:dlblFTEntry>
                  </c15:dlblFieldTable>
                  <c15:showDataLabelsRange val="0"/>
                </c:ext>
                <c:ext xmlns:c16="http://schemas.microsoft.com/office/drawing/2014/chart" uri="{C3380CC4-5D6E-409C-BE32-E72D297353CC}">
                  <c16:uniqueId val="{00000015-71E9-47E0-A966-5E317A4457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E9-47E0-A966-5E317A4457E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{7B203B48-BA0A-4EC1-9C78-0EB1E8A10933}</c15:txfldGUID>
                      <c15:f>Diagramm!$K$46</c15:f>
                      <c15:dlblFieldTableCache>
                        <c:ptCount val="1"/>
                      </c15:dlblFieldTableCache>
                    </c15:dlblFTEntry>
                  </c15:dlblFieldTable>
                  <c15:showDataLabelsRange val="0"/>
                </c:ext>
                <c:ext xmlns:c16="http://schemas.microsoft.com/office/drawing/2014/chart" uri="{C3380CC4-5D6E-409C-BE32-E72D297353CC}">
                  <c16:uniqueId val="{00000017-71E9-47E0-A966-5E317A4457E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{9266023C-0A16-4CED-92EE-963001DCD41B}</c15:txfldGUID>
                      <c15:f>Diagramm!$K$47</c15:f>
                      <c15:dlblFieldTableCache>
                        <c:ptCount val="1"/>
                      </c15:dlblFieldTableCache>
                    </c15:dlblFTEntry>
                  </c15:dlblFieldTable>
                  <c15:showDataLabelsRange val="0"/>
                </c:ext>
                <c:ext xmlns:c16="http://schemas.microsoft.com/office/drawing/2014/chart" uri="{C3380CC4-5D6E-409C-BE32-E72D297353CC}">
                  <c16:uniqueId val="{00000018-71E9-47E0-A966-5E317A4457E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{C8169416-EAC3-43EC-80C7-7058DE95E46F}</c15:txfldGUID>
                      <c15:f>Diagramm!$K$48</c15:f>
                      <c15:dlblFieldTableCache>
                        <c:ptCount val="1"/>
                      </c15:dlblFieldTableCache>
                    </c15:dlblFTEntry>
                  </c15:dlblFieldTable>
                  <c15:showDataLabelsRange val="0"/>
                </c:ext>
                <c:ext xmlns:c16="http://schemas.microsoft.com/office/drawing/2014/chart" uri="{C3380CC4-5D6E-409C-BE32-E72D297353CC}">
                  <c16:uniqueId val="{00000019-71E9-47E0-A966-5E317A4457E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{ED076D33-F509-468A-9FDB-C565E8221C08}</c15:txfldGUID>
                      <c15:f>Diagramm!$K$49</c15:f>
                      <c15:dlblFieldTableCache>
                        <c:ptCount val="1"/>
                      </c15:dlblFieldTableCache>
                    </c15:dlblFTEntry>
                  </c15:dlblFieldTable>
                  <c15:showDataLabelsRange val="0"/>
                </c:ext>
                <c:ext xmlns:c16="http://schemas.microsoft.com/office/drawing/2014/chart" uri="{C3380CC4-5D6E-409C-BE32-E72D297353CC}">
                  <c16:uniqueId val="{0000001A-71E9-47E0-A966-5E317A4457E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{362A1F05-03B0-41E3-B273-AB2B7F6F604D}</c15:txfldGUID>
                      <c15:f>Diagramm!$K$50</c15:f>
                      <c15:dlblFieldTableCache>
                        <c:ptCount val="1"/>
                      </c15:dlblFieldTableCache>
                    </c15:dlblFTEntry>
                  </c15:dlblFieldTable>
                  <c15:showDataLabelsRange val="0"/>
                </c:ext>
                <c:ext xmlns:c16="http://schemas.microsoft.com/office/drawing/2014/chart" uri="{C3380CC4-5D6E-409C-BE32-E72D297353CC}">
                  <c16:uniqueId val="{0000001B-71E9-47E0-A966-5E317A4457E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{6500BFBF-1611-433E-9DAA-15F458AE39F8}</c15:txfldGUID>
                      <c15:f>Diagramm!$K$51</c15:f>
                      <c15:dlblFieldTableCache>
                        <c:ptCount val="1"/>
                      </c15:dlblFieldTableCache>
                    </c15:dlblFTEntry>
                  </c15:dlblFieldTable>
                  <c15:showDataLabelsRange val="0"/>
                </c:ext>
                <c:ext xmlns:c16="http://schemas.microsoft.com/office/drawing/2014/chart" uri="{C3380CC4-5D6E-409C-BE32-E72D297353CC}">
                  <c16:uniqueId val="{0000001C-71E9-47E0-A966-5E317A4457E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{8CB0DB47-6D9F-49D7-B040-72216BB7BF91}</c15:txfldGUID>
                      <c15:f>Diagramm!$K$52</c15:f>
                      <c15:dlblFieldTableCache>
                        <c:ptCount val="1"/>
                      </c15:dlblFieldTableCache>
                    </c15:dlblFTEntry>
                  </c15:dlblFieldTable>
                  <c15:showDataLabelsRange val="0"/>
                </c:ext>
                <c:ext xmlns:c16="http://schemas.microsoft.com/office/drawing/2014/chart" uri="{C3380CC4-5D6E-409C-BE32-E72D297353CC}">
                  <c16:uniqueId val="{0000001D-71E9-47E0-A966-5E317A4457E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{E7D6E082-CF10-41C1-91E6-D3971B95F7FC}</c15:txfldGUID>
                      <c15:f>Diagramm!$K$53</c15:f>
                      <c15:dlblFieldTableCache>
                        <c:ptCount val="1"/>
                      </c15:dlblFieldTableCache>
                    </c15:dlblFTEntry>
                  </c15:dlblFieldTable>
                  <c15:showDataLabelsRange val="0"/>
                </c:ext>
                <c:ext xmlns:c16="http://schemas.microsoft.com/office/drawing/2014/chart" uri="{C3380CC4-5D6E-409C-BE32-E72D297353CC}">
                  <c16:uniqueId val="{0000001E-71E9-47E0-A966-5E317A4457E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{031AC4BC-CD3D-4027-8DF5-D4BDE3FB8365}</c15:txfldGUID>
                      <c15:f>Diagramm!$K$54</c15:f>
                      <c15:dlblFieldTableCache>
                        <c:ptCount val="1"/>
                      </c15:dlblFieldTableCache>
                    </c15:dlblFTEntry>
                  </c15:dlblFieldTable>
                  <c15:showDataLabelsRange val="0"/>
                </c:ext>
                <c:ext xmlns:c16="http://schemas.microsoft.com/office/drawing/2014/chart" uri="{C3380CC4-5D6E-409C-BE32-E72D297353CC}">
                  <c16:uniqueId val="{0000001F-71E9-47E0-A966-5E317A4457E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{EDD94EC1-E442-4D09-921B-CB68043F5737}</c15:txfldGUID>
                      <c15:f>Diagramm!$K$55</c15:f>
                      <c15:dlblFieldTableCache>
                        <c:ptCount val="1"/>
                      </c15:dlblFieldTableCache>
                    </c15:dlblFTEntry>
                  </c15:dlblFieldTable>
                  <c15:showDataLabelsRange val="0"/>
                </c:ext>
                <c:ext xmlns:c16="http://schemas.microsoft.com/office/drawing/2014/chart" uri="{C3380CC4-5D6E-409C-BE32-E72D297353CC}">
                  <c16:uniqueId val="{00000020-71E9-47E0-A966-5E317A4457E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{B53E899D-8EFA-4548-94C4-0477002271D0}</c15:txfldGUID>
                      <c15:f>Diagramm!$K$56</c15:f>
                      <c15:dlblFieldTableCache>
                        <c:ptCount val="1"/>
                      </c15:dlblFieldTableCache>
                    </c15:dlblFTEntry>
                  </c15:dlblFieldTable>
                  <c15:showDataLabelsRange val="0"/>
                </c:ext>
                <c:ext xmlns:c16="http://schemas.microsoft.com/office/drawing/2014/chart" uri="{C3380CC4-5D6E-409C-BE32-E72D297353CC}">
                  <c16:uniqueId val="{00000021-71E9-47E0-A966-5E317A4457E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{EA6EB624-30F4-4123-A32B-427C1C418C8D}</c15:txfldGUID>
                      <c15:f>Diagramm!$K$57</c15:f>
                      <c15:dlblFieldTableCache>
                        <c:ptCount val="1"/>
                      </c15:dlblFieldTableCache>
                    </c15:dlblFTEntry>
                  </c15:dlblFieldTable>
                  <c15:showDataLabelsRange val="0"/>
                </c:ext>
                <c:ext xmlns:c16="http://schemas.microsoft.com/office/drawing/2014/chart" uri="{C3380CC4-5D6E-409C-BE32-E72D297353CC}">
                  <c16:uniqueId val="{00000022-71E9-47E0-A966-5E317A4457E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{78F88DD4-ABCD-48E8-85CA-57DEB23C2C55}</c15:txfldGUID>
                      <c15:f>Diagramm!$K$58</c15:f>
                      <c15:dlblFieldTableCache>
                        <c:ptCount val="1"/>
                      </c15:dlblFieldTableCache>
                    </c15:dlblFTEntry>
                  </c15:dlblFieldTable>
                  <c15:showDataLabelsRange val="0"/>
                </c:ext>
                <c:ext xmlns:c16="http://schemas.microsoft.com/office/drawing/2014/chart" uri="{C3380CC4-5D6E-409C-BE32-E72D297353CC}">
                  <c16:uniqueId val="{00000023-71E9-47E0-A966-5E317A4457E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{B5E082FB-8AA7-4D63-A368-5482F9222710}</c15:txfldGUID>
                      <c15:f>Diagramm!$K$59</c15:f>
                      <c15:dlblFieldTableCache>
                        <c:ptCount val="1"/>
                      </c15:dlblFieldTableCache>
                    </c15:dlblFTEntry>
                  </c15:dlblFieldTable>
                  <c15:showDataLabelsRange val="0"/>
                </c:ext>
                <c:ext xmlns:c16="http://schemas.microsoft.com/office/drawing/2014/chart" uri="{C3380CC4-5D6E-409C-BE32-E72D297353CC}">
                  <c16:uniqueId val="{00000024-71E9-47E0-A966-5E317A4457E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{68261E5A-667B-4A30-80C9-CE248B1BAC34}</c15:txfldGUID>
                      <c15:f>Diagramm!$K$60</c15:f>
                      <c15:dlblFieldTableCache>
                        <c:ptCount val="1"/>
                      </c15:dlblFieldTableCache>
                    </c15:dlblFTEntry>
                  </c15:dlblFieldTable>
                  <c15:showDataLabelsRange val="0"/>
                </c:ext>
                <c:ext xmlns:c16="http://schemas.microsoft.com/office/drawing/2014/chart" uri="{C3380CC4-5D6E-409C-BE32-E72D297353CC}">
                  <c16:uniqueId val="{00000025-71E9-47E0-A966-5E317A4457E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{FEB1F8D0-21CF-48D2-AD9F-6641A40D6256}</c15:txfldGUID>
                      <c15:f>Diagramm!$K$61</c15:f>
                      <c15:dlblFieldTableCache>
                        <c:ptCount val="1"/>
                      </c15:dlblFieldTableCache>
                    </c15:dlblFTEntry>
                  </c15:dlblFieldTable>
                  <c15:showDataLabelsRange val="0"/>
                </c:ext>
                <c:ext xmlns:c16="http://schemas.microsoft.com/office/drawing/2014/chart" uri="{C3380CC4-5D6E-409C-BE32-E72D297353CC}">
                  <c16:uniqueId val="{00000026-71E9-47E0-A966-5E317A4457E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{28577311-7695-4D88-9791-E4879016629A}</c15:txfldGUID>
                      <c15:f>Diagramm!$K$62</c15:f>
                      <c15:dlblFieldTableCache>
                        <c:ptCount val="1"/>
                      </c15:dlblFieldTableCache>
                    </c15:dlblFTEntry>
                  </c15:dlblFieldTable>
                  <c15:showDataLabelsRange val="0"/>
                </c:ext>
                <c:ext xmlns:c16="http://schemas.microsoft.com/office/drawing/2014/chart" uri="{C3380CC4-5D6E-409C-BE32-E72D297353CC}">
                  <c16:uniqueId val="{00000027-71E9-47E0-A966-5E317A4457E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{306132F3-9D1C-4E42-B075-72B62FB55684}</c15:txfldGUID>
                      <c15:f>Diagramm!$K$63</c15:f>
                      <c15:dlblFieldTableCache>
                        <c:ptCount val="1"/>
                      </c15:dlblFieldTableCache>
                    </c15:dlblFTEntry>
                  </c15:dlblFieldTable>
                  <c15:showDataLabelsRange val="0"/>
                </c:ext>
                <c:ext xmlns:c16="http://schemas.microsoft.com/office/drawing/2014/chart" uri="{C3380CC4-5D6E-409C-BE32-E72D297353CC}">
                  <c16:uniqueId val="{00000028-71E9-47E0-A966-5E317A4457E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{D779D1E1-C297-44CA-B502-79F0ED65C1B7}</c15:txfldGUID>
                      <c15:f>Diagramm!$K$64</c15:f>
                      <c15:dlblFieldTableCache>
                        <c:ptCount val="1"/>
                      </c15:dlblFieldTableCache>
                    </c15:dlblFTEntry>
                  </c15:dlblFieldTable>
                  <c15:showDataLabelsRange val="0"/>
                </c:ext>
                <c:ext xmlns:c16="http://schemas.microsoft.com/office/drawing/2014/chart" uri="{C3380CC4-5D6E-409C-BE32-E72D297353CC}">
                  <c16:uniqueId val="{00000029-71E9-47E0-A966-5E317A4457E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{91B0761E-1966-4372-8B20-796BC1357C69}</c15:txfldGUID>
                      <c15:f>Diagramm!$K$65</c15:f>
                      <c15:dlblFieldTableCache>
                        <c:ptCount val="1"/>
                      </c15:dlblFieldTableCache>
                    </c15:dlblFTEntry>
                  </c15:dlblFieldTable>
                  <c15:showDataLabelsRange val="0"/>
                </c:ext>
                <c:ext xmlns:c16="http://schemas.microsoft.com/office/drawing/2014/chart" uri="{C3380CC4-5D6E-409C-BE32-E72D297353CC}">
                  <c16:uniqueId val="{0000002A-71E9-47E0-A966-5E317A4457E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{CCC38D66-C079-4341-AEC1-F9973ECE23E9}</c15:txfldGUID>
                      <c15:f>Diagramm!$K$66</c15:f>
                      <c15:dlblFieldTableCache>
                        <c:ptCount val="1"/>
                      </c15:dlblFieldTableCache>
                    </c15:dlblFTEntry>
                  </c15:dlblFieldTable>
                  <c15:showDataLabelsRange val="0"/>
                </c:ext>
                <c:ext xmlns:c16="http://schemas.microsoft.com/office/drawing/2014/chart" uri="{C3380CC4-5D6E-409C-BE32-E72D297353CC}">
                  <c16:uniqueId val="{0000002B-71E9-47E0-A966-5E317A4457E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{6C9C4B11-398C-43FD-9DEB-9D400E8B3B31}</c15:txfldGUID>
                      <c15:f>Diagramm!$K$67</c15:f>
                      <c15:dlblFieldTableCache>
                        <c:ptCount val="1"/>
                      </c15:dlblFieldTableCache>
                    </c15:dlblFTEntry>
                  </c15:dlblFieldTable>
                  <c15:showDataLabelsRange val="0"/>
                </c:ext>
                <c:ext xmlns:c16="http://schemas.microsoft.com/office/drawing/2014/chart" uri="{C3380CC4-5D6E-409C-BE32-E72D297353CC}">
                  <c16:uniqueId val="{0000002C-71E9-47E0-A966-5E317A4457E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E9-47E0-A966-5E317A4457E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{CA597557-AE4D-402A-B81F-DF2AE8A30734}</c15:txfldGUID>
                      <c15:f>Diagramm!$J$46</c15:f>
                      <c15:dlblFieldTableCache>
                        <c:ptCount val="1"/>
                      </c15:dlblFieldTableCache>
                    </c15:dlblFTEntry>
                  </c15:dlblFieldTable>
                  <c15:showDataLabelsRange val="0"/>
                </c:ext>
                <c:ext xmlns:c16="http://schemas.microsoft.com/office/drawing/2014/chart" uri="{C3380CC4-5D6E-409C-BE32-E72D297353CC}">
                  <c16:uniqueId val="{0000002E-71E9-47E0-A966-5E317A4457E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{C2DE13E4-C8D0-4482-BFE5-894D6A41C34F}</c15:txfldGUID>
                      <c15:f>Diagramm!$J$47</c15:f>
                      <c15:dlblFieldTableCache>
                        <c:ptCount val="1"/>
                      </c15:dlblFieldTableCache>
                    </c15:dlblFTEntry>
                  </c15:dlblFieldTable>
                  <c15:showDataLabelsRange val="0"/>
                </c:ext>
                <c:ext xmlns:c16="http://schemas.microsoft.com/office/drawing/2014/chart" uri="{C3380CC4-5D6E-409C-BE32-E72D297353CC}">
                  <c16:uniqueId val="{0000002F-71E9-47E0-A966-5E317A4457E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{CEF54717-078B-4052-BA6B-28CC26188BF1}</c15:txfldGUID>
                      <c15:f>Diagramm!$J$48</c15:f>
                      <c15:dlblFieldTableCache>
                        <c:ptCount val="1"/>
                      </c15:dlblFieldTableCache>
                    </c15:dlblFTEntry>
                  </c15:dlblFieldTable>
                  <c15:showDataLabelsRange val="0"/>
                </c:ext>
                <c:ext xmlns:c16="http://schemas.microsoft.com/office/drawing/2014/chart" uri="{C3380CC4-5D6E-409C-BE32-E72D297353CC}">
                  <c16:uniqueId val="{00000030-71E9-47E0-A966-5E317A4457E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{D9720642-23AF-4048-8FCA-E02809F287FC}</c15:txfldGUID>
                      <c15:f>Diagramm!$J$49</c15:f>
                      <c15:dlblFieldTableCache>
                        <c:ptCount val="1"/>
                      </c15:dlblFieldTableCache>
                    </c15:dlblFTEntry>
                  </c15:dlblFieldTable>
                  <c15:showDataLabelsRange val="0"/>
                </c:ext>
                <c:ext xmlns:c16="http://schemas.microsoft.com/office/drawing/2014/chart" uri="{C3380CC4-5D6E-409C-BE32-E72D297353CC}">
                  <c16:uniqueId val="{00000031-71E9-47E0-A966-5E317A4457E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{6EAA8A9C-4CE3-4E83-976A-D63FF6792E6A}</c15:txfldGUID>
                      <c15:f>Diagramm!$J$50</c15:f>
                      <c15:dlblFieldTableCache>
                        <c:ptCount val="1"/>
                      </c15:dlblFieldTableCache>
                    </c15:dlblFTEntry>
                  </c15:dlblFieldTable>
                  <c15:showDataLabelsRange val="0"/>
                </c:ext>
                <c:ext xmlns:c16="http://schemas.microsoft.com/office/drawing/2014/chart" uri="{C3380CC4-5D6E-409C-BE32-E72D297353CC}">
                  <c16:uniqueId val="{00000032-71E9-47E0-A966-5E317A4457E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{30076706-CCBA-4152-B038-6D641251860B}</c15:txfldGUID>
                      <c15:f>Diagramm!$J$51</c15:f>
                      <c15:dlblFieldTableCache>
                        <c:ptCount val="1"/>
                      </c15:dlblFieldTableCache>
                    </c15:dlblFTEntry>
                  </c15:dlblFieldTable>
                  <c15:showDataLabelsRange val="0"/>
                </c:ext>
                <c:ext xmlns:c16="http://schemas.microsoft.com/office/drawing/2014/chart" uri="{C3380CC4-5D6E-409C-BE32-E72D297353CC}">
                  <c16:uniqueId val="{00000033-71E9-47E0-A966-5E317A4457E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{C26F6E7A-9304-4BA5-948B-4C9575510270}</c15:txfldGUID>
                      <c15:f>Diagramm!$J$52</c15:f>
                      <c15:dlblFieldTableCache>
                        <c:ptCount val="1"/>
                      </c15:dlblFieldTableCache>
                    </c15:dlblFTEntry>
                  </c15:dlblFieldTable>
                  <c15:showDataLabelsRange val="0"/>
                </c:ext>
                <c:ext xmlns:c16="http://schemas.microsoft.com/office/drawing/2014/chart" uri="{C3380CC4-5D6E-409C-BE32-E72D297353CC}">
                  <c16:uniqueId val="{00000034-71E9-47E0-A966-5E317A4457E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{102D6DE5-75EE-467D-84FD-129F681C9661}</c15:txfldGUID>
                      <c15:f>Diagramm!$J$53</c15:f>
                      <c15:dlblFieldTableCache>
                        <c:ptCount val="1"/>
                      </c15:dlblFieldTableCache>
                    </c15:dlblFTEntry>
                  </c15:dlblFieldTable>
                  <c15:showDataLabelsRange val="0"/>
                </c:ext>
                <c:ext xmlns:c16="http://schemas.microsoft.com/office/drawing/2014/chart" uri="{C3380CC4-5D6E-409C-BE32-E72D297353CC}">
                  <c16:uniqueId val="{00000035-71E9-47E0-A966-5E317A4457E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{53D3990B-A062-416A-AB9C-945B6E9E8E94}</c15:txfldGUID>
                      <c15:f>Diagramm!$J$54</c15:f>
                      <c15:dlblFieldTableCache>
                        <c:ptCount val="1"/>
                      </c15:dlblFieldTableCache>
                    </c15:dlblFTEntry>
                  </c15:dlblFieldTable>
                  <c15:showDataLabelsRange val="0"/>
                </c:ext>
                <c:ext xmlns:c16="http://schemas.microsoft.com/office/drawing/2014/chart" uri="{C3380CC4-5D6E-409C-BE32-E72D297353CC}">
                  <c16:uniqueId val="{00000036-71E9-47E0-A966-5E317A4457E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{A1FFDAE6-3C4E-4BE7-94DA-5754E424C9F6}</c15:txfldGUID>
                      <c15:f>Diagramm!$J$55</c15:f>
                      <c15:dlblFieldTableCache>
                        <c:ptCount val="1"/>
                      </c15:dlblFieldTableCache>
                    </c15:dlblFTEntry>
                  </c15:dlblFieldTable>
                  <c15:showDataLabelsRange val="0"/>
                </c:ext>
                <c:ext xmlns:c16="http://schemas.microsoft.com/office/drawing/2014/chart" uri="{C3380CC4-5D6E-409C-BE32-E72D297353CC}">
                  <c16:uniqueId val="{00000037-71E9-47E0-A966-5E317A4457E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{F86FD2CB-FFC4-4087-815D-982F46FF1388}</c15:txfldGUID>
                      <c15:f>Diagramm!$J$56</c15:f>
                      <c15:dlblFieldTableCache>
                        <c:ptCount val="1"/>
                      </c15:dlblFieldTableCache>
                    </c15:dlblFTEntry>
                  </c15:dlblFieldTable>
                  <c15:showDataLabelsRange val="0"/>
                </c:ext>
                <c:ext xmlns:c16="http://schemas.microsoft.com/office/drawing/2014/chart" uri="{C3380CC4-5D6E-409C-BE32-E72D297353CC}">
                  <c16:uniqueId val="{00000038-71E9-47E0-A966-5E317A4457E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{C00848D7-C7C2-4932-B2E7-3EBE81AEECB4}</c15:txfldGUID>
                      <c15:f>Diagramm!$J$57</c15:f>
                      <c15:dlblFieldTableCache>
                        <c:ptCount val="1"/>
                      </c15:dlblFieldTableCache>
                    </c15:dlblFTEntry>
                  </c15:dlblFieldTable>
                  <c15:showDataLabelsRange val="0"/>
                </c:ext>
                <c:ext xmlns:c16="http://schemas.microsoft.com/office/drawing/2014/chart" uri="{C3380CC4-5D6E-409C-BE32-E72D297353CC}">
                  <c16:uniqueId val="{00000039-71E9-47E0-A966-5E317A4457E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{55D30B83-6A7B-4A64-98D1-3F479FF471A7}</c15:txfldGUID>
                      <c15:f>Diagramm!$J$58</c15:f>
                      <c15:dlblFieldTableCache>
                        <c:ptCount val="1"/>
                      </c15:dlblFieldTableCache>
                    </c15:dlblFTEntry>
                  </c15:dlblFieldTable>
                  <c15:showDataLabelsRange val="0"/>
                </c:ext>
                <c:ext xmlns:c16="http://schemas.microsoft.com/office/drawing/2014/chart" uri="{C3380CC4-5D6E-409C-BE32-E72D297353CC}">
                  <c16:uniqueId val="{0000003A-71E9-47E0-A966-5E317A4457E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{B06FCAB2-7AC8-48C9-BCC3-53012A1EB465}</c15:txfldGUID>
                      <c15:f>Diagramm!$J$59</c15:f>
                      <c15:dlblFieldTableCache>
                        <c:ptCount val="1"/>
                      </c15:dlblFieldTableCache>
                    </c15:dlblFTEntry>
                  </c15:dlblFieldTable>
                  <c15:showDataLabelsRange val="0"/>
                </c:ext>
                <c:ext xmlns:c16="http://schemas.microsoft.com/office/drawing/2014/chart" uri="{C3380CC4-5D6E-409C-BE32-E72D297353CC}">
                  <c16:uniqueId val="{0000003B-71E9-47E0-A966-5E317A4457E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{5E95AD71-A92F-4669-B8FD-292636F37B0D}</c15:txfldGUID>
                      <c15:f>Diagramm!$J$60</c15:f>
                      <c15:dlblFieldTableCache>
                        <c:ptCount val="1"/>
                      </c15:dlblFieldTableCache>
                    </c15:dlblFTEntry>
                  </c15:dlblFieldTable>
                  <c15:showDataLabelsRange val="0"/>
                </c:ext>
                <c:ext xmlns:c16="http://schemas.microsoft.com/office/drawing/2014/chart" uri="{C3380CC4-5D6E-409C-BE32-E72D297353CC}">
                  <c16:uniqueId val="{0000003C-71E9-47E0-A966-5E317A4457E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{293BD719-E2E1-45EC-B9DC-F20F2D2F88B3}</c15:txfldGUID>
                      <c15:f>Diagramm!$J$61</c15:f>
                      <c15:dlblFieldTableCache>
                        <c:ptCount val="1"/>
                      </c15:dlblFieldTableCache>
                    </c15:dlblFTEntry>
                  </c15:dlblFieldTable>
                  <c15:showDataLabelsRange val="0"/>
                </c:ext>
                <c:ext xmlns:c16="http://schemas.microsoft.com/office/drawing/2014/chart" uri="{C3380CC4-5D6E-409C-BE32-E72D297353CC}">
                  <c16:uniqueId val="{0000003D-71E9-47E0-A966-5E317A4457E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{4A758D38-67A7-4AEB-92B6-253343616106}</c15:txfldGUID>
                      <c15:f>Diagramm!$J$62</c15:f>
                      <c15:dlblFieldTableCache>
                        <c:ptCount val="1"/>
                      </c15:dlblFieldTableCache>
                    </c15:dlblFTEntry>
                  </c15:dlblFieldTable>
                  <c15:showDataLabelsRange val="0"/>
                </c:ext>
                <c:ext xmlns:c16="http://schemas.microsoft.com/office/drawing/2014/chart" uri="{C3380CC4-5D6E-409C-BE32-E72D297353CC}">
                  <c16:uniqueId val="{0000003E-71E9-47E0-A966-5E317A4457E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{CD655522-B460-4FFA-896C-459E9CCCE64C}</c15:txfldGUID>
                      <c15:f>Diagramm!$J$63</c15:f>
                      <c15:dlblFieldTableCache>
                        <c:ptCount val="1"/>
                      </c15:dlblFieldTableCache>
                    </c15:dlblFTEntry>
                  </c15:dlblFieldTable>
                  <c15:showDataLabelsRange val="0"/>
                </c:ext>
                <c:ext xmlns:c16="http://schemas.microsoft.com/office/drawing/2014/chart" uri="{C3380CC4-5D6E-409C-BE32-E72D297353CC}">
                  <c16:uniqueId val="{0000003F-71E9-47E0-A966-5E317A4457E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{60E1200B-6CE1-4903-B1AB-0A883AB75F6C}</c15:txfldGUID>
                      <c15:f>Diagramm!$J$64</c15:f>
                      <c15:dlblFieldTableCache>
                        <c:ptCount val="1"/>
                      </c15:dlblFieldTableCache>
                    </c15:dlblFTEntry>
                  </c15:dlblFieldTable>
                  <c15:showDataLabelsRange val="0"/>
                </c:ext>
                <c:ext xmlns:c16="http://schemas.microsoft.com/office/drawing/2014/chart" uri="{C3380CC4-5D6E-409C-BE32-E72D297353CC}">
                  <c16:uniqueId val="{00000040-71E9-47E0-A966-5E317A4457E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{5106E85C-6306-446B-8071-0773F58FFEE5}</c15:txfldGUID>
                      <c15:f>Diagramm!$J$65</c15:f>
                      <c15:dlblFieldTableCache>
                        <c:ptCount val="1"/>
                      </c15:dlblFieldTableCache>
                    </c15:dlblFTEntry>
                  </c15:dlblFieldTable>
                  <c15:showDataLabelsRange val="0"/>
                </c:ext>
                <c:ext xmlns:c16="http://schemas.microsoft.com/office/drawing/2014/chart" uri="{C3380CC4-5D6E-409C-BE32-E72D297353CC}">
                  <c16:uniqueId val="{00000041-71E9-47E0-A966-5E317A4457E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{6A358051-5817-41A9-907E-244A1F5DF0ED}</c15:txfldGUID>
                      <c15:f>Diagramm!$J$66</c15:f>
                      <c15:dlblFieldTableCache>
                        <c:ptCount val="1"/>
                      </c15:dlblFieldTableCache>
                    </c15:dlblFTEntry>
                  </c15:dlblFieldTable>
                  <c15:showDataLabelsRange val="0"/>
                </c:ext>
                <c:ext xmlns:c16="http://schemas.microsoft.com/office/drawing/2014/chart" uri="{C3380CC4-5D6E-409C-BE32-E72D297353CC}">
                  <c16:uniqueId val="{00000042-71E9-47E0-A966-5E317A4457E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{9AD6C097-84C1-4813-B099-1D69DDEBE329}</c15:txfldGUID>
                      <c15:f>Diagramm!$J$67</c15:f>
                      <c15:dlblFieldTableCache>
                        <c:ptCount val="1"/>
                      </c15:dlblFieldTableCache>
                    </c15:dlblFTEntry>
                  </c15:dlblFieldTable>
                  <c15:showDataLabelsRange val="0"/>
                </c:ext>
                <c:ext xmlns:c16="http://schemas.microsoft.com/office/drawing/2014/chart" uri="{C3380CC4-5D6E-409C-BE32-E72D297353CC}">
                  <c16:uniqueId val="{00000043-71E9-47E0-A966-5E317A4457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E9-47E0-A966-5E317A4457E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8C-4E10-8D76-EE03E2E113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8C-4E10-8D76-EE03E2E113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8C-4E10-8D76-EE03E2E113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8C-4E10-8D76-EE03E2E113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8C-4E10-8D76-EE03E2E113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8C-4E10-8D76-EE03E2E113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8C-4E10-8D76-EE03E2E113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8C-4E10-8D76-EE03E2E113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8C-4E10-8D76-EE03E2E113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8C-4E10-8D76-EE03E2E113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8C-4E10-8D76-EE03E2E113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8C-4E10-8D76-EE03E2E113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8C-4E10-8D76-EE03E2E113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8C-4E10-8D76-EE03E2E113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8C-4E10-8D76-EE03E2E113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58C-4E10-8D76-EE03E2E113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58C-4E10-8D76-EE03E2E113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58C-4E10-8D76-EE03E2E113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58C-4E10-8D76-EE03E2E113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58C-4E10-8D76-EE03E2E113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58C-4E10-8D76-EE03E2E113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58C-4E10-8D76-EE03E2E113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8C-4E10-8D76-EE03E2E113C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58C-4E10-8D76-EE03E2E113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58C-4E10-8D76-EE03E2E113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58C-4E10-8D76-EE03E2E113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58C-4E10-8D76-EE03E2E113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58C-4E10-8D76-EE03E2E113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58C-4E10-8D76-EE03E2E113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58C-4E10-8D76-EE03E2E113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8C-4E10-8D76-EE03E2E113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58C-4E10-8D76-EE03E2E113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58C-4E10-8D76-EE03E2E113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8C-4E10-8D76-EE03E2E113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8C-4E10-8D76-EE03E2E113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58C-4E10-8D76-EE03E2E113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8C-4E10-8D76-EE03E2E113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8C-4E10-8D76-EE03E2E113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8C-4E10-8D76-EE03E2E113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58C-4E10-8D76-EE03E2E113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58C-4E10-8D76-EE03E2E113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58C-4E10-8D76-EE03E2E113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58C-4E10-8D76-EE03E2E113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58C-4E10-8D76-EE03E2E113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58C-4E10-8D76-EE03E2E113C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8C-4E10-8D76-EE03E2E113C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58C-4E10-8D76-EE03E2E113C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58C-4E10-8D76-EE03E2E113C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58C-4E10-8D76-EE03E2E113C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58C-4E10-8D76-EE03E2E113C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58C-4E10-8D76-EE03E2E113C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58C-4E10-8D76-EE03E2E113C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58C-4E10-8D76-EE03E2E113C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58C-4E10-8D76-EE03E2E113C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58C-4E10-8D76-EE03E2E113C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58C-4E10-8D76-EE03E2E113C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58C-4E10-8D76-EE03E2E113C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58C-4E10-8D76-EE03E2E113C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58C-4E10-8D76-EE03E2E113C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58C-4E10-8D76-EE03E2E113C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58C-4E10-8D76-EE03E2E113C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58C-4E10-8D76-EE03E2E113C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58C-4E10-8D76-EE03E2E113C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58C-4E10-8D76-EE03E2E113C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58C-4E10-8D76-EE03E2E113C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58C-4E10-8D76-EE03E2E113C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58C-4E10-8D76-EE03E2E113C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58C-4E10-8D76-EE03E2E113C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8C-4E10-8D76-EE03E2E113C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101.71906432359641</c:v>
                </c:pt>
                <c:pt idx="2">
                  <c:v>103.95850305075729</c:v>
                </c:pt>
                <c:pt idx="3">
                  <c:v>102.47884420356115</c:v>
                </c:pt>
                <c:pt idx="4">
                  <c:v>103.05906997622571</c:v>
                </c:pt>
                <c:pt idx="5">
                  <c:v>104.98096393955012</c:v>
                </c:pt>
                <c:pt idx="6">
                  <c:v>107.0790869341136</c:v>
                </c:pt>
                <c:pt idx="7">
                  <c:v>105.85878401968445</c:v>
                </c:pt>
                <c:pt idx="8">
                  <c:v>106.17965385958203</c:v>
                </c:pt>
                <c:pt idx="9">
                  <c:v>107.87045503665897</c:v>
                </c:pt>
                <c:pt idx="10">
                  <c:v>109.78403630983058</c:v>
                </c:pt>
                <c:pt idx="11">
                  <c:v>108.27445177808441</c:v>
                </c:pt>
                <c:pt idx="12">
                  <c:v>109.03755673411028</c:v>
                </c:pt>
                <c:pt idx="13">
                  <c:v>110.65021862375102</c:v>
                </c:pt>
                <c:pt idx="14">
                  <c:v>112.70179055345891</c:v>
                </c:pt>
                <c:pt idx="15">
                  <c:v>111.15729272307104</c:v>
                </c:pt>
                <c:pt idx="16">
                  <c:v>111.4914628672131</c:v>
                </c:pt>
                <c:pt idx="17">
                  <c:v>112.776604764834</c:v>
                </c:pt>
                <c:pt idx="18">
                  <c:v>114.92127882425311</c:v>
                </c:pt>
                <c:pt idx="19">
                  <c:v>113.52308434055429</c:v>
                </c:pt>
                <c:pt idx="20">
                  <c:v>113.49482119403483</c:v>
                </c:pt>
                <c:pt idx="21">
                  <c:v>114.79991354802242</c:v>
                </c:pt>
                <c:pt idx="22">
                  <c:v>116.63203045769673</c:v>
                </c:pt>
                <c:pt idx="23">
                  <c:v>115.2803870388535</c:v>
                </c:pt>
                <c:pt idx="24">
                  <c:v>115.00108064971985</c:v>
                </c:pt>
              </c:numCache>
            </c:numRef>
          </c:val>
          <c:smooth val="0"/>
          <c:extLst>
            <c:ext xmlns:c16="http://schemas.microsoft.com/office/drawing/2014/chart" uri="{C3380CC4-5D6E-409C-BE32-E72D297353CC}">
              <c16:uniqueId val="{00000000-FCFA-4BDD-B3AD-5BDBA4600A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105.27509068923821</c:v>
                </c:pt>
                <c:pt idx="2">
                  <c:v>107.39117291414753</c:v>
                </c:pt>
                <c:pt idx="3">
                  <c:v>105.24486094316808</c:v>
                </c:pt>
                <c:pt idx="4">
                  <c:v>103.18923821039903</c:v>
                </c:pt>
                <c:pt idx="5">
                  <c:v>106.65054413542927</c:v>
                </c:pt>
                <c:pt idx="6">
                  <c:v>109.00846432889963</c:v>
                </c:pt>
                <c:pt idx="7">
                  <c:v>107.57255139056832</c:v>
                </c:pt>
                <c:pt idx="8">
                  <c:v>107.11910519951633</c:v>
                </c:pt>
                <c:pt idx="9">
                  <c:v>110.98851269649334</c:v>
                </c:pt>
                <c:pt idx="10">
                  <c:v>115.43228536880289</c:v>
                </c:pt>
                <c:pt idx="11">
                  <c:v>113.30108827085851</c:v>
                </c:pt>
                <c:pt idx="12">
                  <c:v>113.45223700120918</c:v>
                </c:pt>
                <c:pt idx="13">
                  <c:v>118.56106408706167</c:v>
                </c:pt>
                <c:pt idx="14">
                  <c:v>119.57376058041112</c:v>
                </c:pt>
                <c:pt idx="15">
                  <c:v>118.25876662636034</c:v>
                </c:pt>
                <c:pt idx="16">
                  <c:v>117.92623941958888</c:v>
                </c:pt>
                <c:pt idx="17">
                  <c:v>124.5012091898428</c:v>
                </c:pt>
                <c:pt idx="18">
                  <c:v>125.93712212817411</c:v>
                </c:pt>
                <c:pt idx="19">
                  <c:v>122.89903264812577</c:v>
                </c:pt>
                <c:pt idx="20">
                  <c:v>120.78295042321645</c:v>
                </c:pt>
                <c:pt idx="21">
                  <c:v>126.1789600967352</c:v>
                </c:pt>
                <c:pt idx="22">
                  <c:v>129.42865779927448</c:v>
                </c:pt>
                <c:pt idx="23">
                  <c:v>127.6602176541717</c:v>
                </c:pt>
                <c:pt idx="24">
                  <c:v>120.78295042321645</c:v>
                </c:pt>
              </c:numCache>
            </c:numRef>
          </c:val>
          <c:smooth val="0"/>
          <c:extLst>
            <c:ext xmlns:c16="http://schemas.microsoft.com/office/drawing/2014/chart" uri="{C3380CC4-5D6E-409C-BE32-E72D297353CC}">
              <c16:uniqueId val="{00000001-FCFA-4BDD-B3AD-5BDBA4600A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102.01917757698691</c:v>
                </c:pt>
                <c:pt idx="2">
                  <c:v>102.10215747741103</c:v>
                </c:pt>
                <c:pt idx="3">
                  <c:v>103.53125576249309</c:v>
                </c:pt>
                <c:pt idx="4">
                  <c:v>98.386501936197675</c:v>
                </c:pt>
                <c:pt idx="5">
                  <c:v>99.087221095334684</c:v>
                </c:pt>
                <c:pt idx="6">
                  <c:v>97.777982666420797</c:v>
                </c:pt>
                <c:pt idx="7">
                  <c:v>98.570901714917952</c:v>
                </c:pt>
                <c:pt idx="8">
                  <c:v>96.607044071547108</c:v>
                </c:pt>
                <c:pt idx="9">
                  <c:v>97.289323252812096</c:v>
                </c:pt>
                <c:pt idx="10">
                  <c:v>96.570164115803053</c:v>
                </c:pt>
                <c:pt idx="11">
                  <c:v>97.280103263876086</c:v>
                </c:pt>
                <c:pt idx="12">
                  <c:v>94.919786096256686</c:v>
                </c:pt>
                <c:pt idx="13">
                  <c:v>97.473723031532373</c:v>
                </c:pt>
                <c:pt idx="14">
                  <c:v>96.219804536234548</c:v>
                </c:pt>
                <c:pt idx="15">
                  <c:v>95.869444956666044</c:v>
                </c:pt>
                <c:pt idx="16">
                  <c:v>94.78148626221649</c:v>
                </c:pt>
                <c:pt idx="17">
                  <c:v>95.897104923474103</c:v>
                </c:pt>
                <c:pt idx="18">
                  <c:v>93.463027844366593</c:v>
                </c:pt>
                <c:pt idx="19">
                  <c:v>93.066568320118009</c:v>
                </c:pt>
                <c:pt idx="20">
                  <c:v>91.333210400147522</c:v>
                </c:pt>
                <c:pt idx="21">
                  <c:v>92.301309238428914</c:v>
                </c:pt>
                <c:pt idx="22">
                  <c:v>91.96016964779642</c:v>
                </c:pt>
                <c:pt idx="23">
                  <c:v>91.370090355891577</c:v>
                </c:pt>
                <c:pt idx="24">
                  <c:v>87.645214825742215</c:v>
                </c:pt>
              </c:numCache>
            </c:numRef>
          </c:val>
          <c:smooth val="0"/>
          <c:extLst>
            <c:ext xmlns:c16="http://schemas.microsoft.com/office/drawing/2014/chart" uri="{C3380CC4-5D6E-409C-BE32-E72D297353CC}">
              <c16:uniqueId val="{00000002-FCFA-4BDD-B3AD-5BDBA4600A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CFA-4BDD-B3AD-5BDBA4600A33}"/>
                </c:ext>
              </c:extLst>
            </c:dLbl>
            <c:dLbl>
              <c:idx val="1"/>
              <c:delete val="1"/>
              <c:extLst>
                <c:ext xmlns:c15="http://schemas.microsoft.com/office/drawing/2012/chart" uri="{CE6537A1-D6FC-4f65-9D91-7224C49458BB}"/>
                <c:ext xmlns:c16="http://schemas.microsoft.com/office/drawing/2014/chart" uri="{C3380CC4-5D6E-409C-BE32-E72D297353CC}">
                  <c16:uniqueId val="{00000004-FCFA-4BDD-B3AD-5BDBA4600A33}"/>
                </c:ext>
              </c:extLst>
            </c:dLbl>
            <c:dLbl>
              <c:idx val="2"/>
              <c:delete val="1"/>
              <c:extLst>
                <c:ext xmlns:c15="http://schemas.microsoft.com/office/drawing/2012/chart" uri="{CE6537A1-D6FC-4f65-9D91-7224C49458BB}"/>
                <c:ext xmlns:c16="http://schemas.microsoft.com/office/drawing/2014/chart" uri="{C3380CC4-5D6E-409C-BE32-E72D297353CC}">
                  <c16:uniqueId val="{00000005-FCFA-4BDD-B3AD-5BDBA4600A33}"/>
                </c:ext>
              </c:extLst>
            </c:dLbl>
            <c:dLbl>
              <c:idx val="3"/>
              <c:delete val="1"/>
              <c:extLst>
                <c:ext xmlns:c15="http://schemas.microsoft.com/office/drawing/2012/chart" uri="{CE6537A1-D6FC-4f65-9D91-7224C49458BB}"/>
                <c:ext xmlns:c16="http://schemas.microsoft.com/office/drawing/2014/chart" uri="{C3380CC4-5D6E-409C-BE32-E72D297353CC}">
                  <c16:uniqueId val="{00000006-FCFA-4BDD-B3AD-5BDBA4600A33}"/>
                </c:ext>
              </c:extLst>
            </c:dLbl>
            <c:dLbl>
              <c:idx val="4"/>
              <c:delete val="1"/>
              <c:extLst>
                <c:ext xmlns:c15="http://schemas.microsoft.com/office/drawing/2012/chart" uri="{CE6537A1-D6FC-4f65-9D91-7224C49458BB}"/>
                <c:ext xmlns:c16="http://schemas.microsoft.com/office/drawing/2014/chart" uri="{C3380CC4-5D6E-409C-BE32-E72D297353CC}">
                  <c16:uniqueId val="{00000007-FCFA-4BDD-B3AD-5BDBA4600A33}"/>
                </c:ext>
              </c:extLst>
            </c:dLbl>
            <c:dLbl>
              <c:idx val="5"/>
              <c:delete val="1"/>
              <c:extLst>
                <c:ext xmlns:c15="http://schemas.microsoft.com/office/drawing/2012/chart" uri="{CE6537A1-D6FC-4f65-9D91-7224C49458BB}"/>
                <c:ext xmlns:c16="http://schemas.microsoft.com/office/drawing/2014/chart" uri="{C3380CC4-5D6E-409C-BE32-E72D297353CC}">
                  <c16:uniqueId val="{00000008-FCFA-4BDD-B3AD-5BDBA4600A33}"/>
                </c:ext>
              </c:extLst>
            </c:dLbl>
            <c:dLbl>
              <c:idx val="6"/>
              <c:delete val="1"/>
              <c:extLst>
                <c:ext xmlns:c15="http://schemas.microsoft.com/office/drawing/2012/chart" uri="{CE6537A1-D6FC-4f65-9D91-7224C49458BB}"/>
                <c:ext xmlns:c16="http://schemas.microsoft.com/office/drawing/2014/chart" uri="{C3380CC4-5D6E-409C-BE32-E72D297353CC}">
                  <c16:uniqueId val="{00000009-FCFA-4BDD-B3AD-5BDBA4600A33}"/>
                </c:ext>
              </c:extLst>
            </c:dLbl>
            <c:dLbl>
              <c:idx val="7"/>
              <c:delete val="1"/>
              <c:extLst>
                <c:ext xmlns:c15="http://schemas.microsoft.com/office/drawing/2012/chart" uri="{CE6537A1-D6FC-4f65-9D91-7224C49458BB}"/>
                <c:ext xmlns:c16="http://schemas.microsoft.com/office/drawing/2014/chart" uri="{C3380CC4-5D6E-409C-BE32-E72D297353CC}">
                  <c16:uniqueId val="{0000000A-FCFA-4BDD-B3AD-5BDBA4600A33}"/>
                </c:ext>
              </c:extLst>
            </c:dLbl>
            <c:dLbl>
              <c:idx val="8"/>
              <c:delete val="1"/>
              <c:extLst>
                <c:ext xmlns:c15="http://schemas.microsoft.com/office/drawing/2012/chart" uri="{CE6537A1-D6FC-4f65-9D91-7224C49458BB}"/>
                <c:ext xmlns:c16="http://schemas.microsoft.com/office/drawing/2014/chart" uri="{C3380CC4-5D6E-409C-BE32-E72D297353CC}">
                  <c16:uniqueId val="{0000000B-FCFA-4BDD-B3AD-5BDBA4600A33}"/>
                </c:ext>
              </c:extLst>
            </c:dLbl>
            <c:dLbl>
              <c:idx val="9"/>
              <c:delete val="1"/>
              <c:extLst>
                <c:ext xmlns:c15="http://schemas.microsoft.com/office/drawing/2012/chart" uri="{CE6537A1-D6FC-4f65-9D91-7224C49458BB}"/>
                <c:ext xmlns:c16="http://schemas.microsoft.com/office/drawing/2014/chart" uri="{C3380CC4-5D6E-409C-BE32-E72D297353CC}">
                  <c16:uniqueId val="{0000000C-FCFA-4BDD-B3AD-5BDBA4600A33}"/>
                </c:ext>
              </c:extLst>
            </c:dLbl>
            <c:dLbl>
              <c:idx val="10"/>
              <c:delete val="1"/>
              <c:extLst>
                <c:ext xmlns:c15="http://schemas.microsoft.com/office/drawing/2012/chart" uri="{CE6537A1-D6FC-4f65-9D91-7224C49458BB}"/>
                <c:ext xmlns:c16="http://schemas.microsoft.com/office/drawing/2014/chart" uri="{C3380CC4-5D6E-409C-BE32-E72D297353CC}">
                  <c16:uniqueId val="{0000000D-FCFA-4BDD-B3AD-5BDBA4600A33}"/>
                </c:ext>
              </c:extLst>
            </c:dLbl>
            <c:dLbl>
              <c:idx val="11"/>
              <c:delete val="1"/>
              <c:extLst>
                <c:ext xmlns:c15="http://schemas.microsoft.com/office/drawing/2012/chart" uri="{CE6537A1-D6FC-4f65-9D91-7224C49458BB}"/>
                <c:ext xmlns:c16="http://schemas.microsoft.com/office/drawing/2014/chart" uri="{C3380CC4-5D6E-409C-BE32-E72D297353CC}">
                  <c16:uniqueId val="{0000000E-FCFA-4BDD-B3AD-5BDBA4600A33}"/>
                </c:ext>
              </c:extLst>
            </c:dLbl>
            <c:dLbl>
              <c:idx val="12"/>
              <c:delete val="1"/>
              <c:extLst>
                <c:ext xmlns:c15="http://schemas.microsoft.com/office/drawing/2012/chart" uri="{CE6537A1-D6FC-4f65-9D91-7224C49458BB}"/>
                <c:ext xmlns:c16="http://schemas.microsoft.com/office/drawing/2014/chart" uri="{C3380CC4-5D6E-409C-BE32-E72D297353CC}">
                  <c16:uniqueId val="{0000000F-FCFA-4BDD-B3AD-5BDBA4600A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CFA-4BDD-B3AD-5BDBA4600A33}"/>
                </c:ext>
              </c:extLst>
            </c:dLbl>
            <c:dLbl>
              <c:idx val="14"/>
              <c:delete val="1"/>
              <c:extLst>
                <c:ext xmlns:c15="http://schemas.microsoft.com/office/drawing/2012/chart" uri="{CE6537A1-D6FC-4f65-9D91-7224C49458BB}"/>
                <c:ext xmlns:c16="http://schemas.microsoft.com/office/drawing/2014/chart" uri="{C3380CC4-5D6E-409C-BE32-E72D297353CC}">
                  <c16:uniqueId val="{00000011-FCFA-4BDD-B3AD-5BDBA4600A33}"/>
                </c:ext>
              </c:extLst>
            </c:dLbl>
            <c:dLbl>
              <c:idx val="15"/>
              <c:delete val="1"/>
              <c:extLst>
                <c:ext xmlns:c15="http://schemas.microsoft.com/office/drawing/2012/chart" uri="{CE6537A1-D6FC-4f65-9D91-7224C49458BB}"/>
                <c:ext xmlns:c16="http://schemas.microsoft.com/office/drawing/2014/chart" uri="{C3380CC4-5D6E-409C-BE32-E72D297353CC}">
                  <c16:uniqueId val="{00000012-FCFA-4BDD-B3AD-5BDBA4600A33}"/>
                </c:ext>
              </c:extLst>
            </c:dLbl>
            <c:dLbl>
              <c:idx val="16"/>
              <c:delete val="1"/>
              <c:extLst>
                <c:ext xmlns:c15="http://schemas.microsoft.com/office/drawing/2012/chart" uri="{CE6537A1-D6FC-4f65-9D91-7224C49458BB}"/>
                <c:ext xmlns:c16="http://schemas.microsoft.com/office/drawing/2014/chart" uri="{C3380CC4-5D6E-409C-BE32-E72D297353CC}">
                  <c16:uniqueId val="{00000013-FCFA-4BDD-B3AD-5BDBA4600A33}"/>
                </c:ext>
              </c:extLst>
            </c:dLbl>
            <c:dLbl>
              <c:idx val="17"/>
              <c:delete val="1"/>
              <c:extLst>
                <c:ext xmlns:c15="http://schemas.microsoft.com/office/drawing/2012/chart" uri="{CE6537A1-D6FC-4f65-9D91-7224C49458BB}"/>
                <c:ext xmlns:c16="http://schemas.microsoft.com/office/drawing/2014/chart" uri="{C3380CC4-5D6E-409C-BE32-E72D297353CC}">
                  <c16:uniqueId val="{00000014-FCFA-4BDD-B3AD-5BDBA4600A33}"/>
                </c:ext>
              </c:extLst>
            </c:dLbl>
            <c:dLbl>
              <c:idx val="18"/>
              <c:delete val="1"/>
              <c:extLst>
                <c:ext xmlns:c15="http://schemas.microsoft.com/office/drawing/2012/chart" uri="{CE6537A1-D6FC-4f65-9D91-7224C49458BB}"/>
                <c:ext xmlns:c16="http://schemas.microsoft.com/office/drawing/2014/chart" uri="{C3380CC4-5D6E-409C-BE32-E72D297353CC}">
                  <c16:uniqueId val="{00000015-FCFA-4BDD-B3AD-5BDBA4600A33}"/>
                </c:ext>
              </c:extLst>
            </c:dLbl>
            <c:dLbl>
              <c:idx val="19"/>
              <c:delete val="1"/>
              <c:extLst>
                <c:ext xmlns:c15="http://schemas.microsoft.com/office/drawing/2012/chart" uri="{CE6537A1-D6FC-4f65-9D91-7224C49458BB}"/>
                <c:ext xmlns:c16="http://schemas.microsoft.com/office/drawing/2014/chart" uri="{C3380CC4-5D6E-409C-BE32-E72D297353CC}">
                  <c16:uniqueId val="{00000016-FCFA-4BDD-B3AD-5BDBA4600A33}"/>
                </c:ext>
              </c:extLst>
            </c:dLbl>
            <c:dLbl>
              <c:idx val="20"/>
              <c:delete val="1"/>
              <c:extLst>
                <c:ext xmlns:c15="http://schemas.microsoft.com/office/drawing/2012/chart" uri="{CE6537A1-D6FC-4f65-9D91-7224C49458BB}"/>
                <c:ext xmlns:c16="http://schemas.microsoft.com/office/drawing/2014/chart" uri="{C3380CC4-5D6E-409C-BE32-E72D297353CC}">
                  <c16:uniqueId val="{00000017-FCFA-4BDD-B3AD-5BDBA4600A33}"/>
                </c:ext>
              </c:extLst>
            </c:dLbl>
            <c:dLbl>
              <c:idx val="21"/>
              <c:delete val="1"/>
              <c:extLst>
                <c:ext xmlns:c15="http://schemas.microsoft.com/office/drawing/2012/chart" uri="{CE6537A1-D6FC-4f65-9D91-7224C49458BB}"/>
                <c:ext xmlns:c16="http://schemas.microsoft.com/office/drawing/2014/chart" uri="{C3380CC4-5D6E-409C-BE32-E72D297353CC}">
                  <c16:uniqueId val="{00000018-FCFA-4BDD-B3AD-5BDBA4600A33}"/>
                </c:ext>
              </c:extLst>
            </c:dLbl>
            <c:dLbl>
              <c:idx val="22"/>
              <c:delete val="1"/>
              <c:extLst>
                <c:ext xmlns:c15="http://schemas.microsoft.com/office/drawing/2012/chart" uri="{CE6537A1-D6FC-4f65-9D91-7224C49458BB}"/>
                <c:ext xmlns:c16="http://schemas.microsoft.com/office/drawing/2014/chart" uri="{C3380CC4-5D6E-409C-BE32-E72D297353CC}">
                  <c16:uniqueId val="{00000019-FCFA-4BDD-B3AD-5BDBA4600A33}"/>
                </c:ext>
              </c:extLst>
            </c:dLbl>
            <c:dLbl>
              <c:idx val="23"/>
              <c:delete val="1"/>
              <c:extLst>
                <c:ext xmlns:c15="http://schemas.microsoft.com/office/drawing/2012/chart" uri="{CE6537A1-D6FC-4f65-9D91-7224C49458BB}"/>
                <c:ext xmlns:c16="http://schemas.microsoft.com/office/drawing/2014/chart" uri="{C3380CC4-5D6E-409C-BE32-E72D297353CC}">
                  <c16:uniqueId val="{0000001A-FCFA-4BDD-B3AD-5BDBA4600A33}"/>
                </c:ext>
              </c:extLst>
            </c:dLbl>
            <c:dLbl>
              <c:idx val="24"/>
              <c:delete val="1"/>
              <c:extLst>
                <c:ext xmlns:c15="http://schemas.microsoft.com/office/drawing/2012/chart" uri="{CE6537A1-D6FC-4f65-9D91-7224C49458BB}"/>
                <c:ext xmlns:c16="http://schemas.microsoft.com/office/drawing/2014/chart" uri="{C3380CC4-5D6E-409C-BE32-E72D297353CC}">
                  <c16:uniqueId val="{0000001B-FCFA-4BDD-B3AD-5BDBA4600A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CFA-4BDD-B3AD-5BDBA4600A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Traunstein (09189)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69172</v>
      </c>
      <c r="F11" s="238">
        <v>69340</v>
      </c>
      <c r="G11" s="238">
        <v>70153</v>
      </c>
      <c r="H11" s="238">
        <v>69051</v>
      </c>
      <c r="I11" s="265">
        <v>68266</v>
      </c>
      <c r="J11" s="263">
        <v>906</v>
      </c>
      <c r="K11" s="266">
        <v>1.3271613980605279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15.824321979991904</v>
      </c>
      <c r="E13" s="115">
        <v>10946</v>
      </c>
      <c r="F13" s="114">
        <v>11003</v>
      </c>
      <c r="G13" s="114">
        <v>11262</v>
      </c>
      <c r="H13" s="114">
        <v>11369</v>
      </c>
      <c r="I13" s="140">
        <v>10968</v>
      </c>
      <c r="J13" s="115">
        <v>-22</v>
      </c>
      <c r="K13" s="116">
        <v>-0.20058351568198396</v>
      </c>
    </row>
    <row r="14" spans="1:255" ht="14.1" customHeight="1" x14ac:dyDescent="0.2">
      <c r="A14" s="306" t="s">
        <v>230</v>
      </c>
      <c r="B14" s="307"/>
      <c r="C14" s="308"/>
      <c r="D14" s="113">
        <v>61.82414849939282</v>
      </c>
      <c r="E14" s="115">
        <v>42765</v>
      </c>
      <c r="F14" s="114">
        <v>42949</v>
      </c>
      <c r="G14" s="114">
        <v>43598</v>
      </c>
      <c r="H14" s="114">
        <v>42609</v>
      </c>
      <c r="I14" s="140">
        <v>42281</v>
      </c>
      <c r="J14" s="115">
        <v>484</v>
      </c>
      <c r="K14" s="116">
        <v>1.1447222156524206</v>
      </c>
    </row>
    <row r="15" spans="1:255" ht="14.1" customHeight="1" x14ac:dyDescent="0.2">
      <c r="A15" s="306" t="s">
        <v>231</v>
      </c>
      <c r="B15" s="307"/>
      <c r="C15" s="308"/>
      <c r="D15" s="113">
        <v>11.303706702133811</v>
      </c>
      <c r="E15" s="115">
        <v>7819</v>
      </c>
      <c r="F15" s="114">
        <v>7781</v>
      </c>
      <c r="G15" s="114">
        <v>7752</v>
      </c>
      <c r="H15" s="114">
        <v>7619</v>
      </c>
      <c r="I15" s="140">
        <v>7611</v>
      </c>
      <c r="J15" s="115">
        <v>208</v>
      </c>
      <c r="K15" s="116">
        <v>2.7328866114833792</v>
      </c>
    </row>
    <row r="16" spans="1:255" ht="14.1" customHeight="1" x14ac:dyDescent="0.2">
      <c r="A16" s="306" t="s">
        <v>232</v>
      </c>
      <c r="B16" s="307"/>
      <c r="C16" s="308"/>
      <c r="D16" s="113">
        <v>10.416064303475395</v>
      </c>
      <c r="E16" s="115">
        <v>7205</v>
      </c>
      <c r="F16" s="114">
        <v>7164</v>
      </c>
      <c r="G16" s="114">
        <v>7096</v>
      </c>
      <c r="H16" s="114">
        <v>7016</v>
      </c>
      <c r="I16" s="140">
        <v>6969</v>
      </c>
      <c r="J16" s="115">
        <v>236</v>
      </c>
      <c r="K16" s="116">
        <v>3.3864255990816474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0.78355403920661537</v>
      </c>
      <c r="E18" s="115">
        <v>542</v>
      </c>
      <c r="F18" s="114">
        <v>520</v>
      </c>
      <c r="G18" s="114">
        <v>571</v>
      </c>
      <c r="H18" s="114">
        <v>612</v>
      </c>
      <c r="I18" s="140">
        <v>547</v>
      </c>
      <c r="J18" s="115">
        <v>-5</v>
      </c>
      <c r="K18" s="116">
        <v>-0.91407678244972579</v>
      </c>
    </row>
    <row r="19" spans="1:255" ht="14.1" customHeight="1" x14ac:dyDescent="0.2">
      <c r="A19" s="306" t="s">
        <v>235</v>
      </c>
      <c r="B19" s="307" t="s">
        <v>236</v>
      </c>
      <c r="C19" s="308"/>
      <c r="D19" s="113">
        <v>0.50743075232753132</v>
      </c>
      <c r="E19" s="115">
        <v>351</v>
      </c>
      <c r="F19" s="114">
        <v>330</v>
      </c>
      <c r="G19" s="114">
        <v>349</v>
      </c>
      <c r="H19" s="114">
        <v>365</v>
      </c>
      <c r="I19" s="140">
        <v>360</v>
      </c>
      <c r="J19" s="115">
        <v>-9</v>
      </c>
      <c r="K19" s="116">
        <v>-2.5</v>
      </c>
    </row>
    <row r="20" spans="1:255" ht="14.1" customHeight="1" x14ac:dyDescent="0.2">
      <c r="A20" s="306">
        <v>12</v>
      </c>
      <c r="B20" s="307" t="s">
        <v>237</v>
      </c>
      <c r="C20" s="308"/>
      <c r="D20" s="113">
        <v>0.66500896316428615</v>
      </c>
      <c r="E20" s="115">
        <v>460</v>
      </c>
      <c r="F20" s="114">
        <v>435</v>
      </c>
      <c r="G20" s="114">
        <v>489</v>
      </c>
      <c r="H20" s="114">
        <v>468</v>
      </c>
      <c r="I20" s="140">
        <v>433</v>
      </c>
      <c r="J20" s="115">
        <v>27</v>
      </c>
      <c r="K20" s="116">
        <v>6.2355658198614314</v>
      </c>
    </row>
    <row r="21" spans="1:255" ht="14.1" customHeight="1" x14ac:dyDescent="0.2">
      <c r="A21" s="306">
        <v>21</v>
      </c>
      <c r="B21" s="307" t="s">
        <v>238</v>
      </c>
      <c r="C21" s="308"/>
      <c r="D21" s="113">
        <v>0.27178627190192561</v>
      </c>
      <c r="E21" s="115">
        <v>188</v>
      </c>
      <c r="F21" s="114">
        <v>183</v>
      </c>
      <c r="G21" s="114">
        <v>195</v>
      </c>
      <c r="H21" s="114">
        <v>192</v>
      </c>
      <c r="I21" s="140">
        <v>184</v>
      </c>
      <c r="J21" s="115">
        <v>4</v>
      </c>
      <c r="K21" s="116">
        <v>2.1739130434782608</v>
      </c>
    </row>
    <row r="22" spans="1:255" ht="14.1" customHeight="1" x14ac:dyDescent="0.2">
      <c r="A22" s="306">
        <v>22</v>
      </c>
      <c r="B22" s="307" t="s">
        <v>239</v>
      </c>
      <c r="C22" s="308"/>
      <c r="D22" s="113">
        <v>2.0008095761290696</v>
      </c>
      <c r="E22" s="115">
        <v>1384</v>
      </c>
      <c r="F22" s="114">
        <v>1376</v>
      </c>
      <c r="G22" s="114">
        <v>1401</v>
      </c>
      <c r="H22" s="114">
        <v>1398</v>
      </c>
      <c r="I22" s="140">
        <v>1385</v>
      </c>
      <c r="J22" s="115">
        <v>-1</v>
      </c>
      <c r="K22" s="116">
        <v>-7.2202166064981949E-2</v>
      </c>
    </row>
    <row r="23" spans="1:255" ht="14.1" customHeight="1" x14ac:dyDescent="0.2">
      <c r="A23" s="306">
        <v>23</v>
      </c>
      <c r="B23" s="307" t="s">
        <v>240</v>
      </c>
      <c r="C23" s="308"/>
      <c r="D23" s="113">
        <v>0.64910657491470536</v>
      </c>
      <c r="E23" s="115">
        <v>449</v>
      </c>
      <c r="F23" s="114">
        <v>461</v>
      </c>
      <c r="G23" s="114">
        <v>460</v>
      </c>
      <c r="H23" s="114">
        <v>459</v>
      </c>
      <c r="I23" s="140">
        <v>466</v>
      </c>
      <c r="J23" s="115">
        <v>-17</v>
      </c>
      <c r="K23" s="116">
        <v>-3.648068669527897</v>
      </c>
    </row>
    <row r="24" spans="1:255" ht="14.1" customHeight="1" x14ac:dyDescent="0.2">
      <c r="A24" s="306">
        <v>24</v>
      </c>
      <c r="B24" s="307" t="s">
        <v>241</v>
      </c>
      <c r="C24" s="308"/>
      <c r="D24" s="113">
        <v>4.0652287052564624</v>
      </c>
      <c r="E24" s="115">
        <v>2812</v>
      </c>
      <c r="F24" s="114">
        <v>2835</v>
      </c>
      <c r="G24" s="114">
        <v>2889</v>
      </c>
      <c r="H24" s="114">
        <v>2858</v>
      </c>
      <c r="I24" s="140">
        <v>2881</v>
      </c>
      <c r="J24" s="115">
        <v>-69</v>
      </c>
      <c r="K24" s="116">
        <v>-2.395001735508504</v>
      </c>
    </row>
    <row r="25" spans="1:255" ht="14.1" customHeight="1" x14ac:dyDescent="0.2">
      <c r="A25" s="306">
        <v>25</v>
      </c>
      <c r="B25" s="307" t="s">
        <v>242</v>
      </c>
      <c r="C25" s="308"/>
      <c r="D25" s="113">
        <v>7.4784594922801135</v>
      </c>
      <c r="E25" s="115">
        <v>5173</v>
      </c>
      <c r="F25" s="114">
        <v>5170</v>
      </c>
      <c r="G25" s="114">
        <v>5213</v>
      </c>
      <c r="H25" s="114">
        <v>5105</v>
      </c>
      <c r="I25" s="140">
        <v>5091</v>
      </c>
      <c r="J25" s="115">
        <v>82</v>
      </c>
      <c r="K25" s="116">
        <v>1.610685523472795</v>
      </c>
    </row>
    <row r="26" spans="1:255" ht="14.1" customHeight="1" x14ac:dyDescent="0.2">
      <c r="A26" s="306">
        <v>26</v>
      </c>
      <c r="B26" s="307" t="s">
        <v>243</v>
      </c>
      <c r="C26" s="308"/>
      <c r="D26" s="113">
        <v>6.8654947088417275</v>
      </c>
      <c r="E26" s="115">
        <v>4749</v>
      </c>
      <c r="F26" s="114">
        <v>4850</v>
      </c>
      <c r="G26" s="114">
        <v>4873</v>
      </c>
      <c r="H26" s="114">
        <v>4788</v>
      </c>
      <c r="I26" s="140">
        <v>4809</v>
      </c>
      <c r="J26" s="115">
        <v>-60</v>
      </c>
      <c r="K26" s="116">
        <v>-1.2476606363069245</v>
      </c>
    </row>
    <row r="27" spans="1:255" ht="14.1" customHeight="1" x14ac:dyDescent="0.2">
      <c r="A27" s="306">
        <v>27</v>
      </c>
      <c r="B27" s="307" t="s">
        <v>244</v>
      </c>
      <c r="C27" s="308"/>
      <c r="D27" s="113">
        <v>4.1201642283004682</v>
      </c>
      <c r="E27" s="115">
        <v>2850</v>
      </c>
      <c r="F27" s="114">
        <v>2840</v>
      </c>
      <c r="G27" s="114">
        <v>2826</v>
      </c>
      <c r="H27" s="114">
        <v>2804</v>
      </c>
      <c r="I27" s="140">
        <v>2778</v>
      </c>
      <c r="J27" s="115">
        <v>72</v>
      </c>
      <c r="K27" s="116">
        <v>2.5917926565874732</v>
      </c>
    </row>
    <row r="28" spans="1:255" ht="14.1" customHeight="1" x14ac:dyDescent="0.2">
      <c r="A28" s="306">
        <v>28</v>
      </c>
      <c r="B28" s="307" t="s">
        <v>245</v>
      </c>
      <c r="C28" s="308"/>
      <c r="D28" s="113">
        <v>0.43948418435204994</v>
      </c>
      <c r="E28" s="115">
        <v>304</v>
      </c>
      <c r="F28" s="114">
        <v>305</v>
      </c>
      <c r="G28" s="114">
        <v>305</v>
      </c>
      <c r="H28" s="114">
        <v>298</v>
      </c>
      <c r="I28" s="140">
        <v>298</v>
      </c>
      <c r="J28" s="115">
        <v>6</v>
      </c>
      <c r="K28" s="116">
        <v>2.0134228187919465</v>
      </c>
    </row>
    <row r="29" spans="1:255" ht="14.1" customHeight="1" x14ac:dyDescent="0.2">
      <c r="A29" s="306">
        <v>29</v>
      </c>
      <c r="B29" s="307" t="s">
        <v>246</v>
      </c>
      <c r="C29" s="308"/>
      <c r="D29" s="113">
        <v>3.478286011681027</v>
      </c>
      <c r="E29" s="115">
        <v>2406</v>
      </c>
      <c r="F29" s="114">
        <v>2510</v>
      </c>
      <c r="G29" s="114">
        <v>2500</v>
      </c>
      <c r="H29" s="114">
        <v>2478</v>
      </c>
      <c r="I29" s="140">
        <v>2340</v>
      </c>
      <c r="J29" s="115">
        <v>66</v>
      </c>
      <c r="K29" s="116">
        <v>2.8205128205128207</v>
      </c>
    </row>
    <row r="30" spans="1:255" ht="14.1" customHeight="1" x14ac:dyDescent="0.2">
      <c r="A30" s="306" t="s">
        <v>247</v>
      </c>
      <c r="B30" s="307" t="s">
        <v>248</v>
      </c>
      <c r="C30" s="308"/>
      <c r="D30" s="113">
        <v>1.4543456890071127</v>
      </c>
      <c r="E30" s="115">
        <v>1006</v>
      </c>
      <c r="F30" s="114">
        <v>1008</v>
      </c>
      <c r="G30" s="114">
        <v>956</v>
      </c>
      <c r="H30" s="114">
        <v>936</v>
      </c>
      <c r="I30" s="140">
        <v>925</v>
      </c>
      <c r="J30" s="115">
        <v>81</v>
      </c>
      <c r="K30" s="116">
        <v>8.7567567567567561</v>
      </c>
    </row>
    <row r="31" spans="1:255" ht="14.1" customHeight="1" x14ac:dyDescent="0.2">
      <c r="A31" s="306" t="s">
        <v>249</v>
      </c>
      <c r="B31" s="307" t="s">
        <v>250</v>
      </c>
      <c r="C31" s="308"/>
      <c r="D31" s="113">
        <v>1.6205979297981843</v>
      </c>
      <c r="E31" s="115">
        <v>1121</v>
      </c>
      <c r="F31" s="114">
        <v>1227</v>
      </c>
      <c r="G31" s="114">
        <v>1271</v>
      </c>
      <c r="H31" s="114">
        <v>1279</v>
      </c>
      <c r="I31" s="140">
        <v>1155</v>
      </c>
      <c r="J31" s="115">
        <v>-34</v>
      </c>
      <c r="K31" s="116">
        <v>-2.9437229437229435</v>
      </c>
    </row>
    <row r="32" spans="1:255" ht="14.1" customHeight="1" x14ac:dyDescent="0.2">
      <c r="A32" s="306">
        <v>31</v>
      </c>
      <c r="B32" s="307" t="s">
        <v>251</v>
      </c>
      <c r="C32" s="308"/>
      <c r="D32" s="113">
        <v>0.86306598045451921</v>
      </c>
      <c r="E32" s="115">
        <v>597</v>
      </c>
      <c r="F32" s="114">
        <v>584</v>
      </c>
      <c r="G32" s="114">
        <v>589</v>
      </c>
      <c r="H32" s="114">
        <v>571</v>
      </c>
      <c r="I32" s="140">
        <v>574</v>
      </c>
      <c r="J32" s="115">
        <v>23</v>
      </c>
      <c r="K32" s="116">
        <v>4.006968641114983</v>
      </c>
    </row>
    <row r="33" spans="1:11" ht="14.1" customHeight="1" x14ac:dyDescent="0.2">
      <c r="A33" s="306">
        <v>32</v>
      </c>
      <c r="B33" s="307" t="s">
        <v>252</v>
      </c>
      <c r="C33" s="308"/>
      <c r="D33" s="113">
        <v>2.3058462961892094</v>
      </c>
      <c r="E33" s="115">
        <v>1595</v>
      </c>
      <c r="F33" s="114">
        <v>1545</v>
      </c>
      <c r="G33" s="114">
        <v>1753</v>
      </c>
      <c r="H33" s="114">
        <v>1718</v>
      </c>
      <c r="I33" s="140">
        <v>1598</v>
      </c>
      <c r="J33" s="115">
        <v>-3</v>
      </c>
      <c r="K33" s="116">
        <v>-0.18773466833541927</v>
      </c>
    </row>
    <row r="34" spans="1:11" ht="14.1" customHeight="1" x14ac:dyDescent="0.2">
      <c r="A34" s="306">
        <v>33</v>
      </c>
      <c r="B34" s="307" t="s">
        <v>253</v>
      </c>
      <c r="C34" s="308"/>
      <c r="D34" s="113">
        <v>1.5367489735731221</v>
      </c>
      <c r="E34" s="115">
        <v>1063</v>
      </c>
      <c r="F34" s="114">
        <v>998</v>
      </c>
      <c r="G34" s="114">
        <v>1156</v>
      </c>
      <c r="H34" s="114">
        <v>1133</v>
      </c>
      <c r="I34" s="140">
        <v>1052</v>
      </c>
      <c r="J34" s="115">
        <v>11</v>
      </c>
      <c r="K34" s="116">
        <v>1.0456273764258555</v>
      </c>
    </row>
    <row r="35" spans="1:11" ht="14.1" customHeight="1" x14ac:dyDescent="0.2">
      <c r="A35" s="306">
        <v>34</v>
      </c>
      <c r="B35" s="307" t="s">
        <v>254</v>
      </c>
      <c r="C35" s="308"/>
      <c r="D35" s="113">
        <v>2.6701555542705142</v>
      </c>
      <c r="E35" s="115">
        <v>1847</v>
      </c>
      <c r="F35" s="114">
        <v>1845</v>
      </c>
      <c r="G35" s="114">
        <v>1872</v>
      </c>
      <c r="H35" s="114">
        <v>1842</v>
      </c>
      <c r="I35" s="140">
        <v>1838</v>
      </c>
      <c r="J35" s="115">
        <v>9</v>
      </c>
      <c r="K35" s="116">
        <v>0.48966267682263331</v>
      </c>
    </row>
    <row r="36" spans="1:11" ht="14.1" customHeight="1" x14ac:dyDescent="0.2">
      <c r="A36" s="306">
        <v>41</v>
      </c>
      <c r="B36" s="307" t="s">
        <v>255</v>
      </c>
      <c r="C36" s="308"/>
      <c r="D36" s="113">
        <v>2.4113803273000638</v>
      </c>
      <c r="E36" s="115">
        <v>1668</v>
      </c>
      <c r="F36" s="114">
        <v>1681</v>
      </c>
      <c r="G36" s="114">
        <v>1681</v>
      </c>
      <c r="H36" s="114">
        <v>1683</v>
      </c>
      <c r="I36" s="140">
        <v>1702</v>
      </c>
      <c r="J36" s="115">
        <v>-34</v>
      </c>
      <c r="K36" s="116">
        <v>-1.9976498237367804</v>
      </c>
    </row>
    <row r="37" spans="1:11" ht="14.1" customHeight="1" x14ac:dyDescent="0.2">
      <c r="A37" s="306">
        <v>42</v>
      </c>
      <c r="B37" s="307" t="s">
        <v>256</v>
      </c>
      <c r="C37" s="308"/>
      <c r="D37" s="113">
        <v>9.6860001156537326E-2</v>
      </c>
      <c r="E37" s="115">
        <v>67</v>
      </c>
      <c r="F37" s="114">
        <v>66</v>
      </c>
      <c r="G37" s="114">
        <v>65</v>
      </c>
      <c r="H37" s="114">
        <v>62</v>
      </c>
      <c r="I37" s="140">
        <v>64</v>
      </c>
      <c r="J37" s="115">
        <v>3</v>
      </c>
      <c r="K37" s="116">
        <v>4.6875</v>
      </c>
    </row>
    <row r="38" spans="1:11" ht="14.1" customHeight="1" x14ac:dyDescent="0.2">
      <c r="A38" s="306">
        <v>43</v>
      </c>
      <c r="B38" s="307" t="s">
        <v>257</v>
      </c>
      <c r="C38" s="308"/>
      <c r="D38" s="113">
        <v>1.1738853871508703</v>
      </c>
      <c r="E38" s="115">
        <v>812</v>
      </c>
      <c r="F38" s="114">
        <v>796</v>
      </c>
      <c r="G38" s="114">
        <v>777</v>
      </c>
      <c r="H38" s="114">
        <v>742</v>
      </c>
      <c r="I38" s="140">
        <v>735</v>
      </c>
      <c r="J38" s="115">
        <v>77</v>
      </c>
      <c r="K38" s="116">
        <v>10.476190476190476</v>
      </c>
    </row>
    <row r="39" spans="1:11" ht="14.1" customHeight="1" x14ac:dyDescent="0.2">
      <c r="A39" s="306">
        <v>51</v>
      </c>
      <c r="B39" s="307" t="s">
        <v>258</v>
      </c>
      <c r="C39" s="308"/>
      <c r="D39" s="113">
        <v>4.2517203492742732</v>
      </c>
      <c r="E39" s="115">
        <v>2941</v>
      </c>
      <c r="F39" s="114">
        <v>2922</v>
      </c>
      <c r="G39" s="114">
        <v>2969</v>
      </c>
      <c r="H39" s="114">
        <v>2882</v>
      </c>
      <c r="I39" s="140">
        <v>2831</v>
      </c>
      <c r="J39" s="115">
        <v>110</v>
      </c>
      <c r="K39" s="116">
        <v>3.8855528081949839</v>
      </c>
    </row>
    <row r="40" spans="1:11" ht="14.1" customHeight="1" x14ac:dyDescent="0.2">
      <c r="A40" s="306" t="s">
        <v>259</v>
      </c>
      <c r="B40" s="307" t="s">
        <v>260</v>
      </c>
      <c r="C40" s="308"/>
      <c r="D40" s="113">
        <v>3.6676689990169433</v>
      </c>
      <c r="E40" s="115">
        <v>2537</v>
      </c>
      <c r="F40" s="114">
        <v>2516</v>
      </c>
      <c r="G40" s="114">
        <v>2560</v>
      </c>
      <c r="H40" s="114">
        <v>2508</v>
      </c>
      <c r="I40" s="140">
        <v>2473</v>
      </c>
      <c r="J40" s="115">
        <v>64</v>
      </c>
      <c r="K40" s="116">
        <v>2.5879498584714922</v>
      </c>
    </row>
    <row r="41" spans="1:11" ht="14.1" customHeight="1" x14ac:dyDescent="0.2">
      <c r="A41" s="306"/>
      <c r="B41" s="307" t="s">
        <v>261</v>
      </c>
      <c r="C41" s="308"/>
      <c r="D41" s="113">
        <v>3.0850633204186666</v>
      </c>
      <c r="E41" s="115">
        <v>2134</v>
      </c>
      <c r="F41" s="114">
        <v>2129</v>
      </c>
      <c r="G41" s="114">
        <v>2169</v>
      </c>
      <c r="H41" s="114">
        <v>2124</v>
      </c>
      <c r="I41" s="140">
        <v>2085</v>
      </c>
      <c r="J41" s="115">
        <v>49</v>
      </c>
      <c r="K41" s="116">
        <v>2.3501199040767387</v>
      </c>
    </row>
    <row r="42" spans="1:11" ht="14.1" customHeight="1" x14ac:dyDescent="0.2">
      <c r="A42" s="306">
        <v>52</v>
      </c>
      <c r="B42" s="307" t="s">
        <v>262</v>
      </c>
      <c r="C42" s="308"/>
      <c r="D42" s="113">
        <v>3.5043081015439772</v>
      </c>
      <c r="E42" s="115">
        <v>2424</v>
      </c>
      <c r="F42" s="114">
        <v>2385</v>
      </c>
      <c r="G42" s="114">
        <v>2555</v>
      </c>
      <c r="H42" s="114">
        <v>2483</v>
      </c>
      <c r="I42" s="140">
        <v>2411</v>
      </c>
      <c r="J42" s="115">
        <v>13</v>
      </c>
      <c r="K42" s="116">
        <v>0.53919535462463708</v>
      </c>
    </row>
    <row r="43" spans="1:11" ht="14.1" customHeight="1" x14ac:dyDescent="0.2">
      <c r="A43" s="306" t="s">
        <v>263</v>
      </c>
      <c r="B43" s="307" t="s">
        <v>264</v>
      </c>
      <c r="C43" s="308"/>
      <c r="D43" s="113">
        <v>2.5689585381368185</v>
      </c>
      <c r="E43" s="115">
        <v>1777</v>
      </c>
      <c r="F43" s="114">
        <v>1752</v>
      </c>
      <c r="G43" s="114">
        <v>1876</v>
      </c>
      <c r="H43" s="114">
        <v>1807</v>
      </c>
      <c r="I43" s="140">
        <v>1767</v>
      </c>
      <c r="J43" s="115">
        <v>10</v>
      </c>
      <c r="K43" s="116">
        <v>0.56593095642331637</v>
      </c>
    </row>
    <row r="44" spans="1:11" ht="14.1" customHeight="1" x14ac:dyDescent="0.2">
      <c r="A44" s="306">
        <v>53</v>
      </c>
      <c r="B44" s="307" t="s">
        <v>265</v>
      </c>
      <c r="C44" s="308"/>
      <c r="D44" s="113">
        <v>0.39033134794425489</v>
      </c>
      <c r="E44" s="115">
        <v>270</v>
      </c>
      <c r="F44" s="114">
        <v>262</v>
      </c>
      <c r="G44" s="114">
        <v>265</v>
      </c>
      <c r="H44" s="114">
        <v>277</v>
      </c>
      <c r="I44" s="140">
        <v>268</v>
      </c>
      <c r="J44" s="115">
        <v>2</v>
      </c>
      <c r="K44" s="116">
        <v>0.74626865671641796</v>
      </c>
    </row>
    <row r="45" spans="1:11" ht="14.1" customHeight="1" x14ac:dyDescent="0.2">
      <c r="A45" s="306" t="s">
        <v>266</v>
      </c>
      <c r="B45" s="307" t="s">
        <v>267</v>
      </c>
      <c r="C45" s="308"/>
      <c r="D45" s="113">
        <v>0.35274388480888219</v>
      </c>
      <c r="E45" s="115">
        <v>244</v>
      </c>
      <c r="F45" s="114">
        <v>237</v>
      </c>
      <c r="G45" s="114">
        <v>241</v>
      </c>
      <c r="H45" s="114">
        <v>253</v>
      </c>
      <c r="I45" s="140">
        <v>246</v>
      </c>
      <c r="J45" s="115">
        <v>-2</v>
      </c>
      <c r="K45" s="116">
        <v>-0.81300813008130079</v>
      </c>
    </row>
    <row r="46" spans="1:11" ht="14.1" customHeight="1" x14ac:dyDescent="0.2">
      <c r="A46" s="306">
        <v>54</v>
      </c>
      <c r="B46" s="307" t="s">
        <v>268</v>
      </c>
      <c r="C46" s="308"/>
      <c r="D46" s="113">
        <v>2.0282773376510725</v>
      </c>
      <c r="E46" s="115">
        <v>1403</v>
      </c>
      <c r="F46" s="114">
        <v>1375</v>
      </c>
      <c r="G46" s="114">
        <v>1379</v>
      </c>
      <c r="H46" s="114">
        <v>1366</v>
      </c>
      <c r="I46" s="140">
        <v>1343</v>
      </c>
      <c r="J46" s="115">
        <v>60</v>
      </c>
      <c r="K46" s="116">
        <v>4.4676098287416233</v>
      </c>
    </row>
    <row r="47" spans="1:11" ht="14.1" customHeight="1" x14ac:dyDescent="0.2">
      <c r="A47" s="306">
        <v>61</v>
      </c>
      <c r="B47" s="307" t="s">
        <v>269</v>
      </c>
      <c r="C47" s="308"/>
      <c r="D47" s="113">
        <v>2.8450818250159022</v>
      </c>
      <c r="E47" s="115">
        <v>1968</v>
      </c>
      <c r="F47" s="114">
        <v>1971</v>
      </c>
      <c r="G47" s="114">
        <v>1959</v>
      </c>
      <c r="H47" s="114">
        <v>1903</v>
      </c>
      <c r="I47" s="140">
        <v>1884</v>
      </c>
      <c r="J47" s="115">
        <v>84</v>
      </c>
      <c r="K47" s="116">
        <v>4.4585987261146496</v>
      </c>
    </row>
    <row r="48" spans="1:11" ht="14.1" customHeight="1" x14ac:dyDescent="0.2">
      <c r="A48" s="306">
        <v>62</v>
      </c>
      <c r="B48" s="307" t="s">
        <v>270</v>
      </c>
      <c r="C48" s="308"/>
      <c r="D48" s="113">
        <v>7.325218296420517</v>
      </c>
      <c r="E48" s="115">
        <v>5067</v>
      </c>
      <c r="F48" s="114">
        <v>5105</v>
      </c>
      <c r="G48" s="114">
        <v>5034</v>
      </c>
      <c r="H48" s="114">
        <v>5116</v>
      </c>
      <c r="I48" s="140">
        <v>5098</v>
      </c>
      <c r="J48" s="115">
        <v>-31</v>
      </c>
      <c r="K48" s="116">
        <v>-0.60808160062769712</v>
      </c>
    </row>
    <row r="49" spans="1:11" ht="14.1" customHeight="1" x14ac:dyDescent="0.2">
      <c r="A49" s="306">
        <v>63</v>
      </c>
      <c r="B49" s="307" t="s">
        <v>271</v>
      </c>
      <c r="C49" s="308"/>
      <c r="D49" s="113">
        <v>2.7858092869947377</v>
      </c>
      <c r="E49" s="115">
        <v>1927</v>
      </c>
      <c r="F49" s="114">
        <v>2121</v>
      </c>
      <c r="G49" s="114">
        <v>2235</v>
      </c>
      <c r="H49" s="114">
        <v>2212</v>
      </c>
      <c r="I49" s="140">
        <v>1979</v>
      </c>
      <c r="J49" s="115">
        <v>-52</v>
      </c>
      <c r="K49" s="116">
        <v>-2.6275896917635171</v>
      </c>
    </row>
    <row r="50" spans="1:11" ht="14.1" customHeight="1" x14ac:dyDescent="0.2">
      <c r="A50" s="306" t="s">
        <v>272</v>
      </c>
      <c r="B50" s="307" t="s">
        <v>273</v>
      </c>
      <c r="C50" s="308"/>
      <c r="D50" s="113">
        <v>0.86884866709073039</v>
      </c>
      <c r="E50" s="115">
        <v>601</v>
      </c>
      <c r="F50" s="114">
        <v>654</v>
      </c>
      <c r="G50" s="114">
        <v>688</v>
      </c>
      <c r="H50" s="114">
        <v>659</v>
      </c>
      <c r="I50" s="140">
        <v>604</v>
      </c>
      <c r="J50" s="115">
        <v>-3</v>
      </c>
      <c r="K50" s="116">
        <v>-0.49668874172185429</v>
      </c>
    </row>
    <row r="51" spans="1:11" ht="14.1" customHeight="1" x14ac:dyDescent="0.2">
      <c r="A51" s="306" t="s">
        <v>274</v>
      </c>
      <c r="B51" s="307" t="s">
        <v>275</v>
      </c>
      <c r="C51" s="308"/>
      <c r="D51" s="113">
        <v>1.5627710634360723</v>
      </c>
      <c r="E51" s="115">
        <v>1081</v>
      </c>
      <c r="F51" s="114">
        <v>1218</v>
      </c>
      <c r="G51" s="114">
        <v>1295</v>
      </c>
      <c r="H51" s="114">
        <v>1316</v>
      </c>
      <c r="I51" s="140">
        <v>1139</v>
      </c>
      <c r="J51" s="115">
        <v>-58</v>
      </c>
      <c r="K51" s="116">
        <v>-5.0921861281826164</v>
      </c>
    </row>
    <row r="52" spans="1:11" ht="14.1" customHeight="1" x14ac:dyDescent="0.2">
      <c r="A52" s="306">
        <v>71</v>
      </c>
      <c r="B52" s="307" t="s">
        <v>276</v>
      </c>
      <c r="C52" s="308"/>
      <c r="D52" s="113">
        <v>10.820852368010177</v>
      </c>
      <c r="E52" s="115">
        <v>7485</v>
      </c>
      <c r="F52" s="114">
        <v>7457</v>
      </c>
      <c r="G52" s="114">
        <v>7462</v>
      </c>
      <c r="H52" s="114">
        <v>7300</v>
      </c>
      <c r="I52" s="140">
        <v>7297</v>
      </c>
      <c r="J52" s="115">
        <v>188</v>
      </c>
      <c r="K52" s="116">
        <v>2.5764012607921063</v>
      </c>
    </row>
    <row r="53" spans="1:11" ht="14.1" customHeight="1" x14ac:dyDescent="0.2">
      <c r="A53" s="306" t="s">
        <v>277</v>
      </c>
      <c r="B53" s="307" t="s">
        <v>278</v>
      </c>
      <c r="C53" s="308"/>
      <c r="D53" s="113">
        <v>3.5071994448620831</v>
      </c>
      <c r="E53" s="115">
        <v>2426</v>
      </c>
      <c r="F53" s="114">
        <v>2423</v>
      </c>
      <c r="G53" s="114">
        <v>2420</v>
      </c>
      <c r="H53" s="114">
        <v>2375</v>
      </c>
      <c r="I53" s="140">
        <v>2374</v>
      </c>
      <c r="J53" s="115">
        <v>52</v>
      </c>
      <c r="K53" s="116">
        <v>2.1903959561920807</v>
      </c>
    </row>
    <row r="54" spans="1:11" ht="14.1" customHeight="1" x14ac:dyDescent="0.2">
      <c r="A54" s="306" t="s">
        <v>279</v>
      </c>
      <c r="B54" s="307" t="s">
        <v>280</v>
      </c>
      <c r="C54" s="308"/>
      <c r="D54" s="113">
        <v>6.3754120164228301</v>
      </c>
      <c r="E54" s="115">
        <v>4410</v>
      </c>
      <c r="F54" s="114">
        <v>4385</v>
      </c>
      <c r="G54" s="114">
        <v>4392</v>
      </c>
      <c r="H54" s="114">
        <v>4299</v>
      </c>
      <c r="I54" s="140">
        <v>4302</v>
      </c>
      <c r="J54" s="115">
        <v>108</v>
      </c>
      <c r="K54" s="116">
        <v>2.510460251046025</v>
      </c>
    </row>
    <row r="55" spans="1:11" ht="14.1" customHeight="1" x14ac:dyDescent="0.2">
      <c r="A55" s="306">
        <v>72</v>
      </c>
      <c r="B55" s="307" t="s">
        <v>281</v>
      </c>
      <c r="C55" s="308"/>
      <c r="D55" s="113">
        <v>3.0315734690337131</v>
      </c>
      <c r="E55" s="115">
        <v>2097</v>
      </c>
      <c r="F55" s="114">
        <v>2112</v>
      </c>
      <c r="G55" s="114">
        <v>2117</v>
      </c>
      <c r="H55" s="114">
        <v>2053</v>
      </c>
      <c r="I55" s="140">
        <v>2082</v>
      </c>
      <c r="J55" s="115">
        <v>15</v>
      </c>
      <c r="K55" s="116">
        <v>0.72046109510086453</v>
      </c>
    </row>
    <row r="56" spans="1:11" ht="14.1" customHeight="1" x14ac:dyDescent="0.2">
      <c r="A56" s="306" t="s">
        <v>282</v>
      </c>
      <c r="B56" s="307" t="s">
        <v>283</v>
      </c>
      <c r="C56" s="308"/>
      <c r="D56" s="113">
        <v>1.2172555369224543</v>
      </c>
      <c r="E56" s="115">
        <v>842</v>
      </c>
      <c r="F56" s="114">
        <v>862</v>
      </c>
      <c r="G56" s="114">
        <v>882</v>
      </c>
      <c r="H56" s="114">
        <v>843</v>
      </c>
      <c r="I56" s="140">
        <v>868</v>
      </c>
      <c r="J56" s="115">
        <v>-26</v>
      </c>
      <c r="K56" s="116">
        <v>-2.9953917050691246</v>
      </c>
    </row>
    <row r="57" spans="1:11" ht="14.1" customHeight="1" x14ac:dyDescent="0.2">
      <c r="A57" s="306" t="s">
        <v>284</v>
      </c>
      <c r="B57" s="307" t="s">
        <v>285</v>
      </c>
      <c r="C57" s="308"/>
      <c r="D57" s="113">
        <v>1.0524489677904354</v>
      </c>
      <c r="E57" s="115">
        <v>728</v>
      </c>
      <c r="F57" s="114">
        <v>722</v>
      </c>
      <c r="G57" s="114">
        <v>707</v>
      </c>
      <c r="H57" s="114">
        <v>700</v>
      </c>
      <c r="I57" s="140">
        <v>698</v>
      </c>
      <c r="J57" s="115">
        <v>30</v>
      </c>
      <c r="K57" s="116">
        <v>4.2979942693409745</v>
      </c>
    </row>
    <row r="58" spans="1:11" ht="14.1" customHeight="1" x14ac:dyDescent="0.2">
      <c r="A58" s="306">
        <v>73</v>
      </c>
      <c r="B58" s="307" t="s">
        <v>286</v>
      </c>
      <c r="C58" s="308"/>
      <c r="D58" s="113">
        <v>2.6079916729312438</v>
      </c>
      <c r="E58" s="115">
        <v>1804</v>
      </c>
      <c r="F58" s="114">
        <v>1797</v>
      </c>
      <c r="G58" s="114">
        <v>1797</v>
      </c>
      <c r="H58" s="114">
        <v>1747</v>
      </c>
      <c r="I58" s="140">
        <v>1741</v>
      </c>
      <c r="J58" s="115">
        <v>63</v>
      </c>
      <c r="K58" s="116">
        <v>3.6186099942561745</v>
      </c>
    </row>
    <row r="59" spans="1:11" ht="14.1" customHeight="1" x14ac:dyDescent="0.2">
      <c r="A59" s="306" t="s">
        <v>287</v>
      </c>
      <c r="B59" s="307" t="s">
        <v>288</v>
      </c>
      <c r="C59" s="308"/>
      <c r="D59" s="113">
        <v>2.2407910715318335</v>
      </c>
      <c r="E59" s="115">
        <v>1550</v>
      </c>
      <c r="F59" s="114">
        <v>1545</v>
      </c>
      <c r="G59" s="114">
        <v>1545</v>
      </c>
      <c r="H59" s="114">
        <v>1501</v>
      </c>
      <c r="I59" s="140">
        <v>1496</v>
      </c>
      <c r="J59" s="115">
        <v>54</v>
      </c>
      <c r="K59" s="116">
        <v>3.6096256684491981</v>
      </c>
    </row>
    <row r="60" spans="1:11" ht="14.1" customHeight="1" x14ac:dyDescent="0.2">
      <c r="A60" s="306">
        <v>81</v>
      </c>
      <c r="B60" s="307" t="s">
        <v>289</v>
      </c>
      <c r="C60" s="308"/>
      <c r="D60" s="113">
        <v>7.8991499450644769</v>
      </c>
      <c r="E60" s="115">
        <v>5464</v>
      </c>
      <c r="F60" s="114">
        <v>5455</v>
      </c>
      <c r="G60" s="114">
        <v>5415</v>
      </c>
      <c r="H60" s="114">
        <v>5321</v>
      </c>
      <c r="I60" s="140">
        <v>5359</v>
      </c>
      <c r="J60" s="115">
        <v>105</v>
      </c>
      <c r="K60" s="116">
        <v>1.9593207688001493</v>
      </c>
    </row>
    <row r="61" spans="1:11" ht="14.1" customHeight="1" x14ac:dyDescent="0.2">
      <c r="A61" s="306" t="s">
        <v>290</v>
      </c>
      <c r="B61" s="307" t="s">
        <v>291</v>
      </c>
      <c r="C61" s="308"/>
      <c r="D61" s="113">
        <v>2.3044006245301567</v>
      </c>
      <c r="E61" s="115">
        <v>1594</v>
      </c>
      <c r="F61" s="114">
        <v>1594</v>
      </c>
      <c r="G61" s="114">
        <v>1593</v>
      </c>
      <c r="H61" s="114">
        <v>1545</v>
      </c>
      <c r="I61" s="140">
        <v>1558</v>
      </c>
      <c r="J61" s="115">
        <v>36</v>
      </c>
      <c r="K61" s="116">
        <v>2.3106546854942231</v>
      </c>
    </row>
    <row r="62" spans="1:11" ht="14.1" customHeight="1" x14ac:dyDescent="0.2">
      <c r="A62" s="306" t="s">
        <v>292</v>
      </c>
      <c r="B62" s="307" t="s">
        <v>293</v>
      </c>
      <c r="C62" s="308"/>
      <c r="D62" s="113">
        <v>3.2484242178916323</v>
      </c>
      <c r="E62" s="115">
        <v>2247</v>
      </c>
      <c r="F62" s="114">
        <v>2262</v>
      </c>
      <c r="G62" s="114">
        <v>2230</v>
      </c>
      <c r="H62" s="114">
        <v>2216</v>
      </c>
      <c r="I62" s="140">
        <v>2244</v>
      </c>
      <c r="J62" s="115">
        <v>3</v>
      </c>
      <c r="K62" s="116">
        <v>0.13368983957219252</v>
      </c>
    </row>
    <row r="63" spans="1:11" ht="14.1" customHeight="1" x14ac:dyDescent="0.2">
      <c r="A63" s="306"/>
      <c r="B63" s="307" t="s">
        <v>294</v>
      </c>
      <c r="C63" s="308"/>
      <c r="D63" s="113">
        <v>2.862429884924536</v>
      </c>
      <c r="E63" s="115">
        <v>1980</v>
      </c>
      <c r="F63" s="114">
        <v>1999</v>
      </c>
      <c r="G63" s="114">
        <v>1972</v>
      </c>
      <c r="H63" s="114">
        <v>1964</v>
      </c>
      <c r="I63" s="140">
        <v>1990</v>
      </c>
      <c r="J63" s="115">
        <v>-10</v>
      </c>
      <c r="K63" s="116">
        <v>-0.50251256281407031</v>
      </c>
    </row>
    <row r="64" spans="1:11" ht="14.1" customHeight="1" x14ac:dyDescent="0.2">
      <c r="A64" s="306" t="s">
        <v>295</v>
      </c>
      <c r="B64" s="307" t="s">
        <v>296</v>
      </c>
      <c r="C64" s="308"/>
      <c r="D64" s="113">
        <v>0.92378419013473656</v>
      </c>
      <c r="E64" s="115">
        <v>639</v>
      </c>
      <c r="F64" s="114">
        <v>618</v>
      </c>
      <c r="G64" s="114">
        <v>625</v>
      </c>
      <c r="H64" s="114">
        <v>608</v>
      </c>
      <c r="I64" s="140">
        <v>615</v>
      </c>
      <c r="J64" s="115">
        <v>24</v>
      </c>
      <c r="K64" s="116">
        <v>3.9024390243902438</v>
      </c>
    </row>
    <row r="65" spans="1:11" ht="14.1" customHeight="1" x14ac:dyDescent="0.2">
      <c r="A65" s="306" t="s">
        <v>297</v>
      </c>
      <c r="B65" s="307" t="s">
        <v>298</v>
      </c>
      <c r="C65" s="308"/>
      <c r="D65" s="113">
        <v>0.67802000809576124</v>
      </c>
      <c r="E65" s="115">
        <v>469</v>
      </c>
      <c r="F65" s="114">
        <v>463</v>
      </c>
      <c r="G65" s="114">
        <v>447</v>
      </c>
      <c r="H65" s="114">
        <v>446</v>
      </c>
      <c r="I65" s="140">
        <v>442</v>
      </c>
      <c r="J65" s="115">
        <v>27</v>
      </c>
      <c r="K65" s="116">
        <v>6.1085972850678729</v>
      </c>
    </row>
    <row r="66" spans="1:11" ht="14.1" customHeight="1" x14ac:dyDescent="0.2">
      <c r="A66" s="306">
        <v>82</v>
      </c>
      <c r="B66" s="307" t="s">
        <v>299</v>
      </c>
      <c r="C66" s="308"/>
      <c r="D66" s="113">
        <v>2.8046030185624242</v>
      </c>
      <c r="E66" s="115">
        <v>1940</v>
      </c>
      <c r="F66" s="114">
        <v>1955</v>
      </c>
      <c r="G66" s="114">
        <v>1967</v>
      </c>
      <c r="H66" s="114">
        <v>1901</v>
      </c>
      <c r="I66" s="140">
        <v>1916</v>
      </c>
      <c r="J66" s="115">
        <v>24</v>
      </c>
      <c r="K66" s="116">
        <v>1.2526096033402923</v>
      </c>
    </row>
    <row r="67" spans="1:11" ht="14.1" customHeight="1" x14ac:dyDescent="0.2">
      <c r="A67" s="306" t="s">
        <v>300</v>
      </c>
      <c r="B67" s="307" t="s">
        <v>301</v>
      </c>
      <c r="C67" s="308"/>
      <c r="D67" s="113">
        <v>1.5266292719597525</v>
      </c>
      <c r="E67" s="115">
        <v>1056</v>
      </c>
      <c r="F67" s="114">
        <v>1060</v>
      </c>
      <c r="G67" s="114">
        <v>1060</v>
      </c>
      <c r="H67" s="114">
        <v>1044</v>
      </c>
      <c r="I67" s="140">
        <v>1048</v>
      </c>
      <c r="J67" s="115">
        <v>8</v>
      </c>
      <c r="K67" s="116">
        <v>0.76335877862595425</v>
      </c>
    </row>
    <row r="68" spans="1:11" ht="14.1" customHeight="1" x14ac:dyDescent="0.2">
      <c r="A68" s="306" t="s">
        <v>302</v>
      </c>
      <c r="B68" s="307" t="s">
        <v>303</v>
      </c>
      <c r="C68" s="308"/>
      <c r="D68" s="113">
        <v>0.51755045394090093</v>
      </c>
      <c r="E68" s="115">
        <v>358</v>
      </c>
      <c r="F68" s="114">
        <v>372</v>
      </c>
      <c r="G68" s="114">
        <v>378</v>
      </c>
      <c r="H68" s="114">
        <v>358</v>
      </c>
      <c r="I68" s="140">
        <v>370</v>
      </c>
      <c r="J68" s="115">
        <v>-12</v>
      </c>
      <c r="K68" s="116">
        <v>-3.2432432432432434</v>
      </c>
    </row>
    <row r="69" spans="1:11" ht="14.1" customHeight="1" x14ac:dyDescent="0.2">
      <c r="A69" s="306">
        <v>83</v>
      </c>
      <c r="B69" s="307" t="s">
        <v>304</v>
      </c>
      <c r="C69" s="308"/>
      <c r="D69" s="113">
        <v>4.7519227433065403</v>
      </c>
      <c r="E69" s="115">
        <v>3287</v>
      </c>
      <c r="F69" s="114">
        <v>3291</v>
      </c>
      <c r="G69" s="114">
        <v>3243</v>
      </c>
      <c r="H69" s="114">
        <v>3144</v>
      </c>
      <c r="I69" s="140">
        <v>3148</v>
      </c>
      <c r="J69" s="115">
        <v>139</v>
      </c>
      <c r="K69" s="116">
        <v>4.4155019059720457</v>
      </c>
    </row>
    <row r="70" spans="1:11" ht="14.1" customHeight="1" x14ac:dyDescent="0.2">
      <c r="A70" s="306" t="s">
        <v>305</v>
      </c>
      <c r="B70" s="307" t="s">
        <v>306</v>
      </c>
      <c r="C70" s="308"/>
      <c r="D70" s="113">
        <v>3.8238015381946453</v>
      </c>
      <c r="E70" s="115">
        <v>2645</v>
      </c>
      <c r="F70" s="114">
        <v>2657</v>
      </c>
      <c r="G70" s="114">
        <v>2614</v>
      </c>
      <c r="H70" s="114">
        <v>2538</v>
      </c>
      <c r="I70" s="140">
        <v>2551</v>
      </c>
      <c r="J70" s="115">
        <v>94</v>
      </c>
      <c r="K70" s="116">
        <v>3.6848294786358289</v>
      </c>
    </row>
    <row r="71" spans="1:11" ht="14.1" customHeight="1" x14ac:dyDescent="0.2">
      <c r="A71" s="306"/>
      <c r="B71" s="307" t="s">
        <v>307</v>
      </c>
      <c r="C71" s="308"/>
      <c r="D71" s="113">
        <v>2.381021222459955</v>
      </c>
      <c r="E71" s="115">
        <v>1647</v>
      </c>
      <c r="F71" s="114">
        <v>1638</v>
      </c>
      <c r="G71" s="114">
        <v>1616</v>
      </c>
      <c r="H71" s="114">
        <v>1538</v>
      </c>
      <c r="I71" s="140">
        <v>1550</v>
      </c>
      <c r="J71" s="115">
        <v>97</v>
      </c>
      <c r="K71" s="116">
        <v>6.258064516129032</v>
      </c>
    </row>
    <row r="72" spans="1:11" ht="14.1" customHeight="1" x14ac:dyDescent="0.2">
      <c r="A72" s="306">
        <v>84</v>
      </c>
      <c r="B72" s="307" t="s">
        <v>308</v>
      </c>
      <c r="C72" s="308"/>
      <c r="D72" s="113">
        <v>0.98594807147400687</v>
      </c>
      <c r="E72" s="115">
        <v>682</v>
      </c>
      <c r="F72" s="114">
        <v>673</v>
      </c>
      <c r="G72" s="114">
        <v>671</v>
      </c>
      <c r="H72" s="114">
        <v>708</v>
      </c>
      <c r="I72" s="140">
        <v>717</v>
      </c>
      <c r="J72" s="115">
        <v>-35</v>
      </c>
      <c r="K72" s="116">
        <v>-4.8814504881450489</v>
      </c>
    </row>
    <row r="73" spans="1:11" ht="14.1" customHeight="1" x14ac:dyDescent="0.2">
      <c r="A73" s="306" t="s">
        <v>309</v>
      </c>
      <c r="B73" s="307" t="s">
        <v>310</v>
      </c>
      <c r="C73" s="308"/>
      <c r="D73" s="113">
        <v>0.32383045162782631</v>
      </c>
      <c r="E73" s="115">
        <v>224</v>
      </c>
      <c r="F73" s="114">
        <v>225</v>
      </c>
      <c r="G73" s="114">
        <v>226</v>
      </c>
      <c r="H73" s="114">
        <v>258</v>
      </c>
      <c r="I73" s="140">
        <v>256</v>
      </c>
      <c r="J73" s="115">
        <v>-32</v>
      </c>
      <c r="K73" s="116">
        <v>-12.5</v>
      </c>
    </row>
    <row r="74" spans="1:11" ht="14.1" customHeight="1" x14ac:dyDescent="0.2">
      <c r="A74" s="306" t="s">
        <v>311</v>
      </c>
      <c r="B74" s="307" t="s">
        <v>312</v>
      </c>
      <c r="C74" s="308"/>
      <c r="D74" s="113">
        <v>0.26022089862950326</v>
      </c>
      <c r="E74" s="115">
        <v>180</v>
      </c>
      <c r="F74" s="114">
        <v>178</v>
      </c>
      <c r="G74" s="114">
        <v>179</v>
      </c>
      <c r="H74" s="114">
        <v>178</v>
      </c>
      <c r="I74" s="140">
        <v>182</v>
      </c>
      <c r="J74" s="115">
        <v>-2</v>
      </c>
      <c r="K74" s="116">
        <v>-1.098901098901099</v>
      </c>
    </row>
    <row r="75" spans="1:11" ht="14.1" customHeight="1" x14ac:dyDescent="0.2">
      <c r="A75" s="306" t="s">
        <v>313</v>
      </c>
      <c r="B75" s="307" t="s">
        <v>314</v>
      </c>
      <c r="C75" s="308"/>
      <c r="D75" s="113">
        <v>1.1565373272422368E-2</v>
      </c>
      <c r="E75" s="115">
        <v>8</v>
      </c>
      <c r="F75" s="114">
        <v>8</v>
      </c>
      <c r="G75" s="114">
        <v>7</v>
      </c>
      <c r="H75" s="114">
        <v>6</v>
      </c>
      <c r="I75" s="140">
        <v>7</v>
      </c>
      <c r="J75" s="115">
        <v>1</v>
      </c>
      <c r="K75" s="116">
        <v>14.285714285714286</v>
      </c>
    </row>
    <row r="76" spans="1:11" ht="14.1" customHeight="1" x14ac:dyDescent="0.2">
      <c r="A76" s="306">
        <v>91</v>
      </c>
      <c r="B76" s="307" t="s">
        <v>315</v>
      </c>
      <c r="C76" s="308"/>
      <c r="D76" s="113">
        <v>0.19372000231307465</v>
      </c>
      <c r="E76" s="115">
        <v>134</v>
      </c>
      <c r="F76" s="114">
        <v>135</v>
      </c>
      <c r="G76" s="114">
        <v>128</v>
      </c>
      <c r="H76" s="114">
        <v>123</v>
      </c>
      <c r="I76" s="140">
        <v>122</v>
      </c>
      <c r="J76" s="115">
        <v>12</v>
      </c>
      <c r="K76" s="116">
        <v>9.8360655737704921</v>
      </c>
    </row>
    <row r="77" spans="1:11" ht="14.1" customHeight="1" x14ac:dyDescent="0.2">
      <c r="A77" s="306">
        <v>92</v>
      </c>
      <c r="B77" s="307" t="s">
        <v>316</v>
      </c>
      <c r="C77" s="308"/>
      <c r="D77" s="113">
        <v>1.0047418030416932</v>
      </c>
      <c r="E77" s="115">
        <v>695</v>
      </c>
      <c r="F77" s="114">
        <v>694</v>
      </c>
      <c r="G77" s="114">
        <v>702</v>
      </c>
      <c r="H77" s="114">
        <v>672</v>
      </c>
      <c r="I77" s="140">
        <v>667</v>
      </c>
      <c r="J77" s="115">
        <v>28</v>
      </c>
      <c r="K77" s="116">
        <v>4.197901049475262</v>
      </c>
    </row>
    <row r="78" spans="1:11" ht="14.1" customHeight="1" x14ac:dyDescent="0.2">
      <c r="A78" s="306">
        <v>93</v>
      </c>
      <c r="B78" s="307" t="s">
        <v>317</v>
      </c>
      <c r="C78" s="308"/>
      <c r="D78" s="113">
        <v>0.16480656913201874</v>
      </c>
      <c r="E78" s="115">
        <v>114</v>
      </c>
      <c r="F78" s="114">
        <v>118</v>
      </c>
      <c r="G78" s="114">
        <v>124</v>
      </c>
      <c r="H78" s="114">
        <v>123</v>
      </c>
      <c r="I78" s="140">
        <v>121</v>
      </c>
      <c r="J78" s="115">
        <v>-7</v>
      </c>
      <c r="K78" s="116">
        <v>-5.785123966942149</v>
      </c>
    </row>
    <row r="79" spans="1:11" ht="14.1" customHeight="1" x14ac:dyDescent="0.2">
      <c r="A79" s="306">
        <v>94</v>
      </c>
      <c r="B79" s="307" t="s">
        <v>318</v>
      </c>
      <c r="C79" s="308"/>
      <c r="D79" s="113">
        <v>8.3848956225062166E-2</v>
      </c>
      <c r="E79" s="115">
        <v>58</v>
      </c>
      <c r="F79" s="114">
        <v>59</v>
      </c>
      <c r="G79" s="114">
        <v>62</v>
      </c>
      <c r="H79" s="114">
        <v>61</v>
      </c>
      <c r="I79" s="140">
        <v>62</v>
      </c>
      <c r="J79" s="115">
        <v>-4</v>
      </c>
      <c r="K79" s="116">
        <v>-6.4516129032258061</v>
      </c>
    </row>
    <row r="80" spans="1:11" ht="14.1" customHeight="1" x14ac:dyDescent="0.2">
      <c r="A80" s="306" t="s">
        <v>319</v>
      </c>
      <c r="B80" s="307" t="s">
        <v>320</v>
      </c>
      <c r="C80" s="308"/>
      <c r="D80" s="113">
        <v>1.3011044931475164E-2</v>
      </c>
      <c r="E80" s="115">
        <v>9</v>
      </c>
      <c r="F80" s="114">
        <v>10</v>
      </c>
      <c r="G80" s="114">
        <v>9</v>
      </c>
      <c r="H80" s="114">
        <v>10</v>
      </c>
      <c r="I80" s="140">
        <v>8</v>
      </c>
      <c r="J80" s="115">
        <v>1</v>
      </c>
      <c r="K80" s="116">
        <v>12.5</v>
      </c>
    </row>
    <row r="81" spans="1:11" ht="14.1" customHeight="1" x14ac:dyDescent="0.2">
      <c r="A81" s="310" t="s">
        <v>321</v>
      </c>
      <c r="B81" s="311" t="s">
        <v>224</v>
      </c>
      <c r="C81" s="312"/>
      <c r="D81" s="125">
        <v>0.63175851500607183</v>
      </c>
      <c r="E81" s="143">
        <v>437</v>
      </c>
      <c r="F81" s="144">
        <v>443</v>
      </c>
      <c r="G81" s="144">
        <v>445</v>
      </c>
      <c r="H81" s="144">
        <v>438</v>
      </c>
      <c r="I81" s="145">
        <v>437</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17497</v>
      </c>
      <c r="E12" s="114">
        <v>18356</v>
      </c>
      <c r="F12" s="114">
        <v>18537</v>
      </c>
      <c r="G12" s="114">
        <v>18359</v>
      </c>
      <c r="H12" s="140">
        <v>17897</v>
      </c>
      <c r="I12" s="115">
        <v>-400</v>
      </c>
      <c r="J12" s="116">
        <v>-2.2350114544337041</v>
      </c>
      <c r="K12"/>
      <c r="L12"/>
      <c r="M12"/>
      <c r="N12"/>
      <c r="O12"/>
      <c r="P12"/>
    </row>
    <row r="13" spans="1:16" s="110" customFormat="1" ht="14.45" customHeight="1" x14ac:dyDescent="0.2">
      <c r="A13" s="120" t="s">
        <v>105</v>
      </c>
      <c r="B13" s="119" t="s">
        <v>106</v>
      </c>
      <c r="C13" s="113">
        <v>36.960621820883581</v>
      </c>
      <c r="D13" s="115">
        <v>6467</v>
      </c>
      <c r="E13" s="114">
        <v>6762</v>
      </c>
      <c r="F13" s="114">
        <v>6812</v>
      </c>
      <c r="G13" s="114">
        <v>6731</v>
      </c>
      <c r="H13" s="140">
        <v>6545</v>
      </c>
      <c r="I13" s="115">
        <v>-78</v>
      </c>
      <c r="J13" s="116">
        <v>-1.1917494270435447</v>
      </c>
      <c r="K13"/>
      <c r="L13"/>
      <c r="M13"/>
      <c r="N13"/>
      <c r="O13"/>
      <c r="P13"/>
    </row>
    <row r="14" spans="1:16" s="110" customFormat="1" ht="14.45" customHeight="1" x14ac:dyDescent="0.2">
      <c r="A14" s="120"/>
      <c r="B14" s="119" t="s">
        <v>107</v>
      </c>
      <c r="C14" s="113">
        <v>63.039378179116419</v>
      </c>
      <c r="D14" s="115">
        <v>11030</v>
      </c>
      <c r="E14" s="114">
        <v>11594</v>
      </c>
      <c r="F14" s="114">
        <v>11725</v>
      </c>
      <c r="G14" s="114">
        <v>11628</v>
      </c>
      <c r="H14" s="140">
        <v>11352</v>
      </c>
      <c r="I14" s="115">
        <v>-322</v>
      </c>
      <c r="J14" s="116">
        <v>-2.8365045806906273</v>
      </c>
      <c r="K14"/>
      <c r="L14"/>
      <c r="M14"/>
      <c r="N14"/>
      <c r="O14"/>
      <c r="P14"/>
    </row>
    <row r="15" spans="1:16" s="110" customFormat="1" ht="14.45" customHeight="1" x14ac:dyDescent="0.2">
      <c r="A15" s="118" t="s">
        <v>105</v>
      </c>
      <c r="B15" s="121" t="s">
        <v>108</v>
      </c>
      <c r="C15" s="113">
        <v>12.756472538149398</v>
      </c>
      <c r="D15" s="115">
        <v>2232</v>
      </c>
      <c r="E15" s="114">
        <v>2455</v>
      </c>
      <c r="F15" s="114">
        <v>2547</v>
      </c>
      <c r="G15" s="114">
        <v>2529</v>
      </c>
      <c r="H15" s="140">
        <v>2413</v>
      </c>
      <c r="I15" s="115">
        <v>-181</v>
      </c>
      <c r="J15" s="116">
        <v>-7.5010360547036887</v>
      </c>
      <c r="K15"/>
      <c r="L15"/>
      <c r="M15"/>
      <c r="N15"/>
      <c r="O15"/>
      <c r="P15"/>
    </row>
    <row r="16" spans="1:16" s="110" customFormat="1" ht="14.45" customHeight="1" x14ac:dyDescent="0.2">
      <c r="A16" s="118"/>
      <c r="B16" s="121" t="s">
        <v>109</v>
      </c>
      <c r="C16" s="113">
        <v>51.76887466422815</v>
      </c>
      <c r="D16" s="115">
        <v>9058</v>
      </c>
      <c r="E16" s="114">
        <v>9537</v>
      </c>
      <c r="F16" s="114">
        <v>9631</v>
      </c>
      <c r="G16" s="114">
        <v>9508</v>
      </c>
      <c r="H16" s="140">
        <v>9334</v>
      </c>
      <c r="I16" s="115">
        <v>-276</v>
      </c>
      <c r="J16" s="116">
        <v>-2.9569316477394474</v>
      </c>
      <c r="K16"/>
      <c r="L16"/>
      <c r="M16"/>
      <c r="N16"/>
      <c r="O16"/>
      <c r="P16"/>
    </row>
    <row r="17" spans="1:16" s="110" customFormat="1" ht="14.45" customHeight="1" x14ac:dyDescent="0.2">
      <c r="A17" s="118"/>
      <c r="B17" s="121" t="s">
        <v>110</v>
      </c>
      <c r="C17" s="113">
        <v>18.83751500257187</v>
      </c>
      <c r="D17" s="115">
        <v>3296</v>
      </c>
      <c r="E17" s="114">
        <v>3406</v>
      </c>
      <c r="F17" s="114">
        <v>3404</v>
      </c>
      <c r="G17" s="114">
        <v>3388</v>
      </c>
      <c r="H17" s="140">
        <v>3281</v>
      </c>
      <c r="I17" s="115">
        <v>15</v>
      </c>
      <c r="J17" s="116">
        <v>0.45717768972874123</v>
      </c>
      <c r="K17"/>
      <c r="L17"/>
      <c r="M17"/>
      <c r="N17"/>
      <c r="O17"/>
      <c r="P17"/>
    </row>
    <row r="18" spans="1:16" s="110" customFormat="1" ht="14.45" customHeight="1" x14ac:dyDescent="0.2">
      <c r="A18" s="120"/>
      <c r="B18" s="121" t="s">
        <v>111</v>
      </c>
      <c r="C18" s="113">
        <v>16.637137795050581</v>
      </c>
      <c r="D18" s="115">
        <v>2911</v>
      </c>
      <c r="E18" s="114">
        <v>2958</v>
      </c>
      <c r="F18" s="114">
        <v>2955</v>
      </c>
      <c r="G18" s="114">
        <v>2934</v>
      </c>
      <c r="H18" s="140">
        <v>2869</v>
      </c>
      <c r="I18" s="115">
        <v>42</v>
      </c>
      <c r="J18" s="116">
        <v>1.4639247124433601</v>
      </c>
      <c r="K18"/>
      <c r="L18"/>
      <c r="M18"/>
      <c r="N18"/>
      <c r="O18"/>
      <c r="P18"/>
    </row>
    <row r="19" spans="1:16" s="110" customFormat="1" ht="14.45" customHeight="1" x14ac:dyDescent="0.2">
      <c r="A19" s="120"/>
      <c r="B19" s="121" t="s">
        <v>112</v>
      </c>
      <c r="C19" s="113">
        <v>1.4516774304166429</v>
      </c>
      <c r="D19" s="115">
        <v>254</v>
      </c>
      <c r="E19" s="114">
        <v>253</v>
      </c>
      <c r="F19" s="114">
        <v>249</v>
      </c>
      <c r="G19" s="114">
        <v>228</v>
      </c>
      <c r="H19" s="140">
        <v>216</v>
      </c>
      <c r="I19" s="115">
        <v>38</v>
      </c>
      <c r="J19" s="116">
        <v>17.592592592592592</v>
      </c>
      <c r="K19"/>
      <c r="L19"/>
      <c r="M19"/>
      <c r="N19"/>
      <c r="O19"/>
      <c r="P19"/>
    </row>
    <row r="20" spans="1:16" s="110" customFormat="1" ht="14.45" customHeight="1" x14ac:dyDescent="0.2">
      <c r="A20" s="120" t="s">
        <v>113</v>
      </c>
      <c r="B20" s="119" t="s">
        <v>116</v>
      </c>
      <c r="C20" s="113">
        <v>90.118305995313477</v>
      </c>
      <c r="D20" s="115">
        <v>15768</v>
      </c>
      <c r="E20" s="114">
        <v>16568</v>
      </c>
      <c r="F20" s="114">
        <v>16750</v>
      </c>
      <c r="G20" s="114">
        <v>16664</v>
      </c>
      <c r="H20" s="140">
        <v>16265</v>
      </c>
      <c r="I20" s="115">
        <v>-497</v>
      </c>
      <c r="J20" s="116">
        <v>-3.0556409468183214</v>
      </c>
      <c r="K20"/>
      <c r="L20"/>
      <c r="M20"/>
      <c r="N20"/>
      <c r="O20"/>
      <c r="P20"/>
    </row>
    <row r="21" spans="1:16" s="110" customFormat="1" ht="14.45" customHeight="1" x14ac:dyDescent="0.2">
      <c r="A21" s="123"/>
      <c r="B21" s="124" t="s">
        <v>117</v>
      </c>
      <c r="C21" s="125">
        <v>9.8073955535234614</v>
      </c>
      <c r="D21" s="143">
        <v>1716</v>
      </c>
      <c r="E21" s="144">
        <v>1774</v>
      </c>
      <c r="F21" s="144">
        <v>1775</v>
      </c>
      <c r="G21" s="144">
        <v>1682</v>
      </c>
      <c r="H21" s="145">
        <v>1618</v>
      </c>
      <c r="I21" s="143">
        <v>98</v>
      </c>
      <c r="J21" s="146">
        <v>6.0568603213844252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18596</v>
      </c>
      <c r="E56" s="114">
        <v>19461</v>
      </c>
      <c r="F56" s="114">
        <v>19521</v>
      </c>
      <c r="G56" s="114">
        <v>19465</v>
      </c>
      <c r="H56" s="140">
        <v>18982</v>
      </c>
      <c r="I56" s="115">
        <v>-386</v>
      </c>
      <c r="J56" s="116">
        <v>-2.0335054261932357</v>
      </c>
      <c r="K56"/>
      <c r="L56"/>
      <c r="M56"/>
      <c r="N56"/>
      <c r="O56"/>
      <c r="P56"/>
    </row>
    <row r="57" spans="1:16" s="110" customFormat="1" ht="14.45" customHeight="1" x14ac:dyDescent="0.2">
      <c r="A57" s="120" t="s">
        <v>105</v>
      </c>
      <c r="B57" s="119" t="s">
        <v>106</v>
      </c>
      <c r="C57" s="113">
        <v>36.991826199182618</v>
      </c>
      <c r="D57" s="115">
        <v>6879</v>
      </c>
      <c r="E57" s="114">
        <v>7211</v>
      </c>
      <c r="F57" s="114">
        <v>7186</v>
      </c>
      <c r="G57" s="114">
        <v>7149</v>
      </c>
      <c r="H57" s="140">
        <v>6978</v>
      </c>
      <c r="I57" s="115">
        <v>-99</v>
      </c>
      <c r="J57" s="116">
        <v>-1.418744625967326</v>
      </c>
    </row>
    <row r="58" spans="1:16" s="110" customFormat="1" ht="14.45" customHeight="1" x14ac:dyDescent="0.2">
      <c r="A58" s="120"/>
      <c r="B58" s="119" t="s">
        <v>107</v>
      </c>
      <c r="C58" s="113">
        <v>63.008173800817382</v>
      </c>
      <c r="D58" s="115">
        <v>11717</v>
      </c>
      <c r="E58" s="114">
        <v>12250</v>
      </c>
      <c r="F58" s="114">
        <v>12335</v>
      </c>
      <c r="G58" s="114">
        <v>12316</v>
      </c>
      <c r="H58" s="140">
        <v>12004</v>
      </c>
      <c r="I58" s="115">
        <v>-287</v>
      </c>
      <c r="J58" s="116">
        <v>-2.3908697100966343</v>
      </c>
    </row>
    <row r="59" spans="1:16" s="110" customFormat="1" ht="14.45" customHeight="1" x14ac:dyDescent="0.2">
      <c r="A59" s="118" t="s">
        <v>105</v>
      </c>
      <c r="B59" s="121" t="s">
        <v>108</v>
      </c>
      <c r="C59" s="113">
        <v>12.771563777156377</v>
      </c>
      <c r="D59" s="115">
        <v>2375</v>
      </c>
      <c r="E59" s="114">
        <v>2590</v>
      </c>
      <c r="F59" s="114">
        <v>2663</v>
      </c>
      <c r="G59" s="114">
        <v>2722</v>
      </c>
      <c r="H59" s="140">
        <v>2545</v>
      </c>
      <c r="I59" s="115">
        <v>-170</v>
      </c>
      <c r="J59" s="116">
        <v>-6.6797642436149314</v>
      </c>
    </row>
    <row r="60" spans="1:16" s="110" customFormat="1" ht="14.45" customHeight="1" x14ac:dyDescent="0.2">
      <c r="A60" s="118"/>
      <c r="B60" s="121" t="s">
        <v>109</v>
      </c>
      <c r="C60" s="113">
        <v>51.382017638201766</v>
      </c>
      <c r="D60" s="115">
        <v>9555</v>
      </c>
      <c r="E60" s="114">
        <v>10036</v>
      </c>
      <c r="F60" s="114">
        <v>10044</v>
      </c>
      <c r="G60" s="114">
        <v>9995</v>
      </c>
      <c r="H60" s="140">
        <v>9857</v>
      </c>
      <c r="I60" s="115">
        <v>-302</v>
      </c>
      <c r="J60" s="116">
        <v>-3.0638125190220147</v>
      </c>
    </row>
    <row r="61" spans="1:16" s="110" customFormat="1" ht="14.45" customHeight="1" x14ac:dyDescent="0.2">
      <c r="A61" s="118"/>
      <c r="B61" s="121" t="s">
        <v>110</v>
      </c>
      <c r="C61" s="113">
        <v>19.11701441170144</v>
      </c>
      <c r="D61" s="115">
        <v>3555</v>
      </c>
      <c r="E61" s="114">
        <v>3682</v>
      </c>
      <c r="F61" s="114">
        <v>3665</v>
      </c>
      <c r="G61" s="114">
        <v>3631</v>
      </c>
      <c r="H61" s="140">
        <v>3532</v>
      </c>
      <c r="I61" s="115">
        <v>23</v>
      </c>
      <c r="J61" s="116">
        <v>0.65118912797281991</v>
      </c>
    </row>
    <row r="62" spans="1:16" s="110" customFormat="1" ht="14.45" customHeight="1" x14ac:dyDescent="0.2">
      <c r="A62" s="120"/>
      <c r="B62" s="121" t="s">
        <v>111</v>
      </c>
      <c r="C62" s="113">
        <v>16.729404172940416</v>
      </c>
      <c r="D62" s="115">
        <v>3111</v>
      </c>
      <c r="E62" s="114">
        <v>3153</v>
      </c>
      <c r="F62" s="114">
        <v>3149</v>
      </c>
      <c r="G62" s="114">
        <v>3117</v>
      </c>
      <c r="H62" s="140">
        <v>3048</v>
      </c>
      <c r="I62" s="115">
        <v>63</v>
      </c>
      <c r="J62" s="116">
        <v>2.0669291338582676</v>
      </c>
    </row>
    <row r="63" spans="1:16" s="110" customFormat="1" ht="14.45" customHeight="1" x14ac:dyDescent="0.2">
      <c r="A63" s="120"/>
      <c r="B63" s="121" t="s">
        <v>112</v>
      </c>
      <c r="C63" s="113">
        <v>1.4573026457302645</v>
      </c>
      <c r="D63" s="115">
        <v>271</v>
      </c>
      <c r="E63" s="114">
        <v>275</v>
      </c>
      <c r="F63" s="114">
        <v>279</v>
      </c>
      <c r="G63" s="114">
        <v>245</v>
      </c>
      <c r="H63" s="140">
        <v>223</v>
      </c>
      <c r="I63" s="115">
        <v>48</v>
      </c>
      <c r="J63" s="116">
        <v>21.524663677130047</v>
      </c>
    </row>
    <row r="64" spans="1:16" s="110" customFormat="1" ht="14.45" customHeight="1" x14ac:dyDescent="0.2">
      <c r="A64" s="120" t="s">
        <v>113</v>
      </c>
      <c r="B64" s="119" t="s">
        <v>116</v>
      </c>
      <c r="C64" s="113">
        <v>90.401161540116149</v>
      </c>
      <c r="D64" s="115">
        <v>16811</v>
      </c>
      <c r="E64" s="114">
        <v>17596</v>
      </c>
      <c r="F64" s="114">
        <v>17682</v>
      </c>
      <c r="G64" s="114">
        <v>17699</v>
      </c>
      <c r="H64" s="140">
        <v>17264</v>
      </c>
      <c r="I64" s="115">
        <v>-453</v>
      </c>
      <c r="J64" s="116">
        <v>-2.6239573679332717</v>
      </c>
    </row>
    <row r="65" spans="1:10" s="110" customFormat="1" ht="14.45" customHeight="1" x14ac:dyDescent="0.2">
      <c r="A65" s="123"/>
      <c r="B65" s="124" t="s">
        <v>117</v>
      </c>
      <c r="C65" s="125">
        <v>9.5235534523553458</v>
      </c>
      <c r="D65" s="143">
        <v>1771</v>
      </c>
      <c r="E65" s="144">
        <v>1848</v>
      </c>
      <c r="F65" s="144">
        <v>1824</v>
      </c>
      <c r="G65" s="144">
        <v>1749</v>
      </c>
      <c r="H65" s="145">
        <v>1700</v>
      </c>
      <c r="I65" s="143">
        <v>71</v>
      </c>
      <c r="J65" s="146">
        <v>4.1764705882352944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17497</v>
      </c>
      <c r="G11" s="114">
        <v>18356</v>
      </c>
      <c r="H11" s="114">
        <v>18537</v>
      </c>
      <c r="I11" s="114">
        <v>18359</v>
      </c>
      <c r="J11" s="140">
        <v>17897</v>
      </c>
      <c r="K11" s="114">
        <v>-400</v>
      </c>
      <c r="L11" s="116">
        <v>-2.2350114544337041</v>
      </c>
    </row>
    <row r="12" spans="1:17" s="110" customFormat="1" ht="24" customHeight="1" x14ac:dyDescent="0.2">
      <c r="A12" s="604" t="s">
        <v>185</v>
      </c>
      <c r="B12" s="605"/>
      <c r="C12" s="605"/>
      <c r="D12" s="606"/>
      <c r="E12" s="113">
        <v>36.960621820883581</v>
      </c>
      <c r="F12" s="115">
        <v>6467</v>
      </c>
      <c r="G12" s="114">
        <v>6762</v>
      </c>
      <c r="H12" s="114">
        <v>6812</v>
      </c>
      <c r="I12" s="114">
        <v>6731</v>
      </c>
      <c r="J12" s="140">
        <v>6545</v>
      </c>
      <c r="K12" s="114">
        <v>-78</v>
      </c>
      <c r="L12" s="116">
        <v>-1.1917494270435447</v>
      </c>
    </row>
    <row r="13" spans="1:17" s="110" customFormat="1" ht="15" customHeight="1" x14ac:dyDescent="0.2">
      <c r="A13" s="120"/>
      <c r="B13" s="612" t="s">
        <v>107</v>
      </c>
      <c r="C13" s="612"/>
      <c r="E13" s="113">
        <v>63.039378179116419</v>
      </c>
      <c r="F13" s="115">
        <v>11030</v>
      </c>
      <c r="G13" s="114">
        <v>11594</v>
      </c>
      <c r="H13" s="114">
        <v>11725</v>
      </c>
      <c r="I13" s="114">
        <v>11628</v>
      </c>
      <c r="J13" s="140">
        <v>11352</v>
      </c>
      <c r="K13" s="114">
        <v>-322</v>
      </c>
      <c r="L13" s="116">
        <v>-2.8365045806906273</v>
      </c>
    </row>
    <row r="14" spans="1:17" s="110" customFormat="1" ht="22.5" customHeight="1" x14ac:dyDescent="0.2">
      <c r="A14" s="604" t="s">
        <v>186</v>
      </c>
      <c r="B14" s="605"/>
      <c r="C14" s="605"/>
      <c r="D14" s="606"/>
      <c r="E14" s="113">
        <v>12.756472538149398</v>
      </c>
      <c r="F14" s="115">
        <v>2232</v>
      </c>
      <c r="G14" s="114">
        <v>2455</v>
      </c>
      <c r="H14" s="114">
        <v>2547</v>
      </c>
      <c r="I14" s="114">
        <v>2529</v>
      </c>
      <c r="J14" s="140">
        <v>2413</v>
      </c>
      <c r="K14" s="114">
        <v>-181</v>
      </c>
      <c r="L14" s="116">
        <v>-7.5010360547036887</v>
      </c>
    </row>
    <row r="15" spans="1:17" s="110" customFormat="1" ht="15" customHeight="1" x14ac:dyDescent="0.2">
      <c r="A15" s="120"/>
      <c r="B15" s="119"/>
      <c r="C15" s="258" t="s">
        <v>106</v>
      </c>
      <c r="E15" s="113">
        <v>45.967741935483872</v>
      </c>
      <c r="F15" s="115">
        <v>1026</v>
      </c>
      <c r="G15" s="114">
        <v>1095</v>
      </c>
      <c r="H15" s="114">
        <v>1135</v>
      </c>
      <c r="I15" s="114">
        <v>1115</v>
      </c>
      <c r="J15" s="140">
        <v>1070</v>
      </c>
      <c r="K15" s="114">
        <v>-44</v>
      </c>
      <c r="L15" s="116">
        <v>-4.1121495327102799</v>
      </c>
    </row>
    <row r="16" spans="1:17" s="110" customFormat="1" ht="15" customHeight="1" x14ac:dyDescent="0.2">
      <c r="A16" s="120"/>
      <c r="B16" s="119"/>
      <c r="C16" s="258" t="s">
        <v>107</v>
      </c>
      <c r="E16" s="113">
        <v>54.032258064516128</v>
      </c>
      <c r="F16" s="115">
        <v>1206</v>
      </c>
      <c r="G16" s="114">
        <v>1360</v>
      </c>
      <c r="H16" s="114">
        <v>1412</v>
      </c>
      <c r="I16" s="114">
        <v>1414</v>
      </c>
      <c r="J16" s="140">
        <v>1343</v>
      </c>
      <c r="K16" s="114">
        <v>-137</v>
      </c>
      <c r="L16" s="116">
        <v>-10.201042442293373</v>
      </c>
    </row>
    <row r="17" spans="1:12" s="110" customFormat="1" ht="15" customHeight="1" x14ac:dyDescent="0.2">
      <c r="A17" s="120"/>
      <c r="B17" s="121" t="s">
        <v>109</v>
      </c>
      <c r="C17" s="258"/>
      <c r="E17" s="113">
        <v>51.76887466422815</v>
      </c>
      <c r="F17" s="115">
        <v>9058</v>
      </c>
      <c r="G17" s="114">
        <v>9537</v>
      </c>
      <c r="H17" s="114">
        <v>9631</v>
      </c>
      <c r="I17" s="114">
        <v>9508</v>
      </c>
      <c r="J17" s="140">
        <v>9334</v>
      </c>
      <c r="K17" s="114">
        <v>-276</v>
      </c>
      <c r="L17" s="116">
        <v>-2.9569316477394474</v>
      </c>
    </row>
    <row r="18" spans="1:12" s="110" customFormat="1" ht="15" customHeight="1" x14ac:dyDescent="0.2">
      <c r="A18" s="120"/>
      <c r="B18" s="119"/>
      <c r="C18" s="258" t="s">
        <v>106</v>
      </c>
      <c r="E18" s="113">
        <v>33.175093839699713</v>
      </c>
      <c r="F18" s="115">
        <v>3005</v>
      </c>
      <c r="G18" s="114">
        <v>3159</v>
      </c>
      <c r="H18" s="114">
        <v>3146</v>
      </c>
      <c r="I18" s="114">
        <v>3092</v>
      </c>
      <c r="J18" s="140">
        <v>3018</v>
      </c>
      <c r="K18" s="114">
        <v>-13</v>
      </c>
      <c r="L18" s="116">
        <v>-0.43074884029158383</v>
      </c>
    </row>
    <row r="19" spans="1:12" s="110" customFormat="1" ht="15" customHeight="1" x14ac:dyDescent="0.2">
      <c r="A19" s="120"/>
      <c r="B19" s="119"/>
      <c r="C19" s="258" t="s">
        <v>107</v>
      </c>
      <c r="E19" s="113">
        <v>66.824906160300287</v>
      </c>
      <c r="F19" s="115">
        <v>6053</v>
      </c>
      <c r="G19" s="114">
        <v>6378</v>
      </c>
      <c r="H19" s="114">
        <v>6485</v>
      </c>
      <c r="I19" s="114">
        <v>6416</v>
      </c>
      <c r="J19" s="140">
        <v>6316</v>
      </c>
      <c r="K19" s="114">
        <v>-263</v>
      </c>
      <c r="L19" s="116">
        <v>-4.1640278657378085</v>
      </c>
    </row>
    <row r="20" spans="1:12" s="110" customFormat="1" ht="15" customHeight="1" x14ac:dyDescent="0.2">
      <c r="A20" s="120"/>
      <c r="B20" s="121" t="s">
        <v>110</v>
      </c>
      <c r="C20" s="258"/>
      <c r="E20" s="113">
        <v>18.83751500257187</v>
      </c>
      <c r="F20" s="115">
        <v>3296</v>
      </c>
      <c r="G20" s="114">
        <v>3406</v>
      </c>
      <c r="H20" s="114">
        <v>3404</v>
      </c>
      <c r="I20" s="114">
        <v>3388</v>
      </c>
      <c r="J20" s="140">
        <v>3281</v>
      </c>
      <c r="K20" s="114">
        <v>15</v>
      </c>
      <c r="L20" s="116">
        <v>0.45717768972874123</v>
      </c>
    </row>
    <row r="21" spans="1:12" s="110" customFormat="1" ht="15" customHeight="1" x14ac:dyDescent="0.2">
      <c r="A21" s="120"/>
      <c r="B21" s="119"/>
      <c r="C21" s="258" t="s">
        <v>106</v>
      </c>
      <c r="E21" s="113">
        <v>30.461165048543688</v>
      </c>
      <c r="F21" s="115">
        <v>1004</v>
      </c>
      <c r="G21" s="114">
        <v>1036</v>
      </c>
      <c r="H21" s="114">
        <v>1043</v>
      </c>
      <c r="I21" s="114">
        <v>1031</v>
      </c>
      <c r="J21" s="140">
        <v>978</v>
      </c>
      <c r="K21" s="114">
        <v>26</v>
      </c>
      <c r="L21" s="116">
        <v>2.6584867075664622</v>
      </c>
    </row>
    <row r="22" spans="1:12" s="110" customFormat="1" ht="15" customHeight="1" x14ac:dyDescent="0.2">
      <c r="A22" s="120"/>
      <c r="B22" s="119"/>
      <c r="C22" s="258" t="s">
        <v>107</v>
      </c>
      <c r="E22" s="113">
        <v>69.538834951456309</v>
      </c>
      <c r="F22" s="115">
        <v>2292</v>
      </c>
      <c r="G22" s="114">
        <v>2370</v>
      </c>
      <c r="H22" s="114">
        <v>2361</v>
      </c>
      <c r="I22" s="114">
        <v>2357</v>
      </c>
      <c r="J22" s="140">
        <v>2303</v>
      </c>
      <c r="K22" s="114">
        <v>-11</v>
      </c>
      <c r="L22" s="116">
        <v>-0.47763786365610073</v>
      </c>
    </row>
    <row r="23" spans="1:12" s="110" customFormat="1" ht="15" customHeight="1" x14ac:dyDescent="0.2">
      <c r="A23" s="120"/>
      <c r="B23" s="121" t="s">
        <v>111</v>
      </c>
      <c r="C23" s="258"/>
      <c r="E23" s="113">
        <v>16.637137795050581</v>
      </c>
      <c r="F23" s="115">
        <v>2911</v>
      </c>
      <c r="G23" s="114">
        <v>2958</v>
      </c>
      <c r="H23" s="114">
        <v>2955</v>
      </c>
      <c r="I23" s="114">
        <v>2934</v>
      </c>
      <c r="J23" s="140">
        <v>2869</v>
      </c>
      <c r="K23" s="114">
        <v>42</v>
      </c>
      <c r="L23" s="116">
        <v>1.4639247124433601</v>
      </c>
    </row>
    <row r="24" spans="1:12" s="110" customFormat="1" ht="15" customHeight="1" x14ac:dyDescent="0.2">
      <c r="A24" s="120"/>
      <c r="B24" s="119"/>
      <c r="C24" s="258" t="s">
        <v>106</v>
      </c>
      <c r="E24" s="113">
        <v>49.192717279285468</v>
      </c>
      <c r="F24" s="115">
        <v>1432</v>
      </c>
      <c r="G24" s="114">
        <v>1472</v>
      </c>
      <c r="H24" s="114">
        <v>1488</v>
      </c>
      <c r="I24" s="114">
        <v>1493</v>
      </c>
      <c r="J24" s="140">
        <v>1479</v>
      </c>
      <c r="K24" s="114">
        <v>-47</v>
      </c>
      <c r="L24" s="116">
        <v>-3.1778228532792427</v>
      </c>
    </row>
    <row r="25" spans="1:12" s="110" customFormat="1" ht="15" customHeight="1" x14ac:dyDescent="0.2">
      <c r="A25" s="120"/>
      <c r="B25" s="119"/>
      <c r="C25" s="258" t="s">
        <v>107</v>
      </c>
      <c r="E25" s="113">
        <v>50.807282720714532</v>
      </c>
      <c r="F25" s="115">
        <v>1479</v>
      </c>
      <c r="G25" s="114">
        <v>1486</v>
      </c>
      <c r="H25" s="114">
        <v>1467</v>
      </c>
      <c r="I25" s="114">
        <v>1441</v>
      </c>
      <c r="J25" s="140">
        <v>1390</v>
      </c>
      <c r="K25" s="114">
        <v>89</v>
      </c>
      <c r="L25" s="116">
        <v>6.4028776978417268</v>
      </c>
    </row>
    <row r="26" spans="1:12" s="110" customFormat="1" ht="15" customHeight="1" x14ac:dyDescent="0.2">
      <c r="A26" s="120"/>
      <c r="C26" s="121" t="s">
        <v>187</v>
      </c>
      <c r="D26" s="110" t="s">
        <v>188</v>
      </c>
      <c r="E26" s="113">
        <v>1.4516774304166429</v>
      </c>
      <c r="F26" s="115">
        <v>254</v>
      </c>
      <c r="G26" s="114">
        <v>253</v>
      </c>
      <c r="H26" s="114">
        <v>249</v>
      </c>
      <c r="I26" s="114">
        <v>228</v>
      </c>
      <c r="J26" s="140">
        <v>216</v>
      </c>
      <c r="K26" s="114">
        <v>38</v>
      </c>
      <c r="L26" s="116">
        <v>17.592592592592592</v>
      </c>
    </row>
    <row r="27" spans="1:12" s="110" customFormat="1" ht="15" customHeight="1" x14ac:dyDescent="0.2">
      <c r="A27" s="120"/>
      <c r="B27" s="119"/>
      <c r="D27" s="259" t="s">
        <v>106</v>
      </c>
      <c r="E27" s="113">
        <v>38.582677165354333</v>
      </c>
      <c r="F27" s="115">
        <v>98</v>
      </c>
      <c r="G27" s="114">
        <v>104</v>
      </c>
      <c r="H27" s="114">
        <v>111</v>
      </c>
      <c r="I27" s="114">
        <v>99</v>
      </c>
      <c r="J27" s="140">
        <v>96</v>
      </c>
      <c r="K27" s="114">
        <v>2</v>
      </c>
      <c r="L27" s="116">
        <v>2.0833333333333335</v>
      </c>
    </row>
    <row r="28" spans="1:12" s="110" customFormat="1" ht="15" customHeight="1" x14ac:dyDescent="0.2">
      <c r="A28" s="120"/>
      <c r="B28" s="119"/>
      <c r="D28" s="259" t="s">
        <v>107</v>
      </c>
      <c r="E28" s="113">
        <v>61.417322834645667</v>
      </c>
      <c r="F28" s="115">
        <v>156</v>
      </c>
      <c r="G28" s="114">
        <v>149</v>
      </c>
      <c r="H28" s="114">
        <v>138</v>
      </c>
      <c r="I28" s="114">
        <v>129</v>
      </c>
      <c r="J28" s="140">
        <v>120</v>
      </c>
      <c r="K28" s="114">
        <v>36</v>
      </c>
      <c r="L28" s="116">
        <v>30</v>
      </c>
    </row>
    <row r="29" spans="1:12" s="110" customFormat="1" ht="24" customHeight="1" x14ac:dyDescent="0.2">
      <c r="A29" s="604" t="s">
        <v>189</v>
      </c>
      <c r="B29" s="605"/>
      <c r="C29" s="605"/>
      <c r="D29" s="606"/>
      <c r="E29" s="113">
        <v>90.118305995313477</v>
      </c>
      <c r="F29" s="115">
        <v>15768</v>
      </c>
      <c r="G29" s="114">
        <v>16568</v>
      </c>
      <c r="H29" s="114">
        <v>16750</v>
      </c>
      <c r="I29" s="114">
        <v>16664</v>
      </c>
      <c r="J29" s="140">
        <v>16265</v>
      </c>
      <c r="K29" s="114">
        <v>-497</v>
      </c>
      <c r="L29" s="116">
        <v>-3.0556409468183214</v>
      </c>
    </row>
    <row r="30" spans="1:12" s="110" customFormat="1" ht="15" customHeight="1" x14ac:dyDescent="0.2">
      <c r="A30" s="120"/>
      <c r="B30" s="119"/>
      <c r="C30" s="258" t="s">
        <v>106</v>
      </c>
      <c r="E30" s="113">
        <v>36.656519533231865</v>
      </c>
      <c r="F30" s="115">
        <v>5780</v>
      </c>
      <c r="G30" s="114">
        <v>6042</v>
      </c>
      <c r="H30" s="114">
        <v>6098</v>
      </c>
      <c r="I30" s="114">
        <v>6056</v>
      </c>
      <c r="J30" s="140">
        <v>5877</v>
      </c>
      <c r="K30" s="114">
        <v>-97</v>
      </c>
      <c r="L30" s="116">
        <v>-1.6505019567806705</v>
      </c>
    </row>
    <row r="31" spans="1:12" s="110" customFormat="1" ht="15" customHeight="1" x14ac:dyDescent="0.2">
      <c r="A31" s="120"/>
      <c r="B31" s="119"/>
      <c r="C31" s="258" t="s">
        <v>107</v>
      </c>
      <c r="E31" s="113">
        <v>63.343480466768135</v>
      </c>
      <c r="F31" s="115">
        <v>9988</v>
      </c>
      <c r="G31" s="114">
        <v>10526</v>
      </c>
      <c r="H31" s="114">
        <v>10652</v>
      </c>
      <c r="I31" s="114">
        <v>10608</v>
      </c>
      <c r="J31" s="140">
        <v>10388</v>
      </c>
      <c r="K31" s="114">
        <v>-400</v>
      </c>
      <c r="L31" s="116">
        <v>-3.8505968425105892</v>
      </c>
    </row>
    <row r="32" spans="1:12" s="110" customFormat="1" ht="15" customHeight="1" x14ac:dyDescent="0.2">
      <c r="A32" s="120"/>
      <c r="B32" s="119" t="s">
        <v>117</v>
      </c>
      <c r="C32" s="258"/>
      <c r="E32" s="113">
        <v>9.8073955535234614</v>
      </c>
      <c r="F32" s="114">
        <v>1716</v>
      </c>
      <c r="G32" s="114">
        <v>1774</v>
      </c>
      <c r="H32" s="114">
        <v>1775</v>
      </c>
      <c r="I32" s="114">
        <v>1682</v>
      </c>
      <c r="J32" s="140">
        <v>1618</v>
      </c>
      <c r="K32" s="114">
        <v>98</v>
      </c>
      <c r="L32" s="116">
        <v>6.0568603213844252</v>
      </c>
    </row>
    <row r="33" spans="1:12" s="110" customFormat="1" ht="15" customHeight="1" x14ac:dyDescent="0.2">
      <c r="A33" s="120"/>
      <c r="B33" s="119"/>
      <c r="C33" s="258" t="s">
        <v>106</v>
      </c>
      <c r="E33" s="113">
        <v>39.918414918414918</v>
      </c>
      <c r="F33" s="114">
        <v>685</v>
      </c>
      <c r="G33" s="114">
        <v>718</v>
      </c>
      <c r="H33" s="114">
        <v>713</v>
      </c>
      <c r="I33" s="114">
        <v>674</v>
      </c>
      <c r="J33" s="140">
        <v>666</v>
      </c>
      <c r="K33" s="114">
        <v>19</v>
      </c>
      <c r="L33" s="116">
        <v>2.8528528528528527</v>
      </c>
    </row>
    <row r="34" spans="1:12" s="110" customFormat="1" ht="15" customHeight="1" x14ac:dyDescent="0.2">
      <c r="A34" s="120"/>
      <c r="B34" s="119"/>
      <c r="C34" s="258" t="s">
        <v>107</v>
      </c>
      <c r="E34" s="113">
        <v>60.081585081585082</v>
      </c>
      <c r="F34" s="114">
        <v>1031</v>
      </c>
      <c r="G34" s="114">
        <v>1056</v>
      </c>
      <c r="H34" s="114">
        <v>1062</v>
      </c>
      <c r="I34" s="114">
        <v>1008</v>
      </c>
      <c r="J34" s="140">
        <v>952</v>
      </c>
      <c r="K34" s="114">
        <v>79</v>
      </c>
      <c r="L34" s="116">
        <v>8.2983193277310932</v>
      </c>
    </row>
    <row r="35" spans="1:12" s="110" customFormat="1" ht="24" customHeight="1" x14ac:dyDescent="0.2">
      <c r="A35" s="604" t="s">
        <v>192</v>
      </c>
      <c r="B35" s="605"/>
      <c r="C35" s="605"/>
      <c r="D35" s="606"/>
      <c r="E35" s="113">
        <v>12.470709264445334</v>
      </c>
      <c r="F35" s="114">
        <v>2182</v>
      </c>
      <c r="G35" s="114">
        <v>2294</v>
      </c>
      <c r="H35" s="114">
        <v>2338</v>
      </c>
      <c r="I35" s="114">
        <v>2332</v>
      </c>
      <c r="J35" s="114">
        <v>2210</v>
      </c>
      <c r="K35" s="318">
        <v>-28</v>
      </c>
      <c r="L35" s="319">
        <v>-1.2669683257918551</v>
      </c>
    </row>
    <row r="36" spans="1:12" s="110" customFormat="1" ht="15" customHeight="1" x14ac:dyDescent="0.2">
      <c r="A36" s="120"/>
      <c r="B36" s="119"/>
      <c r="C36" s="258" t="s">
        <v>106</v>
      </c>
      <c r="E36" s="113">
        <v>36.892758936755271</v>
      </c>
      <c r="F36" s="114">
        <v>805</v>
      </c>
      <c r="G36" s="114">
        <v>853</v>
      </c>
      <c r="H36" s="114">
        <v>886</v>
      </c>
      <c r="I36" s="114">
        <v>857</v>
      </c>
      <c r="J36" s="114">
        <v>805</v>
      </c>
      <c r="K36" s="318">
        <v>0</v>
      </c>
      <c r="L36" s="116">
        <v>0</v>
      </c>
    </row>
    <row r="37" spans="1:12" s="110" customFormat="1" ht="15" customHeight="1" x14ac:dyDescent="0.2">
      <c r="A37" s="120"/>
      <c r="B37" s="119"/>
      <c r="C37" s="258" t="s">
        <v>107</v>
      </c>
      <c r="E37" s="113">
        <v>63.107241063244729</v>
      </c>
      <c r="F37" s="114">
        <v>1377</v>
      </c>
      <c r="G37" s="114">
        <v>1441</v>
      </c>
      <c r="H37" s="114">
        <v>1452</v>
      </c>
      <c r="I37" s="114">
        <v>1475</v>
      </c>
      <c r="J37" s="140">
        <v>1405</v>
      </c>
      <c r="K37" s="114">
        <v>-28</v>
      </c>
      <c r="L37" s="116">
        <v>-1.9928825622775801</v>
      </c>
    </row>
    <row r="38" spans="1:12" s="110" customFormat="1" ht="15" customHeight="1" x14ac:dyDescent="0.2">
      <c r="A38" s="120"/>
      <c r="B38" s="119" t="s">
        <v>328</v>
      </c>
      <c r="C38" s="258"/>
      <c r="E38" s="113">
        <v>68.337429273589763</v>
      </c>
      <c r="F38" s="114">
        <v>11957</v>
      </c>
      <c r="G38" s="114">
        <v>12496</v>
      </c>
      <c r="H38" s="114">
        <v>12622</v>
      </c>
      <c r="I38" s="114">
        <v>12538</v>
      </c>
      <c r="J38" s="140">
        <v>12226</v>
      </c>
      <c r="K38" s="114">
        <v>-269</v>
      </c>
      <c r="L38" s="116">
        <v>-2.2002290201210535</v>
      </c>
    </row>
    <row r="39" spans="1:12" s="110" customFormat="1" ht="15" customHeight="1" x14ac:dyDescent="0.2">
      <c r="A39" s="120"/>
      <c r="B39" s="119"/>
      <c r="C39" s="258" t="s">
        <v>106</v>
      </c>
      <c r="E39" s="113">
        <v>37.467592205402696</v>
      </c>
      <c r="F39" s="115">
        <v>4480</v>
      </c>
      <c r="G39" s="114">
        <v>4657</v>
      </c>
      <c r="H39" s="114">
        <v>4666</v>
      </c>
      <c r="I39" s="114">
        <v>4642</v>
      </c>
      <c r="J39" s="140">
        <v>4496</v>
      </c>
      <c r="K39" s="114">
        <v>-16</v>
      </c>
      <c r="L39" s="116">
        <v>-0.35587188612099646</v>
      </c>
    </row>
    <row r="40" spans="1:12" s="110" customFormat="1" ht="15" customHeight="1" x14ac:dyDescent="0.2">
      <c r="A40" s="120"/>
      <c r="B40" s="119"/>
      <c r="C40" s="258" t="s">
        <v>107</v>
      </c>
      <c r="E40" s="113">
        <v>62.532407794597304</v>
      </c>
      <c r="F40" s="115">
        <v>7477</v>
      </c>
      <c r="G40" s="114">
        <v>7839</v>
      </c>
      <c r="H40" s="114">
        <v>7956</v>
      </c>
      <c r="I40" s="114">
        <v>7896</v>
      </c>
      <c r="J40" s="140">
        <v>7730</v>
      </c>
      <c r="K40" s="114">
        <v>-253</v>
      </c>
      <c r="L40" s="116">
        <v>-3.2729624838292368</v>
      </c>
    </row>
    <row r="41" spans="1:12" s="110" customFormat="1" ht="15" customHeight="1" x14ac:dyDescent="0.2">
      <c r="A41" s="120"/>
      <c r="B41" s="320" t="s">
        <v>515</v>
      </c>
      <c r="C41" s="258"/>
      <c r="E41" s="113">
        <v>6.8411727724752813</v>
      </c>
      <c r="F41" s="115">
        <v>1197</v>
      </c>
      <c r="G41" s="114">
        <v>1268</v>
      </c>
      <c r="H41" s="114">
        <v>1225</v>
      </c>
      <c r="I41" s="114">
        <v>1178</v>
      </c>
      <c r="J41" s="140">
        <v>1137</v>
      </c>
      <c r="K41" s="114">
        <v>60</v>
      </c>
      <c r="L41" s="116">
        <v>5.2770448548812663</v>
      </c>
    </row>
    <row r="42" spans="1:12" s="110" customFormat="1" ht="15" customHeight="1" x14ac:dyDescent="0.2">
      <c r="A42" s="120"/>
      <c r="B42" s="119"/>
      <c r="C42" s="268" t="s">
        <v>106</v>
      </c>
      <c r="D42" s="182"/>
      <c r="E42" s="113">
        <v>39.264828738512946</v>
      </c>
      <c r="F42" s="115">
        <v>470</v>
      </c>
      <c r="G42" s="114">
        <v>502</v>
      </c>
      <c r="H42" s="114">
        <v>481</v>
      </c>
      <c r="I42" s="114">
        <v>470</v>
      </c>
      <c r="J42" s="140">
        <v>451</v>
      </c>
      <c r="K42" s="114">
        <v>19</v>
      </c>
      <c r="L42" s="116">
        <v>4.2128603104212861</v>
      </c>
    </row>
    <row r="43" spans="1:12" s="110" customFormat="1" ht="15" customHeight="1" x14ac:dyDescent="0.2">
      <c r="A43" s="120"/>
      <c r="B43" s="119"/>
      <c r="C43" s="268" t="s">
        <v>107</v>
      </c>
      <c r="D43" s="182"/>
      <c r="E43" s="113">
        <v>60.735171261487054</v>
      </c>
      <c r="F43" s="115">
        <v>727</v>
      </c>
      <c r="G43" s="114">
        <v>766</v>
      </c>
      <c r="H43" s="114">
        <v>744</v>
      </c>
      <c r="I43" s="114">
        <v>708</v>
      </c>
      <c r="J43" s="140">
        <v>686</v>
      </c>
      <c r="K43" s="114">
        <v>41</v>
      </c>
      <c r="L43" s="116">
        <v>5.9766763848396502</v>
      </c>
    </row>
    <row r="44" spans="1:12" s="110" customFormat="1" ht="15" customHeight="1" x14ac:dyDescent="0.2">
      <c r="A44" s="120"/>
      <c r="B44" s="119" t="s">
        <v>205</v>
      </c>
      <c r="C44" s="268"/>
      <c r="D44" s="182"/>
      <c r="E44" s="113">
        <v>12.350688689489626</v>
      </c>
      <c r="F44" s="115">
        <v>2161</v>
      </c>
      <c r="G44" s="114">
        <v>2298</v>
      </c>
      <c r="H44" s="114">
        <v>2352</v>
      </c>
      <c r="I44" s="114">
        <v>2311</v>
      </c>
      <c r="J44" s="140">
        <v>2324</v>
      </c>
      <c r="K44" s="114">
        <v>-163</v>
      </c>
      <c r="L44" s="116">
        <v>-7.0137693631669533</v>
      </c>
    </row>
    <row r="45" spans="1:12" s="110" customFormat="1" ht="15" customHeight="1" x14ac:dyDescent="0.2">
      <c r="A45" s="120"/>
      <c r="B45" s="119"/>
      <c r="C45" s="268" t="s">
        <v>106</v>
      </c>
      <c r="D45" s="182"/>
      <c r="E45" s="113">
        <v>32.947709393799165</v>
      </c>
      <c r="F45" s="115">
        <v>712</v>
      </c>
      <c r="G45" s="114">
        <v>750</v>
      </c>
      <c r="H45" s="114">
        <v>779</v>
      </c>
      <c r="I45" s="114">
        <v>762</v>
      </c>
      <c r="J45" s="140">
        <v>793</v>
      </c>
      <c r="K45" s="114">
        <v>-81</v>
      </c>
      <c r="L45" s="116">
        <v>-10.214375788146279</v>
      </c>
    </row>
    <row r="46" spans="1:12" s="110" customFormat="1" ht="15" customHeight="1" x14ac:dyDescent="0.2">
      <c r="A46" s="123"/>
      <c r="B46" s="124"/>
      <c r="C46" s="260" t="s">
        <v>107</v>
      </c>
      <c r="D46" s="261"/>
      <c r="E46" s="125">
        <v>67.052290606200827</v>
      </c>
      <c r="F46" s="143">
        <v>1449</v>
      </c>
      <c r="G46" s="144">
        <v>1548</v>
      </c>
      <c r="H46" s="144">
        <v>1573</v>
      </c>
      <c r="I46" s="144">
        <v>1549</v>
      </c>
      <c r="J46" s="145">
        <v>1531</v>
      </c>
      <c r="K46" s="144">
        <v>-82</v>
      </c>
      <c r="L46" s="146">
        <v>-5.3559764859568908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17497</v>
      </c>
      <c r="E11" s="114">
        <v>18356</v>
      </c>
      <c r="F11" s="114">
        <v>18537</v>
      </c>
      <c r="G11" s="114">
        <v>18359</v>
      </c>
      <c r="H11" s="140">
        <v>17897</v>
      </c>
      <c r="I11" s="115">
        <v>-400</v>
      </c>
      <c r="J11" s="116">
        <v>-2.2350114544337041</v>
      </c>
    </row>
    <row r="12" spans="1:15" s="110" customFormat="1" ht="24.95" customHeight="1" x14ac:dyDescent="0.2">
      <c r="A12" s="193" t="s">
        <v>132</v>
      </c>
      <c r="B12" s="194" t="s">
        <v>133</v>
      </c>
      <c r="C12" s="113">
        <v>2.8576327370406354</v>
      </c>
      <c r="D12" s="115">
        <v>500</v>
      </c>
      <c r="E12" s="114">
        <v>499</v>
      </c>
      <c r="F12" s="114">
        <v>535</v>
      </c>
      <c r="G12" s="114">
        <v>512</v>
      </c>
      <c r="H12" s="140">
        <v>444</v>
      </c>
      <c r="I12" s="115">
        <v>56</v>
      </c>
      <c r="J12" s="116">
        <v>12.612612612612613</v>
      </c>
    </row>
    <row r="13" spans="1:15" s="110" customFormat="1" ht="24.95" customHeight="1" x14ac:dyDescent="0.2">
      <c r="A13" s="193" t="s">
        <v>134</v>
      </c>
      <c r="B13" s="199" t="s">
        <v>214</v>
      </c>
      <c r="C13" s="113">
        <v>1.1259072983940104</v>
      </c>
      <c r="D13" s="115">
        <v>197</v>
      </c>
      <c r="E13" s="114">
        <v>199</v>
      </c>
      <c r="F13" s="114">
        <v>202</v>
      </c>
      <c r="G13" s="114">
        <v>200</v>
      </c>
      <c r="H13" s="140">
        <v>196</v>
      </c>
      <c r="I13" s="115">
        <v>1</v>
      </c>
      <c r="J13" s="116">
        <v>0.51020408163265307</v>
      </c>
    </row>
    <row r="14" spans="1:15" s="287" customFormat="1" ht="24.95" customHeight="1" x14ac:dyDescent="0.2">
      <c r="A14" s="193" t="s">
        <v>215</v>
      </c>
      <c r="B14" s="199" t="s">
        <v>137</v>
      </c>
      <c r="C14" s="113">
        <v>8.7043493170257751</v>
      </c>
      <c r="D14" s="115">
        <v>1523</v>
      </c>
      <c r="E14" s="114">
        <v>1529</v>
      </c>
      <c r="F14" s="114">
        <v>1534</v>
      </c>
      <c r="G14" s="114">
        <v>1565</v>
      </c>
      <c r="H14" s="140">
        <v>1560</v>
      </c>
      <c r="I14" s="115">
        <v>-37</v>
      </c>
      <c r="J14" s="116">
        <v>-2.3717948717948718</v>
      </c>
      <c r="K14" s="110"/>
      <c r="L14" s="110"/>
      <c r="M14" s="110"/>
      <c r="N14" s="110"/>
      <c r="O14" s="110"/>
    </row>
    <row r="15" spans="1:15" s="110" customFormat="1" ht="24.95" customHeight="1" x14ac:dyDescent="0.2">
      <c r="A15" s="193" t="s">
        <v>216</v>
      </c>
      <c r="B15" s="199" t="s">
        <v>217</v>
      </c>
      <c r="C15" s="113">
        <v>3.8292278676344518</v>
      </c>
      <c r="D15" s="115">
        <v>670</v>
      </c>
      <c r="E15" s="114">
        <v>682</v>
      </c>
      <c r="F15" s="114">
        <v>675</v>
      </c>
      <c r="G15" s="114">
        <v>701</v>
      </c>
      <c r="H15" s="140">
        <v>687</v>
      </c>
      <c r="I15" s="115">
        <v>-17</v>
      </c>
      <c r="J15" s="116">
        <v>-2.4745269286754001</v>
      </c>
    </row>
    <row r="16" spans="1:15" s="287" customFormat="1" ht="24.95" customHeight="1" x14ac:dyDescent="0.2">
      <c r="A16" s="193" t="s">
        <v>218</v>
      </c>
      <c r="B16" s="199" t="s">
        <v>141</v>
      </c>
      <c r="C16" s="113">
        <v>3.4348745499228439</v>
      </c>
      <c r="D16" s="115">
        <v>601</v>
      </c>
      <c r="E16" s="114">
        <v>599</v>
      </c>
      <c r="F16" s="114">
        <v>621</v>
      </c>
      <c r="G16" s="114">
        <v>628</v>
      </c>
      <c r="H16" s="140">
        <v>633</v>
      </c>
      <c r="I16" s="115">
        <v>-32</v>
      </c>
      <c r="J16" s="116">
        <v>-5.0552922590837284</v>
      </c>
      <c r="K16" s="110"/>
      <c r="L16" s="110"/>
      <c r="M16" s="110"/>
      <c r="N16" s="110"/>
      <c r="O16" s="110"/>
    </row>
    <row r="17" spans="1:15" s="110" customFormat="1" ht="24.95" customHeight="1" x14ac:dyDescent="0.2">
      <c r="A17" s="193" t="s">
        <v>142</v>
      </c>
      <c r="B17" s="199" t="s">
        <v>220</v>
      </c>
      <c r="C17" s="113">
        <v>1.4402468994684803</v>
      </c>
      <c r="D17" s="115">
        <v>252</v>
      </c>
      <c r="E17" s="114">
        <v>248</v>
      </c>
      <c r="F17" s="114">
        <v>238</v>
      </c>
      <c r="G17" s="114">
        <v>236</v>
      </c>
      <c r="H17" s="140">
        <v>240</v>
      </c>
      <c r="I17" s="115">
        <v>12</v>
      </c>
      <c r="J17" s="116">
        <v>5</v>
      </c>
    </row>
    <row r="18" spans="1:15" s="287" customFormat="1" ht="24.95" customHeight="1" x14ac:dyDescent="0.2">
      <c r="A18" s="201" t="s">
        <v>144</v>
      </c>
      <c r="B18" s="202" t="s">
        <v>145</v>
      </c>
      <c r="C18" s="113">
        <v>6.3153683488598045</v>
      </c>
      <c r="D18" s="115">
        <v>1105</v>
      </c>
      <c r="E18" s="114">
        <v>1115</v>
      </c>
      <c r="F18" s="114">
        <v>1115</v>
      </c>
      <c r="G18" s="114">
        <v>1101</v>
      </c>
      <c r="H18" s="140">
        <v>1079</v>
      </c>
      <c r="I18" s="115">
        <v>26</v>
      </c>
      <c r="J18" s="116">
        <v>2.4096385542168677</v>
      </c>
      <c r="K18" s="110"/>
      <c r="L18" s="110"/>
      <c r="M18" s="110"/>
      <c r="N18" s="110"/>
      <c r="O18" s="110"/>
    </row>
    <row r="19" spans="1:15" s="110" customFormat="1" ht="24.95" customHeight="1" x14ac:dyDescent="0.2">
      <c r="A19" s="193" t="s">
        <v>146</v>
      </c>
      <c r="B19" s="199" t="s">
        <v>147</v>
      </c>
      <c r="C19" s="113">
        <v>18.506029605075156</v>
      </c>
      <c r="D19" s="115">
        <v>3238</v>
      </c>
      <c r="E19" s="114">
        <v>3383</v>
      </c>
      <c r="F19" s="114">
        <v>3278</v>
      </c>
      <c r="G19" s="114">
        <v>3193</v>
      </c>
      <c r="H19" s="140">
        <v>3195</v>
      </c>
      <c r="I19" s="115">
        <v>43</v>
      </c>
      <c r="J19" s="116">
        <v>1.3458528951486699</v>
      </c>
    </row>
    <row r="20" spans="1:15" s="287" customFormat="1" ht="24.95" customHeight="1" x14ac:dyDescent="0.2">
      <c r="A20" s="193" t="s">
        <v>148</v>
      </c>
      <c r="B20" s="199" t="s">
        <v>149</v>
      </c>
      <c r="C20" s="113">
        <v>5.2066068468880378</v>
      </c>
      <c r="D20" s="115">
        <v>911</v>
      </c>
      <c r="E20" s="114">
        <v>930</v>
      </c>
      <c r="F20" s="114">
        <v>953</v>
      </c>
      <c r="G20" s="114">
        <v>943</v>
      </c>
      <c r="H20" s="140">
        <v>943</v>
      </c>
      <c r="I20" s="115">
        <v>-32</v>
      </c>
      <c r="J20" s="116">
        <v>-3.3934252386002122</v>
      </c>
      <c r="K20" s="110"/>
      <c r="L20" s="110"/>
      <c r="M20" s="110"/>
      <c r="N20" s="110"/>
      <c r="O20" s="110"/>
    </row>
    <row r="21" spans="1:15" s="110" customFormat="1" ht="24.95" customHeight="1" x14ac:dyDescent="0.2">
      <c r="A21" s="201" t="s">
        <v>150</v>
      </c>
      <c r="B21" s="202" t="s">
        <v>151</v>
      </c>
      <c r="C21" s="113">
        <v>13.865234040121164</v>
      </c>
      <c r="D21" s="115">
        <v>2426</v>
      </c>
      <c r="E21" s="114">
        <v>2896</v>
      </c>
      <c r="F21" s="114">
        <v>3040</v>
      </c>
      <c r="G21" s="114">
        <v>3009</v>
      </c>
      <c r="H21" s="140">
        <v>2765</v>
      </c>
      <c r="I21" s="115">
        <v>-339</v>
      </c>
      <c r="J21" s="116">
        <v>-12.260397830018084</v>
      </c>
    </row>
    <row r="22" spans="1:15" s="110" customFormat="1" ht="24.95" customHeight="1" x14ac:dyDescent="0.2">
      <c r="A22" s="201" t="s">
        <v>152</v>
      </c>
      <c r="B22" s="199" t="s">
        <v>153</v>
      </c>
      <c r="C22" s="113">
        <v>1.0687546436531976</v>
      </c>
      <c r="D22" s="115">
        <v>187</v>
      </c>
      <c r="E22" s="114">
        <v>207</v>
      </c>
      <c r="F22" s="114">
        <v>208</v>
      </c>
      <c r="G22" s="114">
        <v>196</v>
      </c>
      <c r="H22" s="140">
        <v>192</v>
      </c>
      <c r="I22" s="115">
        <v>-5</v>
      </c>
      <c r="J22" s="116">
        <v>-2.6041666666666665</v>
      </c>
    </row>
    <row r="23" spans="1:15" s="110" customFormat="1" ht="24.95" customHeight="1" x14ac:dyDescent="0.2">
      <c r="A23" s="193" t="s">
        <v>154</v>
      </c>
      <c r="B23" s="199" t="s">
        <v>155</v>
      </c>
      <c r="C23" s="113">
        <v>0.99445619249014117</v>
      </c>
      <c r="D23" s="115">
        <v>174</v>
      </c>
      <c r="E23" s="114">
        <v>173</v>
      </c>
      <c r="F23" s="114">
        <v>178</v>
      </c>
      <c r="G23" s="114">
        <v>180</v>
      </c>
      <c r="H23" s="140">
        <v>181</v>
      </c>
      <c r="I23" s="115">
        <v>-7</v>
      </c>
      <c r="J23" s="116">
        <v>-3.867403314917127</v>
      </c>
    </row>
    <row r="24" spans="1:15" s="110" customFormat="1" ht="24.95" customHeight="1" x14ac:dyDescent="0.2">
      <c r="A24" s="193" t="s">
        <v>156</v>
      </c>
      <c r="B24" s="199" t="s">
        <v>221</v>
      </c>
      <c r="C24" s="113">
        <v>9.0987026347373838</v>
      </c>
      <c r="D24" s="115">
        <v>1592</v>
      </c>
      <c r="E24" s="114">
        <v>1624</v>
      </c>
      <c r="F24" s="114">
        <v>1648</v>
      </c>
      <c r="G24" s="114">
        <v>1642</v>
      </c>
      <c r="H24" s="140">
        <v>1610</v>
      </c>
      <c r="I24" s="115">
        <v>-18</v>
      </c>
      <c r="J24" s="116">
        <v>-1.1180124223602483</v>
      </c>
    </row>
    <row r="25" spans="1:15" s="110" customFormat="1" ht="24.95" customHeight="1" x14ac:dyDescent="0.2">
      <c r="A25" s="193" t="s">
        <v>222</v>
      </c>
      <c r="B25" s="204" t="s">
        <v>159</v>
      </c>
      <c r="C25" s="113">
        <v>5.1780305195176313</v>
      </c>
      <c r="D25" s="115">
        <v>906</v>
      </c>
      <c r="E25" s="114">
        <v>922</v>
      </c>
      <c r="F25" s="114">
        <v>977</v>
      </c>
      <c r="G25" s="114">
        <v>967</v>
      </c>
      <c r="H25" s="140">
        <v>943</v>
      </c>
      <c r="I25" s="115">
        <v>-37</v>
      </c>
      <c r="J25" s="116">
        <v>-3.9236479321314954</v>
      </c>
    </row>
    <row r="26" spans="1:15" s="110" customFormat="1" ht="24.95" customHeight="1" x14ac:dyDescent="0.2">
      <c r="A26" s="201">
        <v>782.78300000000002</v>
      </c>
      <c r="B26" s="203" t="s">
        <v>160</v>
      </c>
      <c r="C26" s="113">
        <v>0.18288849517060068</v>
      </c>
      <c r="D26" s="115">
        <v>32</v>
      </c>
      <c r="E26" s="114">
        <v>28</v>
      </c>
      <c r="F26" s="114">
        <v>36</v>
      </c>
      <c r="G26" s="114">
        <v>39</v>
      </c>
      <c r="H26" s="140">
        <v>37</v>
      </c>
      <c r="I26" s="115">
        <v>-5</v>
      </c>
      <c r="J26" s="116">
        <v>-13.513513513513514</v>
      </c>
    </row>
    <row r="27" spans="1:15" s="110" customFormat="1" ht="24.95" customHeight="1" x14ac:dyDescent="0.2">
      <c r="A27" s="193" t="s">
        <v>161</v>
      </c>
      <c r="B27" s="199" t="s">
        <v>162</v>
      </c>
      <c r="C27" s="113">
        <v>2.7719037549294163</v>
      </c>
      <c r="D27" s="115">
        <v>485</v>
      </c>
      <c r="E27" s="114">
        <v>470</v>
      </c>
      <c r="F27" s="114">
        <v>467</v>
      </c>
      <c r="G27" s="114">
        <v>472</v>
      </c>
      <c r="H27" s="140">
        <v>471</v>
      </c>
      <c r="I27" s="115">
        <v>14</v>
      </c>
      <c r="J27" s="116">
        <v>2.9723991507430996</v>
      </c>
    </row>
    <row r="28" spans="1:15" s="110" customFormat="1" ht="24.95" customHeight="1" x14ac:dyDescent="0.2">
      <c r="A28" s="193" t="s">
        <v>163</v>
      </c>
      <c r="B28" s="199" t="s">
        <v>164</v>
      </c>
      <c r="C28" s="113">
        <v>1.9031834028690633</v>
      </c>
      <c r="D28" s="115">
        <v>333</v>
      </c>
      <c r="E28" s="114">
        <v>358</v>
      </c>
      <c r="F28" s="114">
        <v>329</v>
      </c>
      <c r="G28" s="114">
        <v>322</v>
      </c>
      <c r="H28" s="140">
        <v>356</v>
      </c>
      <c r="I28" s="115">
        <v>-23</v>
      </c>
      <c r="J28" s="116">
        <v>-6.4606741573033704</v>
      </c>
    </row>
    <row r="29" spans="1:15" s="110" customFormat="1" ht="24.95" customHeight="1" x14ac:dyDescent="0.2">
      <c r="A29" s="193">
        <v>86</v>
      </c>
      <c r="B29" s="199" t="s">
        <v>165</v>
      </c>
      <c r="C29" s="113">
        <v>7.0640681259644511</v>
      </c>
      <c r="D29" s="115">
        <v>1236</v>
      </c>
      <c r="E29" s="114">
        <v>1238</v>
      </c>
      <c r="F29" s="114">
        <v>1218</v>
      </c>
      <c r="G29" s="114">
        <v>1211</v>
      </c>
      <c r="H29" s="140">
        <v>1227</v>
      </c>
      <c r="I29" s="115">
        <v>9</v>
      </c>
      <c r="J29" s="116">
        <v>0.73349633251833746</v>
      </c>
    </row>
    <row r="30" spans="1:15" s="110" customFormat="1" ht="24.95" customHeight="1" x14ac:dyDescent="0.2">
      <c r="A30" s="193">
        <v>87.88</v>
      </c>
      <c r="B30" s="204" t="s">
        <v>166</v>
      </c>
      <c r="C30" s="113">
        <v>3.8406583985826144</v>
      </c>
      <c r="D30" s="115">
        <v>672</v>
      </c>
      <c r="E30" s="114">
        <v>706</v>
      </c>
      <c r="F30" s="114">
        <v>723</v>
      </c>
      <c r="G30" s="114">
        <v>718</v>
      </c>
      <c r="H30" s="140">
        <v>694</v>
      </c>
      <c r="I30" s="115">
        <v>-22</v>
      </c>
      <c r="J30" s="116">
        <v>-3.1700288184438041</v>
      </c>
    </row>
    <row r="31" spans="1:15" s="110" customFormat="1" ht="24.95" customHeight="1" x14ac:dyDescent="0.2">
      <c r="A31" s="193" t="s">
        <v>167</v>
      </c>
      <c r="B31" s="199" t="s">
        <v>168</v>
      </c>
      <c r="C31" s="113">
        <v>11.316225638680917</v>
      </c>
      <c r="D31" s="115">
        <v>1980</v>
      </c>
      <c r="E31" s="114">
        <v>2079</v>
      </c>
      <c r="F31" s="114">
        <v>2096</v>
      </c>
      <c r="G31" s="114">
        <v>2089</v>
      </c>
      <c r="H31" s="140">
        <v>2004</v>
      </c>
      <c r="I31" s="115">
        <v>-24</v>
      </c>
      <c r="J31" s="116">
        <v>-1.1976047904191616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2.8576327370406354</v>
      </c>
      <c r="D34" s="115">
        <v>500</v>
      </c>
      <c r="E34" s="114">
        <v>499</v>
      </c>
      <c r="F34" s="114">
        <v>535</v>
      </c>
      <c r="G34" s="114">
        <v>512</v>
      </c>
      <c r="H34" s="140">
        <v>444</v>
      </c>
      <c r="I34" s="115">
        <v>56</v>
      </c>
      <c r="J34" s="116">
        <v>12.612612612612613</v>
      </c>
    </row>
    <row r="35" spans="1:10" s="110" customFormat="1" ht="24.95" customHeight="1" x14ac:dyDescent="0.2">
      <c r="A35" s="292" t="s">
        <v>171</v>
      </c>
      <c r="B35" s="293" t="s">
        <v>172</v>
      </c>
      <c r="C35" s="113">
        <v>16.145624964279591</v>
      </c>
      <c r="D35" s="115">
        <v>2825</v>
      </c>
      <c r="E35" s="114">
        <v>2843</v>
      </c>
      <c r="F35" s="114">
        <v>2851</v>
      </c>
      <c r="G35" s="114">
        <v>2866</v>
      </c>
      <c r="H35" s="140">
        <v>2835</v>
      </c>
      <c r="I35" s="115">
        <v>-10</v>
      </c>
      <c r="J35" s="116">
        <v>-0.35273368606701938</v>
      </c>
    </row>
    <row r="36" spans="1:10" s="110" customFormat="1" ht="24.95" customHeight="1" x14ac:dyDescent="0.2">
      <c r="A36" s="294" t="s">
        <v>173</v>
      </c>
      <c r="B36" s="295" t="s">
        <v>174</v>
      </c>
      <c r="C36" s="125">
        <v>80.996742298679777</v>
      </c>
      <c r="D36" s="143">
        <v>14172</v>
      </c>
      <c r="E36" s="144">
        <v>15014</v>
      </c>
      <c r="F36" s="144">
        <v>15151</v>
      </c>
      <c r="G36" s="144">
        <v>14981</v>
      </c>
      <c r="H36" s="145">
        <v>14618</v>
      </c>
      <c r="I36" s="143">
        <v>-446</v>
      </c>
      <c r="J36" s="146">
        <v>-3.0510329730469286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17497</v>
      </c>
      <c r="F11" s="264">
        <v>18356</v>
      </c>
      <c r="G11" s="264">
        <v>18537</v>
      </c>
      <c r="H11" s="264">
        <v>18359</v>
      </c>
      <c r="I11" s="265">
        <v>17897</v>
      </c>
      <c r="J11" s="263">
        <v>-400</v>
      </c>
      <c r="K11" s="266">
        <v>-2.2350114544337041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39.57249814253872</v>
      </c>
      <c r="E13" s="115">
        <v>6924</v>
      </c>
      <c r="F13" s="114">
        <v>7312</v>
      </c>
      <c r="G13" s="114">
        <v>7418</v>
      </c>
      <c r="H13" s="114">
        <v>7404</v>
      </c>
      <c r="I13" s="140">
        <v>7119</v>
      </c>
      <c r="J13" s="115">
        <v>-195</v>
      </c>
      <c r="K13" s="116">
        <v>-2.7391487568478721</v>
      </c>
    </row>
    <row r="14" spans="1:15" ht="15.95" customHeight="1" x14ac:dyDescent="0.2">
      <c r="A14" s="306" t="s">
        <v>230</v>
      </c>
      <c r="B14" s="307"/>
      <c r="C14" s="308"/>
      <c r="D14" s="113">
        <v>47.705320912156367</v>
      </c>
      <c r="E14" s="115">
        <v>8347</v>
      </c>
      <c r="F14" s="114">
        <v>8721</v>
      </c>
      <c r="G14" s="114">
        <v>8831</v>
      </c>
      <c r="H14" s="114">
        <v>8684</v>
      </c>
      <c r="I14" s="140">
        <v>8474</v>
      </c>
      <c r="J14" s="115">
        <v>-127</v>
      </c>
      <c r="K14" s="116">
        <v>-1.4987019117299976</v>
      </c>
    </row>
    <row r="15" spans="1:15" ht="15.95" customHeight="1" x14ac:dyDescent="0.2">
      <c r="A15" s="306" t="s">
        <v>231</v>
      </c>
      <c r="B15" s="307"/>
      <c r="C15" s="308"/>
      <c r="D15" s="113">
        <v>5.5780991027033204</v>
      </c>
      <c r="E15" s="115">
        <v>976</v>
      </c>
      <c r="F15" s="114">
        <v>1023</v>
      </c>
      <c r="G15" s="114">
        <v>1017</v>
      </c>
      <c r="H15" s="114">
        <v>992</v>
      </c>
      <c r="I15" s="140">
        <v>1038</v>
      </c>
      <c r="J15" s="115">
        <v>-62</v>
      </c>
      <c r="K15" s="116">
        <v>-5.973025048169557</v>
      </c>
    </row>
    <row r="16" spans="1:15" ht="15.95" customHeight="1" x14ac:dyDescent="0.2">
      <c r="A16" s="306" t="s">
        <v>232</v>
      </c>
      <c r="B16" s="307"/>
      <c r="C16" s="308"/>
      <c r="D16" s="113">
        <v>2.8519174715665541</v>
      </c>
      <c r="E16" s="115">
        <v>499</v>
      </c>
      <c r="F16" s="114">
        <v>513</v>
      </c>
      <c r="G16" s="114">
        <v>482</v>
      </c>
      <c r="H16" s="114">
        <v>488</v>
      </c>
      <c r="I16" s="140">
        <v>506</v>
      </c>
      <c r="J16" s="115">
        <v>-7</v>
      </c>
      <c r="K16" s="116">
        <v>-1.383399209486166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2.2518145967880208</v>
      </c>
      <c r="E18" s="115">
        <v>394</v>
      </c>
      <c r="F18" s="114">
        <v>396</v>
      </c>
      <c r="G18" s="114">
        <v>418</v>
      </c>
      <c r="H18" s="114">
        <v>399</v>
      </c>
      <c r="I18" s="140">
        <v>359</v>
      </c>
      <c r="J18" s="115">
        <v>35</v>
      </c>
      <c r="K18" s="116">
        <v>9.7493036211699167</v>
      </c>
    </row>
    <row r="19" spans="1:11" ht="14.1" customHeight="1" x14ac:dyDescent="0.2">
      <c r="A19" s="306" t="s">
        <v>235</v>
      </c>
      <c r="B19" s="307" t="s">
        <v>236</v>
      </c>
      <c r="C19" s="308"/>
      <c r="D19" s="113">
        <v>1.6288506601131623</v>
      </c>
      <c r="E19" s="115">
        <v>285</v>
      </c>
      <c r="F19" s="114">
        <v>294</v>
      </c>
      <c r="G19" s="114">
        <v>299</v>
      </c>
      <c r="H19" s="114">
        <v>281</v>
      </c>
      <c r="I19" s="140">
        <v>263</v>
      </c>
      <c r="J19" s="115">
        <v>22</v>
      </c>
      <c r="K19" s="116">
        <v>8.3650190114068437</v>
      </c>
    </row>
    <row r="20" spans="1:11" ht="14.1" customHeight="1" x14ac:dyDescent="0.2">
      <c r="A20" s="306">
        <v>12</v>
      </c>
      <c r="B20" s="307" t="s">
        <v>237</v>
      </c>
      <c r="C20" s="308"/>
      <c r="D20" s="113">
        <v>0.81728296279362178</v>
      </c>
      <c r="E20" s="115">
        <v>143</v>
      </c>
      <c r="F20" s="114">
        <v>133</v>
      </c>
      <c r="G20" s="114">
        <v>159</v>
      </c>
      <c r="H20" s="114">
        <v>160</v>
      </c>
      <c r="I20" s="140">
        <v>135</v>
      </c>
      <c r="J20" s="115">
        <v>8</v>
      </c>
      <c r="K20" s="116">
        <v>5.9259259259259256</v>
      </c>
    </row>
    <row r="21" spans="1:11" ht="14.1" customHeight="1" x14ac:dyDescent="0.2">
      <c r="A21" s="306">
        <v>21</v>
      </c>
      <c r="B21" s="307" t="s">
        <v>238</v>
      </c>
      <c r="C21" s="308"/>
      <c r="D21" s="113">
        <v>0.1200205749557067</v>
      </c>
      <c r="E21" s="115">
        <v>21</v>
      </c>
      <c r="F21" s="114">
        <v>16</v>
      </c>
      <c r="G21" s="114">
        <v>16</v>
      </c>
      <c r="H21" s="114">
        <v>14</v>
      </c>
      <c r="I21" s="140">
        <v>16</v>
      </c>
      <c r="J21" s="115">
        <v>5</v>
      </c>
      <c r="K21" s="116">
        <v>31.25</v>
      </c>
    </row>
    <row r="22" spans="1:11" ht="14.1" customHeight="1" x14ac:dyDescent="0.2">
      <c r="A22" s="306">
        <v>22</v>
      </c>
      <c r="B22" s="307" t="s">
        <v>239</v>
      </c>
      <c r="C22" s="308"/>
      <c r="D22" s="113">
        <v>1.0573241127050352</v>
      </c>
      <c r="E22" s="115">
        <v>185</v>
      </c>
      <c r="F22" s="114">
        <v>183</v>
      </c>
      <c r="G22" s="114">
        <v>175</v>
      </c>
      <c r="H22" s="114">
        <v>174</v>
      </c>
      <c r="I22" s="140">
        <v>179</v>
      </c>
      <c r="J22" s="115">
        <v>6</v>
      </c>
      <c r="K22" s="116">
        <v>3.3519553072625698</v>
      </c>
    </row>
    <row r="23" spans="1:11" ht="14.1" customHeight="1" x14ac:dyDescent="0.2">
      <c r="A23" s="306">
        <v>23</v>
      </c>
      <c r="B23" s="307" t="s">
        <v>240</v>
      </c>
      <c r="C23" s="308"/>
      <c r="D23" s="113">
        <v>0.37720752128936391</v>
      </c>
      <c r="E23" s="115">
        <v>66</v>
      </c>
      <c r="F23" s="114">
        <v>68</v>
      </c>
      <c r="G23" s="114">
        <v>73</v>
      </c>
      <c r="H23" s="114">
        <v>79</v>
      </c>
      <c r="I23" s="140">
        <v>73</v>
      </c>
      <c r="J23" s="115">
        <v>-7</v>
      </c>
      <c r="K23" s="116">
        <v>-9.5890410958904102</v>
      </c>
    </row>
    <row r="24" spans="1:11" ht="14.1" customHeight="1" x14ac:dyDescent="0.2">
      <c r="A24" s="306">
        <v>24</v>
      </c>
      <c r="B24" s="307" t="s">
        <v>241</v>
      </c>
      <c r="C24" s="308"/>
      <c r="D24" s="113">
        <v>1.160198891238498</v>
      </c>
      <c r="E24" s="115">
        <v>203</v>
      </c>
      <c r="F24" s="114">
        <v>207</v>
      </c>
      <c r="G24" s="114">
        <v>218</v>
      </c>
      <c r="H24" s="114">
        <v>223</v>
      </c>
      <c r="I24" s="140">
        <v>217</v>
      </c>
      <c r="J24" s="115">
        <v>-14</v>
      </c>
      <c r="K24" s="116">
        <v>-6.4516129032258061</v>
      </c>
    </row>
    <row r="25" spans="1:11" ht="14.1" customHeight="1" x14ac:dyDescent="0.2">
      <c r="A25" s="306">
        <v>25</v>
      </c>
      <c r="B25" s="307" t="s">
        <v>242</v>
      </c>
      <c r="C25" s="308"/>
      <c r="D25" s="113">
        <v>1.8574612790764131</v>
      </c>
      <c r="E25" s="115">
        <v>325</v>
      </c>
      <c r="F25" s="114">
        <v>328</v>
      </c>
      <c r="G25" s="114">
        <v>329</v>
      </c>
      <c r="H25" s="114">
        <v>335</v>
      </c>
      <c r="I25" s="140">
        <v>337</v>
      </c>
      <c r="J25" s="115">
        <v>-12</v>
      </c>
      <c r="K25" s="116">
        <v>-3.5608308605341246</v>
      </c>
    </row>
    <row r="26" spans="1:11" ht="14.1" customHeight="1" x14ac:dyDescent="0.2">
      <c r="A26" s="306">
        <v>26</v>
      </c>
      <c r="B26" s="307" t="s">
        <v>243</v>
      </c>
      <c r="C26" s="308"/>
      <c r="D26" s="113">
        <v>1.245927873349717</v>
      </c>
      <c r="E26" s="115">
        <v>218</v>
      </c>
      <c r="F26" s="114">
        <v>232</v>
      </c>
      <c r="G26" s="114">
        <v>232</v>
      </c>
      <c r="H26" s="114">
        <v>217</v>
      </c>
      <c r="I26" s="140">
        <v>215</v>
      </c>
      <c r="J26" s="115">
        <v>3</v>
      </c>
      <c r="K26" s="116">
        <v>1.3953488372093024</v>
      </c>
    </row>
    <row r="27" spans="1:11" ht="14.1" customHeight="1" x14ac:dyDescent="0.2">
      <c r="A27" s="306">
        <v>27</v>
      </c>
      <c r="B27" s="307" t="s">
        <v>244</v>
      </c>
      <c r="C27" s="308"/>
      <c r="D27" s="113">
        <v>0.50865862719323307</v>
      </c>
      <c r="E27" s="115">
        <v>89</v>
      </c>
      <c r="F27" s="114">
        <v>92</v>
      </c>
      <c r="G27" s="114">
        <v>85</v>
      </c>
      <c r="H27" s="114">
        <v>88</v>
      </c>
      <c r="I27" s="140">
        <v>90</v>
      </c>
      <c r="J27" s="115">
        <v>-1</v>
      </c>
      <c r="K27" s="116">
        <v>-1.1111111111111112</v>
      </c>
    </row>
    <row r="28" spans="1:11" ht="14.1" customHeight="1" x14ac:dyDescent="0.2">
      <c r="A28" s="306">
        <v>28</v>
      </c>
      <c r="B28" s="307" t="s">
        <v>245</v>
      </c>
      <c r="C28" s="308"/>
      <c r="D28" s="113">
        <v>0.52580442361547697</v>
      </c>
      <c r="E28" s="115">
        <v>92</v>
      </c>
      <c r="F28" s="114">
        <v>91</v>
      </c>
      <c r="G28" s="114">
        <v>88</v>
      </c>
      <c r="H28" s="114">
        <v>91</v>
      </c>
      <c r="I28" s="140">
        <v>91</v>
      </c>
      <c r="J28" s="115">
        <v>1</v>
      </c>
      <c r="K28" s="116">
        <v>1.098901098901099</v>
      </c>
    </row>
    <row r="29" spans="1:11" ht="14.1" customHeight="1" x14ac:dyDescent="0.2">
      <c r="A29" s="306">
        <v>29</v>
      </c>
      <c r="B29" s="307" t="s">
        <v>246</v>
      </c>
      <c r="C29" s="308"/>
      <c r="D29" s="113">
        <v>3.6006172486712007</v>
      </c>
      <c r="E29" s="115">
        <v>630</v>
      </c>
      <c r="F29" s="114">
        <v>717</v>
      </c>
      <c r="G29" s="114">
        <v>746</v>
      </c>
      <c r="H29" s="114">
        <v>765</v>
      </c>
      <c r="I29" s="140">
        <v>705</v>
      </c>
      <c r="J29" s="115">
        <v>-75</v>
      </c>
      <c r="K29" s="116">
        <v>-10.638297872340425</v>
      </c>
    </row>
    <row r="30" spans="1:11" ht="14.1" customHeight="1" x14ac:dyDescent="0.2">
      <c r="A30" s="306" t="s">
        <v>247</v>
      </c>
      <c r="B30" s="307" t="s">
        <v>248</v>
      </c>
      <c r="C30" s="308"/>
      <c r="D30" s="113">
        <v>0.48579756529690804</v>
      </c>
      <c r="E30" s="115">
        <v>85</v>
      </c>
      <c r="F30" s="114">
        <v>93</v>
      </c>
      <c r="G30" s="114">
        <v>95</v>
      </c>
      <c r="H30" s="114">
        <v>96</v>
      </c>
      <c r="I30" s="140">
        <v>83</v>
      </c>
      <c r="J30" s="115">
        <v>2</v>
      </c>
      <c r="K30" s="116">
        <v>2.4096385542168677</v>
      </c>
    </row>
    <row r="31" spans="1:11" ht="14.1" customHeight="1" x14ac:dyDescent="0.2">
      <c r="A31" s="306" t="s">
        <v>249</v>
      </c>
      <c r="B31" s="307" t="s">
        <v>250</v>
      </c>
      <c r="C31" s="308"/>
      <c r="D31" s="113">
        <v>3.097673886952049</v>
      </c>
      <c r="E31" s="115">
        <v>542</v>
      </c>
      <c r="F31" s="114">
        <v>620</v>
      </c>
      <c r="G31" s="114">
        <v>646</v>
      </c>
      <c r="H31" s="114">
        <v>666</v>
      </c>
      <c r="I31" s="140">
        <v>618</v>
      </c>
      <c r="J31" s="115">
        <v>-76</v>
      </c>
      <c r="K31" s="116">
        <v>-12.297734627831716</v>
      </c>
    </row>
    <row r="32" spans="1:11" ht="14.1" customHeight="1" x14ac:dyDescent="0.2">
      <c r="A32" s="306">
        <v>31</v>
      </c>
      <c r="B32" s="307" t="s">
        <v>251</v>
      </c>
      <c r="C32" s="308"/>
      <c r="D32" s="113">
        <v>0.14288163685203178</v>
      </c>
      <c r="E32" s="115">
        <v>25</v>
      </c>
      <c r="F32" s="114">
        <v>26</v>
      </c>
      <c r="G32" s="114">
        <v>23</v>
      </c>
      <c r="H32" s="114">
        <v>24</v>
      </c>
      <c r="I32" s="140">
        <v>27</v>
      </c>
      <c r="J32" s="115">
        <v>-2</v>
      </c>
      <c r="K32" s="116">
        <v>-7.4074074074074074</v>
      </c>
    </row>
    <row r="33" spans="1:11" ht="14.1" customHeight="1" x14ac:dyDescent="0.2">
      <c r="A33" s="306">
        <v>32</v>
      </c>
      <c r="B33" s="307" t="s">
        <v>252</v>
      </c>
      <c r="C33" s="308"/>
      <c r="D33" s="113">
        <v>1.0973309710236041</v>
      </c>
      <c r="E33" s="115">
        <v>192</v>
      </c>
      <c r="F33" s="114">
        <v>197</v>
      </c>
      <c r="G33" s="114">
        <v>196</v>
      </c>
      <c r="H33" s="114">
        <v>195</v>
      </c>
      <c r="I33" s="140">
        <v>182</v>
      </c>
      <c r="J33" s="115">
        <v>10</v>
      </c>
      <c r="K33" s="116">
        <v>5.4945054945054945</v>
      </c>
    </row>
    <row r="34" spans="1:11" ht="14.1" customHeight="1" x14ac:dyDescent="0.2">
      <c r="A34" s="306">
        <v>33</v>
      </c>
      <c r="B34" s="307" t="s">
        <v>253</v>
      </c>
      <c r="C34" s="308"/>
      <c r="D34" s="113">
        <v>0.71440818426015884</v>
      </c>
      <c r="E34" s="115">
        <v>125</v>
      </c>
      <c r="F34" s="114">
        <v>126</v>
      </c>
      <c r="G34" s="114">
        <v>130</v>
      </c>
      <c r="H34" s="114">
        <v>134</v>
      </c>
      <c r="I34" s="140">
        <v>134</v>
      </c>
      <c r="J34" s="115">
        <v>-9</v>
      </c>
      <c r="K34" s="116">
        <v>-6.7164179104477615</v>
      </c>
    </row>
    <row r="35" spans="1:11" ht="14.1" customHeight="1" x14ac:dyDescent="0.2">
      <c r="A35" s="306">
        <v>34</v>
      </c>
      <c r="B35" s="307" t="s">
        <v>254</v>
      </c>
      <c r="C35" s="308"/>
      <c r="D35" s="113">
        <v>6.0010287477853348</v>
      </c>
      <c r="E35" s="115">
        <v>1050</v>
      </c>
      <c r="F35" s="114">
        <v>1071</v>
      </c>
      <c r="G35" s="114">
        <v>1073</v>
      </c>
      <c r="H35" s="114">
        <v>1045</v>
      </c>
      <c r="I35" s="140">
        <v>1043</v>
      </c>
      <c r="J35" s="115">
        <v>7</v>
      </c>
      <c r="K35" s="116">
        <v>0.67114093959731547</v>
      </c>
    </row>
    <row r="36" spans="1:11" ht="14.1" customHeight="1" x14ac:dyDescent="0.2">
      <c r="A36" s="306">
        <v>41</v>
      </c>
      <c r="B36" s="307" t="s">
        <v>255</v>
      </c>
      <c r="C36" s="308"/>
      <c r="D36" s="113">
        <v>0.17717322969651941</v>
      </c>
      <c r="E36" s="115">
        <v>31</v>
      </c>
      <c r="F36" s="114">
        <v>28</v>
      </c>
      <c r="G36" s="114">
        <v>26</v>
      </c>
      <c r="H36" s="114">
        <v>29</v>
      </c>
      <c r="I36" s="140">
        <v>28</v>
      </c>
      <c r="J36" s="115">
        <v>3</v>
      </c>
      <c r="K36" s="116">
        <v>10.714285714285714</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0.34291592844487628</v>
      </c>
      <c r="E38" s="115">
        <v>60</v>
      </c>
      <c r="F38" s="114">
        <v>61</v>
      </c>
      <c r="G38" s="114">
        <v>62</v>
      </c>
      <c r="H38" s="114">
        <v>61</v>
      </c>
      <c r="I38" s="140">
        <v>54</v>
      </c>
      <c r="J38" s="115">
        <v>6</v>
      </c>
      <c r="K38" s="116">
        <v>11.111111111111111</v>
      </c>
    </row>
    <row r="39" spans="1:11" ht="14.1" customHeight="1" x14ac:dyDescent="0.2">
      <c r="A39" s="306">
        <v>51</v>
      </c>
      <c r="B39" s="307" t="s">
        <v>258</v>
      </c>
      <c r="C39" s="308"/>
      <c r="D39" s="113">
        <v>5.2694747671029321</v>
      </c>
      <c r="E39" s="115">
        <v>922</v>
      </c>
      <c r="F39" s="114">
        <v>963</v>
      </c>
      <c r="G39" s="114">
        <v>940</v>
      </c>
      <c r="H39" s="114">
        <v>940</v>
      </c>
      <c r="I39" s="140">
        <v>937</v>
      </c>
      <c r="J39" s="115">
        <v>-15</v>
      </c>
      <c r="K39" s="116">
        <v>-1.6008537886873</v>
      </c>
    </row>
    <row r="40" spans="1:11" ht="14.1" customHeight="1" x14ac:dyDescent="0.2">
      <c r="A40" s="306" t="s">
        <v>259</v>
      </c>
      <c r="B40" s="307" t="s">
        <v>260</v>
      </c>
      <c r="C40" s="308"/>
      <c r="D40" s="113">
        <v>5.0351488826655997</v>
      </c>
      <c r="E40" s="115">
        <v>881</v>
      </c>
      <c r="F40" s="114">
        <v>921</v>
      </c>
      <c r="G40" s="114">
        <v>897</v>
      </c>
      <c r="H40" s="114">
        <v>904</v>
      </c>
      <c r="I40" s="140">
        <v>907</v>
      </c>
      <c r="J40" s="115">
        <v>-26</v>
      </c>
      <c r="K40" s="116">
        <v>-2.8665931642778388</v>
      </c>
    </row>
    <row r="41" spans="1:11" ht="14.1" customHeight="1" x14ac:dyDescent="0.2">
      <c r="A41" s="306"/>
      <c r="B41" s="307" t="s">
        <v>261</v>
      </c>
      <c r="C41" s="308"/>
      <c r="D41" s="113">
        <v>2.5147168085957592</v>
      </c>
      <c r="E41" s="115">
        <v>440</v>
      </c>
      <c r="F41" s="114">
        <v>480</v>
      </c>
      <c r="G41" s="114">
        <v>434</v>
      </c>
      <c r="H41" s="114">
        <v>440</v>
      </c>
      <c r="I41" s="140">
        <v>447</v>
      </c>
      <c r="J41" s="115">
        <v>-7</v>
      </c>
      <c r="K41" s="116">
        <v>-1.5659955257270695</v>
      </c>
    </row>
    <row r="42" spans="1:11" ht="14.1" customHeight="1" x14ac:dyDescent="0.2">
      <c r="A42" s="306">
        <v>52</v>
      </c>
      <c r="B42" s="307" t="s">
        <v>262</v>
      </c>
      <c r="C42" s="308"/>
      <c r="D42" s="113">
        <v>4.9036977767617307</v>
      </c>
      <c r="E42" s="115">
        <v>858</v>
      </c>
      <c r="F42" s="114">
        <v>871</v>
      </c>
      <c r="G42" s="114">
        <v>916</v>
      </c>
      <c r="H42" s="114">
        <v>885</v>
      </c>
      <c r="I42" s="140">
        <v>848</v>
      </c>
      <c r="J42" s="115">
        <v>10</v>
      </c>
      <c r="K42" s="116">
        <v>1.179245283018868</v>
      </c>
    </row>
    <row r="43" spans="1:11" ht="14.1" customHeight="1" x14ac:dyDescent="0.2">
      <c r="A43" s="306" t="s">
        <v>263</v>
      </c>
      <c r="B43" s="307" t="s">
        <v>264</v>
      </c>
      <c r="C43" s="308"/>
      <c r="D43" s="113">
        <v>4.3207406984054408</v>
      </c>
      <c r="E43" s="115">
        <v>756</v>
      </c>
      <c r="F43" s="114">
        <v>770</v>
      </c>
      <c r="G43" s="114">
        <v>781</v>
      </c>
      <c r="H43" s="114">
        <v>775</v>
      </c>
      <c r="I43" s="140">
        <v>753</v>
      </c>
      <c r="J43" s="115">
        <v>3</v>
      </c>
      <c r="K43" s="116">
        <v>0.39840637450199201</v>
      </c>
    </row>
    <row r="44" spans="1:11" ht="14.1" customHeight="1" x14ac:dyDescent="0.2">
      <c r="A44" s="306">
        <v>53</v>
      </c>
      <c r="B44" s="307" t="s">
        <v>265</v>
      </c>
      <c r="C44" s="308"/>
      <c r="D44" s="113">
        <v>1.1259072983940104</v>
      </c>
      <c r="E44" s="115">
        <v>197</v>
      </c>
      <c r="F44" s="114">
        <v>194</v>
      </c>
      <c r="G44" s="114">
        <v>230</v>
      </c>
      <c r="H44" s="114">
        <v>224</v>
      </c>
      <c r="I44" s="140">
        <v>227</v>
      </c>
      <c r="J44" s="115">
        <v>-30</v>
      </c>
      <c r="K44" s="116">
        <v>-13.215859030837004</v>
      </c>
    </row>
    <row r="45" spans="1:11" ht="14.1" customHeight="1" x14ac:dyDescent="0.2">
      <c r="A45" s="306" t="s">
        <v>266</v>
      </c>
      <c r="B45" s="307" t="s">
        <v>267</v>
      </c>
      <c r="C45" s="308"/>
      <c r="D45" s="113">
        <v>1.1144767674458478</v>
      </c>
      <c r="E45" s="115">
        <v>195</v>
      </c>
      <c r="F45" s="114">
        <v>192</v>
      </c>
      <c r="G45" s="114">
        <v>228</v>
      </c>
      <c r="H45" s="114">
        <v>222</v>
      </c>
      <c r="I45" s="140">
        <v>225</v>
      </c>
      <c r="J45" s="115">
        <v>-30</v>
      </c>
      <c r="K45" s="116">
        <v>-13.333333333333334</v>
      </c>
    </row>
    <row r="46" spans="1:11" ht="14.1" customHeight="1" x14ac:dyDescent="0.2">
      <c r="A46" s="306">
        <v>54</v>
      </c>
      <c r="B46" s="307" t="s">
        <v>268</v>
      </c>
      <c r="C46" s="308"/>
      <c r="D46" s="113">
        <v>13.66519974852832</v>
      </c>
      <c r="E46" s="115">
        <v>2391</v>
      </c>
      <c r="F46" s="114">
        <v>2404</v>
      </c>
      <c r="G46" s="114">
        <v>2454</v>
      </c>
      <c r="H46" s="114">
        <v>2410</v>
      </c>
      <c r="I46" s="140">
        <v>2394</v>
      </c>
      <c r="J46" s="115">
        <v>-3</v>
      </c>
      <c r="K46" s="116">
        <v>-0.12531328320802004</v>
      </c>
    </row>
    <row r="47" spans="1:11" ht="14.1" customHeight="1" x14ac:dyDescent="0.2">
      <c r="A47" s="306">
        <v>61</v>
      </c>
      <c r="B47" s="307" t="s">
        <v>269</v>
      </c>
      <c r="C47" s="308"/>
      <c r="D47" s="113">
        <v>0.57152654740812714</v>
      </c>
      <c r="E47" s="115">
        <v>100</v>
      </c>
      <c r="F47" s="114">
        <v>101</v>
      </c>
      <c r="G47" s="114">
        <v>94</v>
      </c>
      <c r="H47" s="114">
        <v>94</v>
      </c>
      <c r="I47" s="140">
        <v>99</v>
      </c>
      <c r="J47" s="115">
        <v>1</v>
      </c>
      <c r="K47" s="116">
        <v>1.0101010101010102</v>
      </c>
    </row>
    <row r="48" spans="1:11" ht="14.1" customHeight="1" x14ac:dyDescent="0.2">
      <c r="A48" s="306">
        <v>62</v>
      </c>
      <c r="B48" s="307" t="s">
        <v>270</v>
      </c>
      <c r="C48" s="308"/>
      <c r="D48" s="113">
        <v>11.762016345659255</v>
      </c>
      <c r="E48" s="115">
        <v>2058</v>
      </c>
      <c r="F48" s="114">
        <v>2167</v>
      </c>
      <c r="G48" s="114">
        <v>2091</v>
      </c>
      <c r="H48" s="114">
        <v>2048</v>
      </c>
      <c r="I48" s="140">
        <v>2002</v>
      </c>
      <c r="J48" s="115">
        <v>56</v>
      </c>
      <c r="K48" s="116">
        <v>2.7972027972027971</v>
      </c>
    </row>
    <row r="49" spans="1:11" ht="14.1" customHeight="1" x14ac:dyDescent="0.2">
      <c r="A49" s="306">
        <v>63</v>
      </c>
      <c r="B49" s="307" t="s">
        <v>271</v>
      </c>
      <c r="C49" s="308"/>
      <c r="D49" s="113">
        <v>9.7902497571012166</v>
      </c>
      <c r="E49" s="115">
        <v>1713</v>
      </c>
      <c r="F49" s="114">
        <v>2109</v>
      </c>
      <c r="G49" s="114">
        <v>2208</v>
      </c>
      <c r="H49" s="114">
        <v>2210</v>
      </c>
      <c r="I49" s="140">
        <v>1989</v>
      </c>
      <c r="J49" s="115">
        <v>-276</v>
      </c>
      <c r="K49" s="116">
        <v>-13.8763197586727</v>
      </c>
    </row>
    <row r="50" spans="1:11" ht="14.1" customHeight="1" x14ac:dyDescent="0.2">
      <c r="A50" s="306" t="s">
        <v>272</v>
      </c>
      <c r="B50" s="307" t="s">
        <v>273</v>
      </c>
      <c r="C50" s="308"/>
      <c r="D50" s="113">
        <v>1.3945247756758301</v>
      </c>
      <c r="E50" s="115">
        <v>244</v>
      </c>
      <c r="F50" s="114">
        <v>277</v>
      </c>
      <c r="G50" s="114">
        <v>276</v>
      </c>
      <c r="H50" s="114">
        <v>250</v>
      </c>
      <c r="I50" s="140">
        <v>229</v>
      </c>
      <c r="J50" s="115">
        <v>15</v>
      </c>
      <c r="K50" s="116">
        <v>6.5502183406113534</v>
      </c>
    </row>
    <row r="51" spans="1:11" ht="14.1" customHeight="1" x14ac:dyDescent="0.2">
      <c r="A51" s="306" t="s">
        <v>274</v>
      </c>
      <c r="B51" s="307" t="s">
        <v>275</v>
      </c>
      <c r="C51" s="308"/>
      <c r="D51" s="113">
        <v>7.8642052923358294</v>
      </c>
      <c r="E51" s="115">
        <v>1376</v>
      </c>
      <c r="F51" s="114">
        <v>1730</v>
      </c>
      <c r="G51" s="114">
        <v>1835</v>
      </c>
      <c r="H51" s="114">
        <v>1861</v>
      </c>
      <c r="I51" s="140">
        <v>1655</v>
      </c>
      <c r="J51" s="115">
        <v>-279</v>
      </c>
      <c r="K51" s="116">
        <v>-16.858006042296072</v>
      </c>
    </row>
    <row r="52" spans="1:11" ht="14.1" customHeight="1" x14ac:dyDescent="0.2">
      <c r="A52" s="306">
        <v>71</v>
      </c>
      <c r="B52" s="307" t="s">
        <v>276</v>
      </c>
      <c r="C52" s="308"/>
      <c r="D52" s="113">
        <v>12.156369663370864</v>
      </c>
      <c r="E52" s="115">
        <v>2127</v>
      </c>
      <c r="F52" s="114">
        <v>2203</v>
      </c>
      <c r="G52" s="114">
        <v>2199</v>
      </c>
      <c r="H52" s="114">
        <v>2175</v>
      </c>
      <c r="I52" s="140">
        <v>2159</v>
      </c>
      <c r="J52" s="115">
        <v>-32</v>
      </c>
      <c r="K52" s="116">
        <v>-1.4821676702176934</v>
      </c>
    </row>
    <row r="53" spans="1:11" ht="14.1" customHeight="1" x14ac:dyDescent="0.2">
      <c r="A53" s="306" t="s">
        <v>277</v>
      </c>
      <c r="B53" s="307" t="s">
        <v>278</v>
      </c>
      <c r="C53" s="308"/>
      <c r="D53" s="113">
        <v>0.81728296279362178</v>
      </c>
      <c r="E53" s="115">
        <v>143</v>
      </c>
      <c r="F53" s="114">
        <v>148</v>
      </c>
      <c r="G53" s="114">
        <v>140</v>
      </c>
      <c r="H53" s="114">
        <v>133</v>
      </c>
      <c r="I53" s="140">
        <v>138</v>
      </c>
      <c r="J53" s="115">
        <v>5</v>
      </c>
      <c r="K53" s="116">
        <v>3.6231884057971016</v>
      </c>
    </row>
    <row r="54" spans="1:11" ht="14.1" customHeight="1" x14ac:dyDescent="0.2">
      <c r="A54" s="306" t="s">
        <v>279</v>
      </c>
      <c r="B54" s="307" t="s">
        <v>280</v>
      </c>
      <c r="C54" s="308"/>
      <c r="D54" s="113">
        <v>10.721838029376464</v>
      </c>
      <c r="E54" s="115">
        <v>1876</v>
      </c>
      <c r="F54" s="114">
        <v>1937</v>
      </c>
      <c r="G54" s="114">
        <v>1956</v>
      </c>
      <c r="H54" s="114">
        <v>1933</v>
      </c>
      <c r="I54" s="140">
        <v>1911</v>
      </c>
      <c r="J54" s="115">
        <v>-35</v>
      </c>
      <c r="K54" s="116">
        <v>-1.8315018315018314</v>
      </c>
    </row>
    <row r="55" spans="1:11" ht="14.1" customHeight="1" x14ac:dyDescent="0.2">
      <c r="A55" s="306">
        <v>72</v>
      </c>
      <c r="B55" s="307" t="s">
        <v>281</v>
      </c>
      <c r="C55" s="308"/>
      <c r="D55" s="113">
        <v>1.7202949076984626</v>
      </c>
      <c r="E55" s="115">
        <v>301</v>
      </c>
      <c r="F55" s="114">
        <v>288</v>
      </c>
      <c r="G55" s="114">
        <v>291</v>
      </c>
      <c r="H55" s="114">
        <v>293</v>
      </c>
      <c r="I55" s="140">
        <v>298</v>
      </c>
      <c r="J55" s="115">
        <v>3</v>
      </c>
      <c r="K55" s="116">
        <v>1.0067114093959733</v>
      </c>
    </row>
    <row r="56" spans="1:11" ht="14.1" customHeight="1" x14ac:dyDescent="0.2">
      <c r="A56" s="306" t="s">
        <v>282</v>
      </c>
      <c r="B56" s="307" t="s">
        <v>283</v>
      </c>
      <c r="C56" s="308"/>
      <c r="D56" s="113">
        <v>0.24575641538549467</v>
      </c>
      <c r="E56" s="115">
        <v>43</v>
      </c>
      <c r="F56" s="114">
        <v>39</v>
      </c>
      <c r="G56" s="114">
        <v>42</v>
      </c>
      <c r="H56" s="114">
        <v>40</v>
      </c>
      <c r="I56" s="140">
        <v>41</v>
      </c>
      <c r="J56" s="115">
        <v>2</v>
      </c>
      <c r="K56" s="116">
        <v>4.8780487804878048</v>
      </c>
    </row>
    <row r="57" spans="1:11" ht="14.1" customHeight="1" x14ac:dyDescent="0.2">
      <c r="A57" s="306" t="s">
        <v>284</v>
      </c>
      <c r="B57" s="307" t="s">
        <v>285</v>
      </c>
      <c r="C57" s="308"/>
      <c r="D57" s="113">
        <v>1.0859004400754415</v>
      </c>
      <c r="E57" s="115">
        <v>190</v>
      </c>
      <c r="F57" s="114">
        <v>183</v>
      </c>
      <c r="G57" s="114">
        <v>186</v>
      </c>
      <c r="H57" s="114">
        <v>191</v>
      </c>
      <c r="I57" s="140">
        <v>193</v>
      </c>
      <c r="J57" s="115">
        <v>-3</v>
      </c>
      <c r="K57" s="116">
        <v>-1.5544041450777202</v>
      </c>
    </row>
    <row r="58" spans="1:11" ht="14.1" customHeight="1" x14ac:dyDescent="0.2">
      <c r="A58" s="306">
        <v>73</v>
      </c>
      <c r="B58" s="307" t="s">
        <v>286</v>
      </c>
      <c r="C58" s="308"/>
      <c r="D58" s="113">
        <v>0.88015088300851574</v>
      </c>
      <c r="E58" s="115">
        <v>154</v>
      </c>
      <c r="F58" s="114">
        <v>153</v>
      </c>
      <c r="G58" s="114">
        <v>153</v>
      </c>
      <c r="H58" s="114">
        <v>149</v>
      </c>
      <c r="I58" s="140">
        <v>147</v>
      </c>
      <c r="J58" s="115">
        <v>7</v>
      </c>
      <c r="K58" s="116">
        <v>4.7619047619047619</v>
      </c>
    </row>
    <row r="59" spans="1:11" ht="14.1" customHeight="1" x14ac:dyDescent="0.2">
      <c r="A59" s="306" t="s">
        <v>287</v>
      </c>
      <c r="B59" s="307" t="s">
        <v>288</v>
      </c>
      <c r="C59" s="308"/>
      <c r="D59" s="113">
        <v>0.6229639366748585</v>
      </c>
      <c r="E59" s="115">
        <v>109</v>
      </c>
      <c r="F59" s="114">
        <v>110</v>
      </c>
      <c r="G59" s="114">
        <v>108</v>
      </c>
      <c r="H59" s="114">
        <v>105</v>
      </c>
      <c r="I59" s="140">
        <v>104</v>
      </c>
      <c r="J59" s="115">
        <v>5</v>
      </c>
      <c r="K59" s="116">
        <v>4.8076923076923075</v>
      </c>
    </row>
    <row r="60" spans="1:11" ht="14.1" customHeight="1" x14ac:dyDescent="0.2">
      <c r="A60" s="306">
        <v>81</v>
      </c>
      <c r="B60" s="307" t="s">
        <v>289</v>
      </c>
      <c r="C60" s="308"/>
      <c r="D60" s="113">
        <v>5.1837457849917126</v>
      </c>
      <c r="E60" s="115">
        <v>907</v>
      </c>
      <c r="F60" s="114">
        <v>930</v>
      </c>
      <c r="G60" s="114">
        <v>935</v>
      </c>
      <c r="H60" s="114">
        <v>953</v>
      </c>
      <c r="I60" s="140">
        <v>957</v>
      </c>
      <c r="J60" s="115">
        <v>-50</v>
      </c>
      <c r="K60" s="116">
        <v>-5.2246603970741905</v>
      </c>
    </row>
    <row r="61" spans="1:11" ht="14.1" customHeight="1" x14ac:dyDescent="0.2">
      <c r="A61" s="306" t="s">
        <v>290</v>
      </c>
      <c r="B61" s="307" t="s">
        <v>291</v>
      </c>
      <c r="C61" s="308"/>
      <c r="D61" s="113">
        <v>2.3089672515288333</v>
      </c>
      <c r="E61" s="115">
        <v>404</v>
      </c>
      <c r="F61" s="114">
        <v>408</v>
      </c>
      <c r="G61" s="114">
        <v>406</v>
      </c>
      <c r="H61" s="114">
        <v>399</v>
      </c>
      <c r="I61" s="140">
        <v>394</v>
      </c>
      <c r="J61" s="115">
        <v>10</v>
      </c>
      <c r="K61" s="116">
        <v>2.5380710659898478</v>
      </c>
    </row>
    <row r="62" spans="1:11" ht="14.1" customHeight="1" x14ac:dyDescent="0.2">
      <c r="A62" s="306" t="s">
        <v>292</v>
      </c>
      <c r="B62" s="307" t="s">
        <v>293</v>
      </c>
      <c r="C62" s="308"/>
      <c r="D62" s="113">
        <v>1.4916842887352117</v>
      </c>
      <c r="E62" s="115">
        <v>261</v>
      </c>
      <c r="F62" s="114">
        <v>273</v>
      </c>
      <c r="G62" s="114">
        <v>284</v>
      </c>
      <c r="H62" s="114">
        <v>295</v>
      </c>
      <c r="I62" s="140">
        <v>290</v>
      </c>
      <c r="J62" s="115">
        <v>-29</v>
      </c>
      <c r="K62" s="116">
        <v>-10</v>
      </c>
    </row>
    <row r="63" spans="1:11" ht="14.1" customHeight="1" x14ac:dyDescent="0.2">
      <c r="A63" s="306"/>
      <c r="B63" s="307" t="s">
        <v>294</v>
      </c>
      <c r="C63" s="308"/>
      <c r="D63" s="113">
        <v>1.325941589986855</v>
      </c>
      <c r="E63" s="115">
        <v>232</v>
      </c>
      <c r="F63" s="114">
        <v>247</v>
      </c>
      <c r="G63" s="114">
        <v>258</v>
      </c>
      <c r="H63" s="114">
        <v>269</v>
      </c>
      <c r="I63" s="140">
        <v>262</v>
      </c>
      <c r="J63" s="115">
        <v>-30</v>
      </c>
      <c r="K63" s="116">
        <v>-11.450381679389313</v>
      </c>
    </row>
    <row r="64" spans="1:11" ht="14.1" customHeight="1" x14ac:dyDescent="0.2">
      <c r="A64" s="306" t="s">
        <v>295</v>
      </c>
      <c r="B64" s="307" t="s">
        <v>296</v>
      </c>
      <c r="C64" s="308"/>
      <c r="D64" s="113">
        <v>0.28576327370406357</v>
      </c>
      <c r="E64" s="115">
        <v>50</v>
      </c>
      <c r="F64" s="114">
        <v>54</v>
      </c>
      <c r="G64" s="114">
        <v>51</v>
      </c>
      <c r="H64" s="114">
        <v>54</v>
      </c>
      <c r="I64" s="140">
        <v>63</v>
      </c>
      <c r="J64" s="115">
        <v>-13</v>
      </c>
      <c r="K64" s="116">
        <v>-20.634920634920636</v>
      </c>
    </row>
    <row r="65" spans="1:11" ht="14.1" customHeight="1" x14ac:dyDescent="0.2">
      <c r="A65" s="306" t="s">
        <v>297</v>
      </c>
      <c r="B65" s="307" t="s">
        <v>298</v>
      </c>
      <c r="C65" s="308"/>
      <c r="D65" s="113">
        <v>0.76584557352689031</v>
      </c>
      <c r="E65" s="115">
        <v>134</v>
      </c>
      <c r="F65" s="114">
        <v>137</v>
      </c>
      <c r="G65" s="114">
        <v>130</v>
      </c>
      <c r="H65" s="114">
        <v>143</v>
      </c>
      <c r="I65" s="140">
        <v>145</v>
      </c>
      <c r="J65" s="115">
        <v>-11</v>
      </c>
      <c r="K65" s="116">
        <v>-7.5862068965517242</v>
      </c>
    </row>
    <row r="66" spans="1:11" ht="14.1" customHeight="1" x14ac:dyDescent="0.2">
      <c r="A66" s="306">
        <v>82</v>
      </c>
      <c r="B66" s="307" t="s">
        <v>299</v>
      </c>
      <c r="C66" s="308"/>
      <c r="D66" s="113">
        <v>1.8917528719209007</v>
      </c>
      <c r="E66" s="115">
        <v>331</v>
      </c>
      <c r="F66" s="114">
        <v>331</v>
      </c>
      <c r="G66" s="114">
        <v>328</v>
      </c>
      <c r="H66" s="114">
        <v>322</v>
      </c>
      <c r="I66" s="140">
        <v>312</v>
      </c>
      <c r="J66" s="115">
        <v>19</v>
      </c>
      <c r="K66" s="116">
        <v>6.0897435897435894</v>
      </c>
    </row>
    <row r="67" spans="1:11" ht="14.1" customHeight="1" x14ac:dyDescent="0.2">
      <c r="A67" s="306" t="s">
        <v>300</v>
      </c>
      <c r="B67" s="307" t="s">
        <v>301</v>
      </c>
      <c r="C67" s="308"/>
      <c r="D67" s="113">
        <v>0.68583185688975257</v>
      </c>
      <c r="E67" s="115">
        <v>120</v>
      </c>
      <c r="F67" s="114">
        <v>120</v>
      </c>
      <c r="G67" s="114">
        <v>123</v>
      </c>
      <c r="H67" s="114">
        <v>118</v>
      </c>
      <c r="I67" s="140">
        <v>107</v>
      </c>
      <c r="J67" s="115">
        <v>13</v>
      </c>
      <c r="K67" s="116">
        <v>12.149532710280374</v>
      </c>
    </row>
    <row r="68" spans="1:11" ht="14.1" customHeight="1" x14ac:dyDescent="0.2">
      <c r="A68" s="306" t="s">
        <v>302</v>
      </c>
      <c r="B68" s="307" t="s">
        <v>303</v>
      </c>
      <c r="C68" s="308"/>
      <c r="D68" s="113">
        <v>0.72583871520832144</v>
      </c>
      <c r="E68" s="115">
        <v>127</v>
      </c>
      <c r="F68" s="114">
        <v>134</v>
      </c>
      <c r="G68" s="114">
        <v>128</v>
      </c>
      <c r="H68" s="114">
        <v>132</v>
      </c>
      <c r="I68" s="140">
        <v>128</v>
      </c>
      <c r="J68" s="115">
        <v>-1</v>
      </c>
      <c r="K68" s="116">
        <v>-0.78125</v>
      </c>
    </row>
    <row r="69" spans="1:11" ht="14.1" customHeight="1" x14ac:dyDescent="0.2">
      <c r="A69" s="306">
        <v>83</v>
      </c>
      <c r="B69" s="307" t="s">
        <v>304</v>
      </c>
      <c r="C69" s="308"/>
      <c r="D69" s="113">
        <v>2.446133622906784</v>
      </c>
      <c r="E69" s="115">
        <v>428</v>
      </c>
      <c r="F69" s="114">
        <v>435</v>
      </c>
      <c r="G69" s="114">
        <v>439</v>
      </c>
      <c r="H69" s="114">
        <v>431</v>
      </c>
      <c r="I69" s="140">
        <v>425</v>
      </c>
      <c r="J69" s="115">
        <v>3</v>
      </c>
      <c r="K69" s="116">
        <v>0.70588235294117652</v>
      </c>
    </row>
    <row r="70" spans="1:11" ht="14.1" customHeight="1" x14ac:dyDescent="0.2">
      <c r="A70" s="306" t="s">
        <v>305</v>
      </c>
      <c r="B70" s="307" t="s">
        <v>306</v>
      </c>
      <c r="C70" s="308"/>
      <c r="D70" s="113">
        <v>1.3659484483054238</v>
      </c>
      <c r="E70" s="115">
        <v>239</v>
      </c>
      <c r="F70" s="114">
        <v>240</v>
      </c>
      <c r="G70" s="114">
        <v>242</v>
      </c>
      <c r="H70" s="114">
        <v>235</v>
      </c>
      <c r="I70" s="140">
        <v>238</v>
      </c>
      <c r="J70" s="115">
        <v>1</v>
      </c>
      <c r="K70" s="116">
        <v>0.42016806722689076</v>
      </c>
    </row>
    <row r="71" spans="1:11" ht="14.1" customHeight="1" x14ac:dyDescent="0.2">
      <c r="A71" s="306"/>
      <c r="B71" s="307" t="s">
        <v>307</v>
      </c>
      <c r="C71" s="308"/>
      <c r="D71" s="113">
        <v>0.90872721037892212</v>
      </c>
      <c r="E71" s="115">
        <v>159</v>
      </c>
      <c r="F71" s="114">
        <v>153</v>
      </c>
      <c r="G71" s="114">
        <v>156</v>
      </c>
      <c r="H71" s="114">
        <v>147</v>
      </c>
      <c r="I71" s="140">
        <v>151</v>
      </c>
      <c r="J71" s="115">
        <v>8</v>
      </c>
      <c r="K71" s="116">
        <v>5.298013245033113</v>
      </c>
    </row>
    <row r="72" spans="1:11" ht="14.1" customHeight="1" x14ac:dyDescent="0.2">
      <c r="A72" s="306">
        <v>84</v>
      </c>
      <c r="B72" s="307" t="s">
        <v>308</v>
      </c>
      <c r="C72" s="308"/>
      <c r="D72" s="113">
        <v>1.3373721209350173</v>
      </c>
      <c r="E72" s="115">
        <v>234</v>
      </c>
      <c r="F72" s="114">
        <v>270</v>
      </c>
      <c r="G72" s="114">
        <v>242</v>
      </c>
      <c r="H72" s="114">
        <v>228</v>
      </c>
      <c r="I72" s="140">
        <v>283</v>
      </c>
      <c r="J72" s="115">
        <v>-49</v>
      </c>
      <c r="K72" s="116">
        <v>-17.314487632508833</v>
      </c>
    </row>
    <row r="73" spans="1:11" ht="14.1" customHeight="1" x14ac:dyDescent="0.2">
      <c r="A73" s="306" t="s">
        <v>309</v>
      </c>
      <c r="B73" s="307" t="s">
        <v>310</v>
      </c>
      <c r="C73" s="308"/>
      <c r="D73" s="113">
        <v>0.12573584042978797</v>
      </c>
      <c r="E73" s="115">
        <v>22</v>
      </c>
      <c r="F73" s="114">
        <v>20</v>
      </c>
      <c r="G73" s="114">
        <v>18</v>
      </c>
      <c r="H73" s="114">
        <v>23</v>
      </c>
      <c r="I73" s="140">
        <v>22</v>
      </c>
      <c r="J73" s="115">
        <v>0</v>
      </c>
      <c r="K73" s="116">
        <v>0</v>
      </c>
    </row>
    <row r="74" spans="1:11" ht="14.1" customHeight="1" x14ac:dyDescent="0.2">
      <c r="A74" s="306" t="s">
        <v>311</v>
      </c>
      <c r="B74" s="307" t="s">
        <v>312</v>
      </c>
      <c r="C74" s="308"/>
      <c r="D74" s="113">
        <v>6.2867920214893985E-2</v>
      </c>
      <c r="E74" s="115">
        <v>11</v>
      </c>
      <c r="F74" s="114">
        <v>10</v>
      </c>
      <c r="G74" s="114">
        <v>10</v>
      </c>
      <c r="H74" s="114">
        <v>9</v>
      </c>
      <c r="I74" s="140">
        <v>9</v>
      </c>
      <c r="J74" s="115">
        <v>2</v>
      </c>
      <c r="K74" s="116">
        <v>22.222222222222221</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6.2867920214893985E-2</v>
      </c>
      <c r="E76" s="115">
        <v>11</v>
      </c>
      <c r="F76" s="114">
        <v>12</v>
      </c>
      <c r="G76" s="114">
        <v>13</v>
      </c>
      <c r="H76" s="114">
        <v>14</v>
      </c>
      <c r="I76" s="140">
        <v>14</v>
      </c>
      <c r="J76" s="115">
        <v>-3</v>
      </c>
      <c r="K76" s="116">
        <v>-21.428571428571427</v>
      </c>
    </row>
    <row r="77" spans="1:11" ht="14.1" customHeight="1" x14ac:dyDescent="0.2">
      <c r="A77" s="306">
        <v>92</v>
      </c>
      <c r="B77" s="307" t="s">
        <v>316</v>
      </c>
      <c r="C77" s="308"/>
      <c r="D77" s="113">
        <v>0.17717322969651941</v>
      </c>
      <c r="E77" s="115">
        <v>31</v>
      </c>
      <c r="F77" s="114">
        <v>30</v>
      </c>
      <c r="G77" s="114">
        <v>30</v>
      </c>
      <c r="H77" s="114">
        <v>31</v>
      </c>
      <c r="I77" s="140">
        <v>34</v>
      </c>
      <c r="J77" s="115">
        <v>-3</v>
      </c>
      <c r="K77" s="116">
        <v>-8.8235294117647065</v>
      </c>
    </row>
    <row r="78" spans="1:11" ht="14.1" customHeight="1" x14ac:dyDescent="0.2">
      <c r="A78" s="306">
        <v>93</v>
      </c>
      <c r="B78" s="307" t="s">
        <v>317</v>
      </c>
      <c r="C78" s="308"/>
      <c r="D78" s="113">
        <v>0.18288849517060068</v>
      </c>
      <c r="E78" s="115">
        <v>32</v>
      </c>
      <c r="F78" s="114">
        <v>35</v>
      </c>
      <c r="G78" s="114">
        <v>34</v>
      </c>
      <c r="H78" s="114">
        <v>32</v>
      </c>
      <c r="I78" s="140">
        <v>31</v>
      </c>
      <c r="J78" s="115">
        <v>1</v>
      </c>
      <c r="K78" s="116">
        <v>3.225806451612903</v>
      </c>
    </row>
    <row r="79" spans="1:11" ht="14.1" customHeight="1" x14ac:dyDescent="0.2">
      <c r="A79" s="306">
        <v>94</v>
      </c>
      <c r="B79" s="307" t="s">
        <v>318</v>
      </c>
      <c r="C79" s="308"/>
      <c r="D79" s="113">
        <v>0.51437389266731437</v>
      </c>
      <c r="E79" s="115">
        <v>90</v>
      </c>
      <c r="F79" s="114">
        <v>90</v>
      </c>
      <c r="G79" s="114">
        <v>91</v>
      </c>
      <c r="H79" s="114">
        <v>84</v>
      </c>
      <c r="I79" s="140">
        <v>83</v>
      </c>
      <c r="J79" s="115">
        <v>7</v>
      </c>
      <c r="K79" s="116">
        <v>8.4337349397590362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4.2921643710350343</v>
      </c>
      <c r="E81" s="143">
        <v>751</v>
      </c>
      <c r="F81" s="144">
        <v>787</v>
      </c>
      <c r="G81" s="144">
        <v>789</v>
      </c>
      <c r="H81" s="144">
        <v>791</v>
      </c>
      <c r="I81" s="145">
        <v>760</v>
      </c>
      <c r="J81" s="143">
        <v>-9</v>
      </c>
      <c r="K81" s="146">
        <v>-1.1842105263157894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4888</v>
      </c>
      <c r="G12" s="536">
        <v>4060</v>
      </c>
      <c r="H12" s="536">
        <v>6591</v>
      </c>
      <c r="I12" s="536">
        <v>4383</v>
      </c>
      <c r="J12" s="537">
        <v>4841</v>
      </c>
      <c r="K12" s="538">
        <v>47</v>
      </c>
      <c r="L12" s="349">
        <v>0.970873786407767</v>
      </c>
    </row>
    <row r="13" spans="1:17" s="110" customFormat="1" ht="15" customHeight="1" x14ac:dyDescent="0.2">
      <c r="A13" s="350" t="s">
        <v>344</v>
      </c>
      <c r="B13" s="351" t="s">
        <v>345</v>
      </c>
      <c r="C13" s="347"/>
      <c r="D13" s="347"/>
      <c r="E13" s="348"/>
      <c r="F13" s="536">
        <v>2866</v>
      </c>
      <c r="G13" s="536">
        <v>2003</v>
      </c>
      <c r="H13" s="536">
        <v>3617</v>
      </c>
      <c r="I13" s="536">
        <v>2528</v>
      </c>
      <c r="J13" s="537">
        <v>2905</v>
      </c>
      <c r="K13" s="538">
        <v>-39</v>
      </c>
      <c r="L13" s="349">
        <v>-1.342512908777969</v>
      </c>
    </row>
    <row r="14" spans="1:17" s="110" customFormat="1" ht="22.5" customHeight="1" x14ac:dyDescent="0.2">
      <c r="A14" s="350"/>
      <c r="B14" s="351" t="s">
        <v>346</v>
      </c>
      <c r="C14" s="347"/>
      <c r="D14" s="347"/>
      <c r="E14" s="348"/>
      <c r="F14" s="536">
        <v>2022</v>
      </c>
      <c r="G14" s="536">
        <v>2057</v>
      </c>
      <c r="H14" s="536">
        <v>2974</v>
      </c>
      <c r="I14" s="536">
        <v>1855</v>
      </c>
      <c r="J14" s="537">
        <v>1936</v>
      </c>
      <c r="K14" s="538">
        <v>86</v>
      </c>
      <c r="L14" s="349">
        <v>4.4421487603305785</v>
      </c>
    </row>
    <row r="15" spans="1:17" s="110" customFormat="1" ht="15" customHeight="1" x14ac:dyDescent="0.2">
      <c r="A15" s="350" t="s">
        <v>347</v>
      </c>
      <c r="B15" s="351" t="s">
        <v>108</v>
      </c>
      <c r="C15" s="347"/>
      <c r="D15" s="347"/>
      <c r="E15" s="348"/>
      <c r="F15" s="536">
        <v>1198</v>
      </c>
      <c r="G15" s="536">
        <v>921</v>
      </c>
      <c r="H15" s="536">
        <v>2915</v>
      </c>
      <c r="I15" s="536">
        <v>947</v>
      </c>
      <c r="J15" s="537">
        <v>1206</v>
      </c>
      <c r="K15" s="538">
        <v>-8</v>
      </c>
      <c r="L15" s="349">
        <v>-0.66334991708126034</v>
      </c>
    </row>
    <row r="16" spans="1:17" s="110" customFormat="1" ht="15" customHeight="1" x14ac:dyDescent="0.2">
      <c r="A16" s="350"/>
      <c r="B16" s="351" t="s">
        <v>109</v>
      </c>
      <c r="C16" s="347"/>
      <c r="D16" s="347"/>
      <c r="E16" s="348"/>
      <c r="F16" s="536">
        <v>3167</v>
      </c>
      <c r="G16" s="536">
        <v>2697</v>
      </c>
      <c r="H16" s="536">
        <v>3064</v>
      </c>
      <c r="I16" s="536">
        <v>2925</v>
      </c>
      <c r="J16" s="537">
        <v>3102</v>
      </c>
      <c r="K16" s="538">
        <v>65</v>
      </c>
      <c r="L16" s="349">
        <v>2.0954223081882657</v>
      </c>
    </row>
    <row r="17" spans="1:12" s="110" customFormat="1" ht="15" customHeight="1" x14ac:dyDescent="0.2">
      <c r="A17" s="350"/>
      <c r="B17" s="351" t="s">
        <v>110</v>
      </c>
      <c r="C17" s="347"/>
      <c r="D17" s="347"/>
      <c r="E17" s="348"/>
      <c r="F17" s="536">
        <v>460</v>
      </c>
      <c r="G17" s="536">
        <v>401</v>
      </c>
      <c r="H17" s="536">
        <v>548</v>
      </c>
      <c r="I17" s="536">
        <v>445</v>
      </c>
      <c r="J17" s="537">
        <v>475</v>
      </c>
      <c r="K17" s="538">
        <v>-15</v>
      </c>
      <c r="L17" s="349">
        <v>-3.1578947368421053</v>
      </c>
    </row>
    <row r="18" spans="1:12" s="110" customFormat="1" ht="15" customHeight="1" x14ac:dyDescent="0.2">
      <c r="A18" s="350"/>
      <c r="B18" s="351" t="s">
        <v>111</v>
      </c>
      <c r="C18" s="347"/>
      <c r="D18" s="347"/>
      <c r="E18" s="348"/>
      <c r="F18" s="536">
        <v>63</v>
      </c>
      <c r="G18" s="536">
        <v>41</v>
      </c>
      <c r="H18" s="536">
        <v>64</v>
      </c>
      <c r="I18" s="536">
        <v>66</v>
      </c>
      <c r="J18" s="537">
        <v>58</v>
      </c>
      <c r="K18" s="538">
        <v>5</v>
      </c>
      <c r="L18" s="349">
        <v>8.6206896551724146</v>
      </c>
    </row>
    <row r="19" spans="1:12" s="110" customFormat="1" ht="15" customHeight="1" x14ac:dyDescent="0.2">
      <c r="A19" s="118" t="s">
        <v>113</v>
      </c>
      <c r="B19" s="119" t="s">
        <v>181</v>
      </c>
      <c r="C19" s="347"/>
      <c r="D19" s="347"/>
      <c r="E19" s="348"/>
      <c r="F19" s="536">
        <v>3393</v>
      </c>
      <c r="G19" s="536">
        <v>2631</v>
      </c>
      <c r="H19" s="536">
        <v>5039</v>
      </c>
      <c r="I19" s="536">
        <v>2980</v>
      </c>
      <c r="J19" s="537">
        <v>3396</v>
      </c>
      <c r="K19" s="538">
        <v>-3</v>
      </c>
      <c r="L19" s="349">
        <v>-8.8339222614840993E-2</v>
      </c>
    </row>
    <row r="20" spans="1:12" s="110" customFormat="1" ht="15" customHeight="1" x14ac:dyDescent="0.2">
      <c r="A20" s="118"/>
      <c r="B20" s="119" t="s">
        <v>182</v>
      </c>
      <c r="C20" s="347"/>
      <c r="D20" s="347"/>
      <c r="E20" s="348"/>
      <c r="F20" s="536">
        <v>1495</v>
      </c>
      <c r="G20" s="536">
        <v>1429</v>
      </c>
      <c r="H20" s="536">
        <v>1552</v>
      </c>
      <c r="I20" s="536">
        <v>1403</v>
      </c>
      <c r="J20" s="537">
        <v>1445</v>
      </c>
      <c r="K20" s="538">
        <v>50</v>
      </c>
      <c r="L20" s="349">
        <v>3.4602076124567476</v>
      </c>
    </row>
    <row r="21" spans="1:12" s="110" customFormat="1" ht="15" customHeight="1" x14ac:dyDescent="0.2">
      <c r="A21" s="118" t="s">
        <v>113</v>
      </c>
      <c r="B21" s="119" t="s">
        <v>116</v>
      </c>
      <c r="C21" s="347"/>
      <c r="D21" s="347"/>
      <c r="E21" s="348"/>
      <c r="F21" s="536">
        <v>3697</v>
      </c>
      <c r="G21" s="536">
        <v>2903</v>
      </c>
      <c r="H21" s="536">
        <v>5212</v>
      </c>
      <c r="I21" s="536">
        <v>2916</v>
      </c>
      <c r="J21" s="537">
        <v>3616</v>
      </c>
      <c r="K21" s="538">
        <v>81</v>
      </c>
      <c r="L21" s="349">
        <v>2.2400442477876106</v>
      </c>
    </row>
    <row r="22" spans="1:12" s="110" customFormat="1" ht="15" customHeight="1" x14ac:dyDescent="0.2">
      <c r="A22" s="118"/>
      <c r="B22" s="119" t="s">
        <v>117</v>
      </c>
      <c r="C22" s="347"/>
      <c r="D22" s="347"/>
      <c r="E22" s="348"/>
      <c r="F22" s="536">
        <v>1187</v>
      </c>
      <c r="G22" s="536">
        <v>1155</v>
      </c>
      <c r="H22" s="536">
        <v>1378</v>
      </c>
      <c r="I22" s="536">
        <v>1467</v>
      </c>
      <c r="J22" s="537">
        <v>1223</v>
      </c>
      <c r="K22" s="538">
        <v>-36</v>
      </c>
      <c r="L22" s="349">
        <v>-2.9435813573180702</v>
      </c>
    </row>
    <row r="23" spans="1:12" s="110" customFormat="1" ht="15" customHeight="1" x14ac:dyDescent="0.2">
      <c r="A23" s="352" t="s">
        <v>347</v>
      </c>
      <c r="B23" s="353" t="s">
        <v>193</v>
      </c>
      <c r="C23" s="354"/>
      <c r="D23" s="354"/>
      <c r="E23" s="355"/>
      <c r="F23" s="539">
        <v>94</v>
      </c>
      <c r="G23" s="539">
        <v>150</v>
      </c>
      <c r="H23" s="539">
        <v>1447</v>
      </c>
      <c r="I23" s="539">
        <v>60</v>
      </c>
      <c r="J23" s="540">
        <v>68</v>
      </c>
      <c r="K23" s="541">
        <v>26</v>
      </c>
      <c r="L23" s="356">
        <v>38.235294117647058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26.6</v>
      </c>
      <c r="G25" s="542">
        <v>32.1</v>
      </c>
      <c r="H25" s="542">
        <v>32.5</v>
      </c>
      <c r="I25" s="542">
        <v>32</v>
      </c>
      <c r="J25" s="542">
        <v>27.6</v>
      </c>
      <c r="K25" s="543" t="s">
        <v>349</v>
      </c>
      <c r="L25" s="364">
        <v>-1</v>
      </c>
    </row>
    <row r="26" spans="1:12" s="110" customFormat="1" ht="15" customHeight="1" x14ac:dyDescent="0.2">
      <c r="A26" s="365" t="s">
        <v>105</v>
      </c>
      <c r="B26" s="366" t="s">
        <v>345</v>
      </c>
      <c r="C26" s="362"/>
      <c r="D26" s="362"/>
      <c r="E26" s="363"/>
      <c r="F26" s="542">
        <v>24.9</v>
      </c>
      <c r="G26" s="542">
        <v>31.9</v>
      </c>
      <c r="H26" s="542">
        <v>29.9</v>
      </c>
      <c r="I26" s="542">
        <v>30.2</v>
      </c>
      <c r="J26" s="544">
        <v>25.9</v>
      </c>
      <c r="K26" s="543" t="s">
        <v>349</v>
      </c>
      <c r="L26" s="364">
        <v>-1</v>
      </c>
    </row>
    <row r="27" spans="1:12" s="110" customFormat="1" ht="15" customHeight="1" x14ac:dyDescent="0.2">
      <c r="A27" s="365"/>
      <c r="B27" s="366" t="s">
        <v>346</v>
      </c>
      <c r="C27" s="362"/>
      <c r="D27" s="362"/>
      <c r="E27" s="363"/>
      <c r="F27" s="542">
        <v>28.9</v>
      </c>
      <c r="G27" s="542">
        <v>32.299999999999997</v>
      </c>
      <c r="H27" s="542">
        <v>35.4</v>
      </c>
      <c r="I27" s="542">
        <v>34.5</v>
      </c>
      <c r="J27" s="542">
        <v>30.1</v>
      </c>
      <c r="K27" s="543" t="s">
        <v>349</v>
      </c>
      <c r="L27" s="364">
        <v>-1.2000000000000028</v>
      </c>
    </row>
    <row r="28" spans="1:12" s="110" customFormat="1" ht="15" customHeight="1" x14ac:dyDescent="0.2">
      <c r="A28" s="365" t="s">
        <v>113</v>
      </c>
      <c r="B28" s="366" t="s">
        <v>108</v>
      </c>
      <c r="C28" s="362"/>
      <c r="D28" s="362"/>
      <c r="E28" s="363"/>
      <c r="F28" s="542">
        <v>36.299999999999997</v>
      </c>
      <c r="G28" s="542">
        <v>42.6</v>
      </c>
      <c r="H28" s="542">
        <v>42.4</v>
      </c>
      <c r="I28" s="542">
        <v>40.6</v>
      </c>
      <c r="J28" s="542">
        <v>36.700000000000003</v>
      </c>
      <c r="K28" s="543" t="s">
        <v>349</v>
      </c>
      <c r="L28" s="364">
        <v>-0.40000000000000568</v>
      </c>
    </row>
    <row r="29" spans="1:12" s="110" customFormat="1" ht="11.25" x14ac:dyDescent="0.2">
      <c r="A29" s="365"/>
      <c r="B29" s="366" t="s">
        <v>109</v>
      </c>
      <c r="C29" s="362"/>
      <c r="D29" s="362"/>
      <c r="E29" s="363"/>
      <c r="F29" s="542">
        <v>24.4</v>
      </c>
      <c r="G29" s="542">
        <v>29.5</v>
      </c>
      <c r="H29" s="542">
        <v>30.2</v>
      </c>
      <c r="I29" s="542">
        <v>30.1</v>
      </c>
      <c r="J29" s="544">
        <v>25.2</v>
      </c>
      <c r="K29" s="543" t="s">
        <v>349</v>
      </c>
      <c r="L29" s="364">
        <v>-0.80000000000000071</v>
      </c>
    </row>
    <row r="30" spans="1:12" s="110" customFormat="1" ht="15" customHeight="1" x14ac:dyDescent="0.2">
      <c r="A30" s="365"/>
      <c r="B30" s="366" t="s">
        <v>110</v>
      </c>
      <c r="C30" s="362"/>
      <c r="D30" s="362"/>
      <c r="E30" s="363"/>
      <c r="F30" s="542">
        <v>18</v>
      </c>
      <c r="G30" s="542">
        <v>29.2</v>
      </c>
      <c r="H30" s="542">
        <v>19.600000000000001</v>
      </c>
      <c r="I30" s="542">
        <v>27.3</v>
      </c>
      <c r="J30" s="542">
        <v>20</v>
      </c>
      <c r="K30" s="543" t="s">
        <v>349</v>
      </c>
      <c r="L30" s="364">
        <v>-2</v>
      </c>
    </row>
    <row r="31" spans="1:12" s="110" customFormat="1" ht="15" customHeight="1" x14ac:dyDescent="0.2">
      <c r="A31" s="365"/>
      <c r="B31" s="366" t="s">
        <v>111</v>
      </c>
      <c r="C31" s="362"/>
      <c r="D31" s="362"/>
      <c r="E31" s="363"/>
      <c r="F31" s="542">
        <v>27</v>
      </c>
      <c r="G31" s="542">
        <v>31.7</v>
      </c>
      <c r="H31" s="542">
        <v>31.2</v>
      </c>
      <c r="I31" s="542">
        <v>35.4</v>
      </c>
      <c r="J31" s="542">
        <v>34.5</v>
      </c>
      <c r="K31" s="543" t="s">
        <v>349</v>
      </c>
      <c r="L31" s="364">
        <v>-7.5</v>
      </c>
    </row>
    <row r="32" spans="1:12" s="110" customFormat="1" ht="15" customHeight="1" x14ac:dyDescent="0.2">
      <c r="A32" s="367" t="s">
        <v>113</v>
      </c>
      <c r="B32" s="368" t="s">
        <v>181</v>
      </c>
      <c r="C32" s="362"/>
      <c r="D32" s="362"/>
      <c r="E32" s="363"/>
      <c r="F32" s="542">
        <v>25.3</v>
      </c>
      <c r="G32" s="542">
        <v>30.6</v>
      </c>
      <c r="H32" s="542">
        <v>30.9</v>
      </c>
      <c r="I32" s="542">
        <v>31.6</v>
      </c>
      <c r="J32" s="544">
        <v>26.7</v>
      </c>
      <c r="K32" s="543" t="s">
        <v>349</v>
      </c>
      <c r="L32" s="364">
        <v>-1.3999999999999986</v>
      </c>
    </row>
    <row r="33" spans="1:12" s="110" customFormat="1" ht="15" customHeight="1" x14ac:dyDescent="0.2">
      <c r="A33" s="367"/>
      <c r="B33" s="368" t="s">
        <v>182</v>
      </c>
      <c r="C33" s="362"/>
      <c r="D33" s="362"/>
      <c r="E33" s="363"/>
      <c r="F33" s="542">
        <v>29.3</v>
      </c>
      <c r="G33" s="542">
        <v>34.700000000000003</v>
      </c>
      <c r="H33" s="542">
        <v>36.200000000000003</v>
      </c>
      <c r="I33" s="542">
        <v>33</v>
      </c>
      <c r="J33" s="542">
        <v>29.6</v>
      </c>
      <c r="K33" s="543" t="s">
        <v>349</v>
      </c>
      <c r="L33" s="364">
        <v>-0.30000000000000071</v>
      </c>
    </row>
    <row r="34" spans="1:12" s="369" customFormat="1" ht="15" customHeight="1" x14ac:dyDescent="0.2">
      <c r="A34" s="367" t="s">
        <v>113</v>
      </c>
      <c r="B34" s="368" t="s">
        <v>116</v>
      </c>
      <c r="C34" s="362"/>
      <c r="D34" s="362"/>
      <c r="E34" s="363"/>
      <c r="F34" s="542">
        <v>24.3</v>
      </c>
      <c r="G34" s="542">
        <v>29</v>
      </c>
      <c r="H34" s="542">
        <v>30.2</v>
      </c>
      <c r="I34" s="542">
        <v>29.3</v>
      </c>
      <c r="J34" s="542">
        <v>25.1</v>
      </c>
      <c r="K34" s="543" t="s">
        <v>349</v>
      </c>
      <c r="L34" s="364">
        <v>-0.80000000000000071</v>
      </c>
    </row>
    <row r="35" spans="1:12" s="369" customFormat="1" ht="11.25" x14ac:dyDescent="0.2">
      <c r="A35" s="370"/>
      <c r="B35" s="371" t="s">
        <v>117</v>
      </c>
      <c r="C35" s="372"/>
      <c r="D35" s="372"/>
      <c r="E35" s="373"/>
      <c r="F35" s="545">
        <v>33.200000000000003</v>
      </c>
      <c r="G35" s="545">
        <v>39.6</v>
      </c>
      <c r="H35" s="545">
        <v>39.4</v>
      </c>
      <c r="I35" s="545">
        <v>37.4</v>
      </c>
      <c r="J35" s="546">
        <v>34.6</v>
      </c>
      <c r="K35" s="547" t="s">
        <v>349</v>
      </c>
      <c r="L35" s="374">
        <v>-1.3999999999999986</v>
      </c>
    </row>
    <row r="36" spans="1:12" s="369" customFormat="1" ht="15.95" customHeight="1" x14ac:dyDescent="0.2">
      <c r="A36" s="375" t="s">
        <v>350</v>
      </c>
      <c r="B36" s="376"/>
      <c r="C36" s="377"/>
      <c r="D36" s="376"/>
      <c r="E36" s="378"/>
      <c r="F36" s="548">
        <v>4753</v>
      </c>
      <c r="G36" s="548">
        <v>3883</v>
      </c>
      <c r="H36" s="548">
        <v>4945</v>
      </c>
      <c r="I36" s="548">
        <v>4305</v>
      </c>
      <c r="J36" s="548">
        <v>4747</v>
      </c>
      <c r="K36" s="549">
        <v>6</v>
      </c>
      <c r="L36" s="380">
        <v>0.12639561828523277</v>
      </c>
    </row>
    <row r="37" spans="1:12" s="369" customFormat="1" ht="15.95" customHeight="1" x14ac:dyDescent="0.2">
      <c r="A37" s="381"/>
      <c r="B37" s="382" t="s">
        <v>113</v>
      </c>
      <c r="C37" s="382" t="s">
        <v>351</v>
      </c>
      <c r="D37" s="382"/>
      <c r="E37" s="383"/>
      <c r="F37" s="548">
        <v>1262</v>
      </c>
      <c r="G37" s="548">
        <v>1246</v>
      </c>
      <c r="H37" s="548">
        <v>1606</v>
      </c>
      <c r="I37" s="548">
        <v>1379</v>
      </c>
      <c r="J37" s="548">
        <v>1308</v>
      </c>
      <c r="K37" s="549">
        <v>-46</v>
      </c>
      <c r="L37" s="380">
        <v>-3.5168195718654434</v>
      </c>
    </row>
    <row r="38" spans="1:12" s="369" customFormat="1" ht="15.95" customHeight="1" x14ac:dyDescent="0.2">
      <c r="A38" s="381"/>
      <c r="B38" s="384" t="s">
        <v>105</v>
      </c>
      <c r="C38" s="384" t="s">
        <v>106</v>
      </c>
      <c r="D38" s="385"/>
      <c r="E38" s="383"/>
      <c r="F38" s="548">
        <v>2795</v>
      </c>
      <c r="G38" s="548">
        <v>1915</v>
      </c>
      <c r="H38" s="548">
        <v>2658</v>
      </c>
      <c r="I38" s="548">
        <v>2493</v>
      </c>
      <c r="J38" s="550">
        <v>2855</v>
      </c>
      <c r="K38" s="549">
        <v>-60</v>
      </c>
      <c r="L38" s="380">
        <v>-2.1015761821366024</v>
      </c>
    </row>
    <row r="39" spans="1:12" s="369" customFormat="1" ht="15.95" customHeight="1" x14ac:dyDescent="0.2">
      <c r="A39" s="381"/>
      <c r="B39" s="385"/>
      <c r="C39" s="382" t="s">
        <v>352</v>
      </c>
      <c r="D39" s="385"/>
      <c r="E39" s="383"/>
      <c r="F39" s="548">
        <v>696</v>
      </c>
      <c r="G39" s="548">
        <v>610</v>
      </c>
      <c r="H39" s="548">
        <v>796</v>
      </c>
      <c r="I39" s="548">
        <v>754</v>
      </c>
      <c r="J39" s="548">
        <v>739</v>
      </c>
      <c r="K39" s="549">
        <v>-43</v>
      </c>
      <c r="L39" s="380">
        <v>-5.8186738836265226</v>
      </c>
    </row>
    <row r="40" spans="1:12" s="369" customFormat="1" ht="15.95" customHeight="1" x14ac:dyDescent="0.2">
      <c r="A40" s="381"/>
      <c r="B40" s="384"/>
      <c r="C40" s="384" t="s">
        <v>107</v>
      </c>
      <c r="D40" s="385"/>
      <c r="E40" s="383"/>
      <c r="F40" s="548">
        <v>1958</v>
      </c>
      <c r="G40" s="548">
        <v>1968</v>
      </c>
      <c r="H40" s="548">
        <v>2287</v>
      </c>
      <c r="I40" s="548">
        <v>1812</v>
      </c>
      <c r="J40" s="548">
        <v>1892</v>
      </c>
      <c r="K40" s="549">
        <v>66</v>
      </c>
      <c r="L40" s="380">
        <v>3.4883720930232558</v>
      </c>
    </row>
    <row r="41" spans="1:12" s="369" customFormat="1" ht="24" customHeight="1" x14ac:dyDescent="0.2">
      <c r="A41" s="381"/>
      <c r="B41" s="385"/>
      <c r="C41" s="382" t="s">
        <v>352</v>
      </c>
      <c r="D41" s="385"/>
      <c r="E41" s="383"/>
      <c r="F41" s="548">
        <v>566</v>
      </c>
      <c r="G41" s="548">
        <v>636</v>
      </c>
      <c r="H41" s="548">
        <v>810</v>
      </c>
      <c r="I41" s="548">
        <v>625</v>
      </c>
      <c r="J41" s="550">
        <v>569</v>
      </c>
      <c r="K41" s="549">
        <v>-3</v>
      </c>
      <c r="L41" s="380">
        <v>-0.52724077328646746</v>
      </c>
    </row>
    <row r="42" spans="1:12" s="110" customFormat="1" ht="15" customHeight="1" x14ac:dyDescent="0.2">
      <c r="A42" s="381"/>
      <c r="B42" s="384" t="s">
        <v>113</v>
      </c>
      <c r="C42" s="384" t="s">
        <v>353</v>
      </c>
      <c r="D42" s="385"/>
      <c r="E42" s="383"/>
      <c r="F42" s="548">
        <v>1079</v>
      </c>
      <c r="G42" s="548">
        <v>767</v>
      </c>
      <c r="H42" s="548">
        <v>1390</v>
      </c>
      <c r="I42" s="548">
        <v>887</v>
      </c>
      <c r="J42" s="548">
        <v>1132</v>
      </c>
      <c r="K42" s="549">
        <v>-53</v>
      </c>
      <c r="L42" s="380">
        <v>-4.6819787985865728</v>
      </c>
    </row>
    <row r="43" spans="1:12" s="110" customFormat="1" ht="15" customHeight="1" x14ac:dyDescent="0.2">
      <c r="A43" s="381"/>
      <c r="B43" s="385"/>
      <c r="C43" s="382" t="s">
        <v>352</v>
      </c>
      <c r="D43" s="385"/>
      <c r="E43" s="383"/>
      <c r="F43" s="548">
        <v>392</v>
      </c>
      <c r="G43" s="548">
        <v>327</v>
      </c>
      <c r="H43" s="548">
        <v>590</v>
      </c>
      <c r="I43" s="548">
        <v>360</v>
      </c>
      <c r="J43" s="548">
        <v>416</v>
      </c>
      <c r="K43" s="549">
        <v>-24</v>
      </c>
      <c r="L43" s="380">
        <v>-5.7692307692307692</v>
      </c>
    </row>
    <row r="44" spans="1:12" s="110" customFormat="1" ht="15" customHeight="1" x14ac:dyDescent="0.2">
      <c r="A44" s="381"/>
      <c r="B44" s="384"/>
      <c r="C44" s="366" t="s">
        <v>109</v>
      </c>
      <c r="D44" s="385"/>
      <c r="E44" s="383"/>
      <c r="F44" s="548">
        <v>3151</v>
      </c>
      <c r="G44" s="548">
        <v>2674</v>
      </c>
      <c r="H44" s="548">
        <v>2945</v>
      </c>
      <c r="I44" s="548">
        <v>2909</v>
      </c>
      <c r="J44" s="550">
        <v>3082</v>
      </c>
      <c r="K44" s="549">
        <v>69</v>
      </c>
      <c r="L44" s="380">
        <v>2.2388059701492535</v>
      </c>
    </row>
    <row r="45" spans="1:12" s="110" customFormat="1" ht="15" customHeight="1" x14ac:dyDescent="0.2">
      <c r="A45" s="381"/>
      <c r="B45" s="385"/>
      <c r="C45" s="382" t="s">
        <v>352</v>
      </c>
      <c r="D45" s="385"/>
      <c r="E45" s="383"/>
      <c r="F45" s="548">
        <v>770</v>
      </c>
      <c r="G45" s="548">
        <v>789</v>
      </c>
      <c r="H45" s="548">
        <v>889</v>
      </c>
      <c r="I45" s="548">
        <v>875</v>
      </c>
      <c r="J45" s="548">
        <v>777</v>
      </c>
      <c r="K45" s="549">
        <v>-7</v>
      </c>
      <c r="L45" s="380">
        <v>-0.90090090090090091</v>
      </c>
    </row>
    <row r="46" spans="1:12" s="110" customFormat="1" ht="15" customHeight="1" x14ac:dyDescent="0.2">
      <c r="A46" s="381"/>
      <c r="B46" s="384"/>
      <c r="C46" s="366" t="s">
        <v>110</v>
      </c>
      <c r="D46" s="385"/>
      <c r="E46" s="383"/>
      <c r="F46" s="548">
        <v>460</v>
      </c>
      <c r="G46" s="548">
        <v>401</v>
      </c>
      <c r="H46" s="548">
        <v>546</v>
      </c>
      <c r="I46" s="548">
        <v>444</v>
      </c>
      <c r="J46" s="548">
        <v>475</v>
      </c>
      <c r="K46" s="549">
        <v>-15</v>
      </c>
      <c r="L46" s="380">
        <v>-3.1578947368421053</v>
      </c>
    </row>
    <row r="47" spans="1:12" s="110" customFormat="1" ht="15" customHeight="1" x14ac:dyDescent="0.2">
      <c r="A47" s="381"/>
      <c r="B47" s="385"/>
      <c r="C47" s="382" t="s">
        <v>352</v>
      </c>
      <c r="D47" s="385"/>
      <c r="E47" s="383"/>
      <c r="F47" s="548">
        <v>83</v>
      </c>
      <c r="G47" s="548">
        <v>117</v>
      </c>
      <c r="H47" s="548">
        <v>107</v>
      </c>
      <c r="I47" s="548">
        <v>121</v>
      </c>
      <c r="J47" s="550">
        <v>95</v>
      </c>
      <c r="K47" s="549">
        <v>-12</v>
      </c>
      <c r="L47" s="380">
        <v>-12.631578947368421</v>
      </c>
    </row>
    <row r="48" spans="1:12" s="110" customFormat="1" ht="15" customHeight="1" x14ac:dyDescent="0.2">
      <c r="A48" s="381"/>
      <c r="B48" s="385"/>
      <c r="C48" s="366" t="s">
        <v>111</v>
      </c>
      <c r="D48" s="386"/>
      <c r="E48" s="387"/>
      <c r="F48" s="548">
        <v>63</v>
      </c>
      <c r="G48" s="548">
        <v>41</v>
      </c>
      <c r="H48" s="548">
        <v>64</v>
      </c>
      <c r="I48" s="548">
        <v>65</v>
      </c>
      <c r="J48" s="548">
        <v>58</v>
      </c>
      <c r="K48" s="549">
        <v>5</v>
      </c>
      <c r="L48" s="380">
        <v>8.6206896551724146</v>
      </c>
    </row>
    <row r="49" spans="1:12" s="110" customFormat="1" ht="15" customHeight="1" x14ac:dyDescent="0.2">
      <c r="A49" s="381"/>
      <c r="B49" s="385"/>
      <c r="C49" s="382" t="s">
        <v>352</v>
      </c>
      <c r="D49" s="385"/>
      <c r="E49" s="383"/>
      <c r="F49" s="548">
        <v>17</v>
      </c>
      <c r="G49" s="548">
        <v>13</v>
      </c>
      <c r="H49" s="548">
        <v>20</v>
      </c>
      <c r="I49" s="548">
        <v>23</v>
      </c>
      <c r="J49" s="548">
        <v>20</v>
      </c>
      <c r="K49" s="549">
        <v>-3</v>
      </c>
      <c r="L49" s="380">
        <v>-15</v>
      </c>
    </row>
    <row r="50" spans="1:12" s="110" customFormat="1" ht="15" customHeight="1" x14ac:dyDescent="0.2">
      <c r="A50" s="381"/>
      <c r="B50" s="384" t="s">
        <v>113</v>
      </c>
      <c r="C50" s="382" t="s">
        <v>181</v>
      </c>
      <c r="D50" s="385"/>
      <c r="E50" s="383"/>
      <c r="F50" s="548">
        <v>3261</v>
      </c>
      <c r="G50" s="548">
        <v>2466</v>
      </c>
      <c r="H50" s="548">
        <v>3451</v>
      </c>
      <c r="I50" s="548">
        <v>2909</v>
      </c>
      <c r="J50" s="550">
        <v>3307</v>
      </c>
      <c r="K50" s="549">
        <v>-46</v>
      </c>
      <c r="L50" s="380">
        <v>-1.3909888116117326</v>
      </c>
    </row>
    <row r="51" spans="1:12" s="110" customFormat="1" ht="15" customHeight="1" x14ac:dyDescent="0.2">
      <c r="A51" s="381"/>
      <c r="B51" s="385"/>
      <c r="C51" s="382" t="s">
        <v>352</v>
      </c>
      <c r="D51" s="385"/>
      <c r="E51" s="383"/>
      <c r="F51" s="548">
        <v>825</v>
      </c>
      <c r="G51" s="548">
        <v>754</v>
      </c>
      <c r="H51" s="548">
        <v>1065</v>
      </c>
      <c r="I51" s="548">
        <v>918</v>
      </c>
      <c r="J51" s="548">
        <v>882</v>
      </c>
      <c r="K51" s="549">
        <v>-57</v>
      </c>
      <c r="L51" s="380">
        <v>-6.4625850340136051</v>
      </c>
    </row>
    <row r="52" spans="1:12" s="110" customFormat="1" ht="15" customHeight="1" x14ac:dyDescent="0.2">
      <c r="A52" s="381"/>
      <c r="B52" s="384"/>
      <c r="C52" s="382" t="s">
        <v>182</v>
      </c>
      <c r="D52" s="385"/>
      <c r="E52" s="383"/>
      <c r="F52" s="548">
        <v>1492</v>
      </c>
      <c r="G52" s="548">
        <v>1417</v>
      </c>
      <c r="H52" s="548">
        <v>1494</v>
      </c>
      <c r="I52" s="548">
        <v>1396</v>
      </c>
      <c r="J52" s="548">
        <v>1440</v>
      </c>
      <c r="K52" s="549">
        <v>52</v>
      </c>
      <c r="L52" s="380">
        <v>3.6111111111111112</v>
      </c>
    </row>
    <row r="53" spans="1:12" s="269" customFormat="1" ht="11.25" customHeight="1" x14ac:dyDescent="0.2">
      <c r="A53" s="381"/>
      <c r="B53" s="385"/>
      <c r="C53" s="382" t="s">
        <v>352</v>
      </c>
      <c r="D53" s="385"/>
      <c r="E53" s="383"/>
      <c r="F53" s="548">
        <v>437</v>
      </c>
      <c r="G53" s="548">
        <v>492</v>
      </c>
      <c r="H53" s="548">
        <v>541</v>
      </c>
      <c r="I53" s="548">
        <v>461</v>
      </c>
      <c r="J53" s="550">
        <v>426</v>
      </c>
      <c r="K53" s="549">
        <v>11</v>
      </c>
      <c r="L53" s="380">
        <v>2.5821596244131455</v>
      </c>
    </row>
    <row r="54" spans="1:12" s="151" customFormat="1" ht="12.75" customHeight="1" x14ac:dyDescent="0.2">
      <c r="A54" s="381"/>
      <c r="B54" s="384" t="s">
        <v>113</v>
      </c>
      <c r="C54" s="384" t="s">
        <v>116</v>
      </c>
      <c r="D54" s="385"/>
      <c r="E54" s="383"/>
      <c r="F54" s="548">
        <v>3588</v>
      </c>
      <c r="G54" s="548">
        <v>2747</v>
      </c>
      <c r="H54" s="548">
        <v>3727</v>
      </c>
      <c r="I54" s="548">
        <v>2852</v>
      </c>
      <c r="J54" s="548">
        <v>3541</v>
      </c>
      <c r="K54" s="549">
        <v>47</v>
      </c>
      <c r="L54" s="380">
        <v>1.3273086698672691</v>
      </c>
    </row>
    <row r="55" spans="1:12" ht="11.25" x14ac:dyDescent="0.2">
      <c r="A55" s="381"/>
      <c r="B55" s="385"/>
      <c r="C55" s="382" t="s">
        <v>352</v>
      </c>
      <c r="D55" s="385"/>
      <c r="E55" s="383"/>
      <c r="F55" s="548">
        <v>873</v>
      </c>
      <c r="G55" s="548">
        <v>797</v>
      </c>
      <c r="H55" s="548">
        <v>1126</v>
      </c>
      <c r="I55" s="548">
        <v>835</v>
      </c>
      <c r="J55" s="548">
        <v>890</v>
      </c>
      <c r="K55" s="549">
        <v>-17</v>
      </c>
      <c r="L55" s="380">
        <v>-1.9101123595505618</v>
      </c>
    </row>
    <row r="56" spans="1:12" ht="14.25" customHeight="1" x14ac:dyDescent="0.2">
      <c r="A56" s="381"/>
      <c r="B56" s="385"/>
      <c r="C56" s="384" t="s">
        <v>117</v>
      </c>
      <c r="D56" s="385"/>
      <c r="E56" s="383"/>
      <c r="F56" s="548">
        <v>1161</v>
      </c>
      <c r="G56" s="548">
        <v>1134</v>
      </c>
      <c r="H56" s="548">
        <v>1217</v>
      </c>
      <c r="I56" s="548">
        <v>1453</v>
      </c>
      <c r="J56" s="548">
        <v>1204</v>
      </c>
      <c r="K56" s="549">
        <v>-43</v>
      </c>
      <c r="L56" s="380">
        <v>-3.5714285714285716</v>
      </c>
    </row>
    <row r="57" spans="1:12" ht="18.75" customHeight="1" x14ac:dyDescent="0.2">
      <c r="A57" s="388"/>
      <c r="B57" s="389"/>
      <c r="C57" s="390" t="s">
        <v>352</v>
      </c>
      <c r="D57" s="389"/>
      <c r="E57" s="391"/>
      <c r="F57" s="551">
        <v>386</v>
      </c>
      <c r="G57" s="552">
        <v>449</v>
      </c>
      <c r="H57" s="552">
        <v>479</v>
      </c>
      <c r="I57" s="552">
        <v>544</v>
      </c>
      <c r="J57" s="552">
        <v>416</v>
      </c>
      <c r="K57" s="553">
        <f t="shared" ref="K57" si="0">IF(OR(F57=".",J57=".")=TRUE,".",IF(OR(F57="*",J57="*")=TRUE,"*",IF(AND(F57="-",J57="-")=TRUE,"-",IF(AND(ISNUMBER(J57),ISNUMBER(F57))=TRUE,IF(F57-J57=0,0,F57-J57),IF(ISNUMBER(F57)=TRUE,F57,-J57)))))</f>
        <v>-30</v>
      </c>
      <c r="L57" s="392">
        <f t="shared" ref="L57" si="1">IF(K57 =".",".",IF(K57 ="*","*",IF(K57="-","-",IF(K57=0,0,IF(OR(J57="-",J57=".",F57="-",F57=".")=TRUE,"X",IF(J57=0,"0,0",IF(ABS(K57*100/J57)&gt;250,".X",(K57*100/J57))))))))</f>
        <v>-7.2115384615384617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4888</v>
      </c>
      <c r="E11" s="114">
        <v>4060</v>
      </c>
      <c r="F11" s="114">
        <v>6591</v>
      </c>
      <c r="G11" s="114">
        <v>4383</v>
      </c>
      <c r="H11" s="140">
        <v>4841</v>
      </c>
      <c r="I11" s="115">
        <v>47</v>
      </c>
      <c r="J11" s="116">
        <v>0.970873786407767</v>
      </c>
    </row>
    <row r="12" spans="1:15" s="110" customFormat="1" ht="24.95" customHeight="1" x14ac:dyDescent="0.2">
      <c r="A12" s="193" t="s">
        <v>132</v>
      </c>
      <c r="B12" s="194" t="s">
        <v>133</v>
      </c>
      <c r="C12" s="113">
        <v>2.0662847790507364</v>
      </c>
      <c r="D12" s="115">
        <v>101</v>
      </c>
      <c r="E12" s="114">
        <v>48</v>
      </c>
      <c r="F12" s="114">
        <v>122</v>
      </c>
      <c r="G12" s="114">
        <v>126</v>
      </c>
      <c r="H12" s="140">
        <v>88</v>
      </c>
      <c r="I12" s="115">
        <v>13</v>
      </c>
      <c r="J12" s="116">
        <v>14.772727272727273</v>
      </c>
    </row>
    <row r="13" spans="1:15" s="110" customFormat="1" ht="24.95" customHeight="1" x14ac:dyDescent="0.2">
      <c r="A13" s="193" t="s">
        <v>134</v>
      </c>
      <c r="B13" s="199" t="s">
        <v>214</v>
      </c>
      <c r="C13" s="113">
        <v>0.77741407528641571</v>
      </c>
      <c r="D13" s="115">
        <v>38</v>
      </c>
      <c r="E13" s="114">
        <v>29</v>
      </c>
      <c r="F13" s="114">
        <v>37</v>
      </c>
      <c r="G13" s="114">
        <v>36</v>
      </c>
      <c r="H13" s="140">
        <v>53</v>
      </c>
      <c r="I13" s="115">
        <v>-15</v>
      </c>
      <c r="J13" s="116">
        <v>-28.30188679245283</v>
      </c>
    </row>
    <row r="14" spans="1:15" s="287" customFormat="1" ht="24.95" customHeight="1" x14ac:dyDescent="0.2">
      <c r="A14" s="193" t="s">
        <v>215</v>
      </c>
      <c r="B14" s="199" t="s">
        <v>137</v>
      </c>
      <c r="C14" s="113">
        <v>14.832242225859247</v>
      </c>
      <c r="D14" s="115">
        <v>725</v>
      </c>
      <c r="E14" s="114">
        <v>855</v>
      </c>
      <c r="F14" s="114">
        <v>1793</v>
      </c>
      <c r="G14" s="114">
        <v>566</v>
      </c>
      <c r="H14" s="140">
        <v>870</v>
      </c>
      <c r="I14" s="115">
        <v>-145</v>
      </c>
      <c r="J14" s="116">
        <v>-16.666666666666668</v>
      </c>
      <c r="K14" s="110"/>
      <c r="L14" s="110"/>
      <c r="M14" s="110"/>
      <c r="N14" s="110"/>
      <c r="O14" s="110"/>
    </row>
    <row r="15" spans="1:15" s="110" customFormat="1" ht="24.95" customHeight="1" x14ac:dyDescent="0.2">
      <c r="A15" s="193" t="s">
        <v>216</v>
      </c>
      <c r="B15" s="199" t="s">
        <v>217</v>
      </c>
      <c r="C15" s="113">
        <v>4.4599018003273319</v>
      </c>
      <c r="D15" s="115">
        <v>218</v>
      </c>
      <c r="E15" s="114">
        <v>187</v>
      </c>
      <c r="F15" s="114">
        <v>299</v>
      </c>
      <c r="G15" s="114">
        <v>219</v>
      </c>
      <c r="H15" s="140">
        <v>280</v>
      </c>
      <c r="I15" s="115">
        <v>-62</v>
      </c>
      <c r="J15" s="116">
        <v>-22.142857142857142</v>
      </c>
    </row>
    <row r="16" spans="1:15" s="287" customFormat="1" ht="24.95" customHeight="1" x14ac:dyDescent="0.2">
      <c r="A16" s="193" t="s">
        <v>218</v>
      </c>
      <c r="B16" s="199" t="s">
        <v>141</v>
      </c>
      <c r="C16" s="113">
        <v>7.2626841243862517</v>
      </c>
      <c r="D16" s="115">
        <v>355</v>
      </c>
      <c r="E16" s="114">
        <v>220</v>
      </c>
      <c r="F16" s="114">
        <v>1324</v>
      </c>
      <c r="G16" s="114">
        <v>252</v>
      </c>
      <c r="H16" s="140">
        <v>399</v>
      </c>
      <c r="I16" s="115">
        <v>-44</v>
      </c>
      <c r="J16" s="116">
        <v>-11.027568922305765</v>
      </c>
      <c r="K16" s="110"/>
      <c r="L16" s="110"/>
      <c r="M16" s="110"/>
      <c r="N16" s="110"/>
      <c r="O16" s="110"/>
    </row>
    <row r="17" spans="1:15" s="110" customFormat="1" ht="24.95" customHeight="1" x14ac:dyDescent="0.2">
      <c r="A17" s="193" t="s">
        <v>142</v>
      </c>
      <c r="B17" s="199" t="s">
        <v>220</v>
      </c>
      <c r="C17" s="113">
        <v>3.1096563011456628</v>
      </c>
      <c r="D17" s="115">
        <v>152</v>
      </c>
      <c r="E17" s="114">
        <v>448</v>
      </c>
      <c r="F17" s="114">
        <v>170</v>
      </c>
      <c r="G17" s="114">
        <v>95</v>
      </c>
      <c r="H17" s="140">
        <v>191</v>
      </c>
      <c r="I17" s="115">
        <v>-39</v>
      </c>
      <c r="J17" s="116">
        <v>-20.418848167539267</v>
      </c>
    </row>
    <row r="18" spans="1:15" s="287" customFormat="1" ht="24.95" customHeight="1" x14ac:dyDescent="0.2">
      <c r="A18" s="201" t="s">
        <v>144</v>
      </c>
      <c r="B18" s="202" t="s">
        <v>145</v>
      </c>
      <c r="C18" s="113">
        <v>15.343698854337152</v>
      </c>
      <c r="D18" s="115">
        <v>750</v>
      </c>
      <c r="E18" s="114">
        <v>199</v>
      </c>
      <c r="F18" s="114">
        <v>631</v>
      </c>
      <c r="G18" s="114">
        <v>596</v>
      </c>
      <c r="H18" s="140">
        <v>810</v>
      </c>
      <c r="I18" s="115">
        <v>-60</v>
      </c>
      <c r="J18" s="116">
        <v>-7.4074074074074074</v>
      </c>
      <c r="K18" s="110"/>
      <c r="L18" s="110"/>
      <c r="M18" s="110"/>
      <c r="N18" s="110"/>
      <c r="O18" s="110"/>
    </row>
    <row r="19" spans="1:15" s="110" customFormat="1" ht="24.95" customHeight="1" x14ac:dyDescent="0.2">
      <c r="A19" s="193" t="s">
        <v>146</v>
      </c>
      <c r="B19" s="199" t="s">
        <v>147</v>
      </c>
      <c r="C19" s="113">
        <v>14.893617021276595</v>
      </c>
      <c r="D19" s="115">
        <v>728</v>
      </c>
      <c r="E19" s="114">
        <v>667</v>
      </c>
      <c r="F19" s="114">
        <v>961</v>
      </c>
      <c r="G19" s="114">
        <v>594</v>
      </c>
      <c r="H19" s="140">
        <v>703</v>
      </c>
      <c r="I19" s="115">
        <v>25</v>
      </c>
      <c r="J19" s="116">
        <v>3.5561877667140824</v>
      </c>
    </row>
    <row r="20" spans="1:15" s="287" customFormat="1" ht="24.95" customHeight="1" x14ac:dyDescent="0.2">
      <c r="A20" s="193" t="s">
        <v>148</v>
      </c>
      <c r="B20" s="199" t="s">
        <v>149</v>
      </c>
      <c r="C20" s="113">
        <v>4.1734860883797058</v>
      </c>
      <c r="D20" s="115">
        <v>204</v>
      </c>
      <c r="E20" s="114">
        <v>114</v>
      </c>
      <c r="F20" s="114">
        <v>173</v>
      </c>
      <c r="G20" s="114">
        <v>147</v>
      </c>
      <c r="H20" s="140">
        <v>226</v>
      </c>
      <c r="I20" s="115">
        <v>-22</v>
      </c>
      <c r="J20" s="116">
        <v>-9.7345132743362832</v>
      </c>
      <c r="K20" s="110"/>
      <c r="L20" s="110"/>
      <c r="M20" s="110"/>
      <c r="N20" s="110"/>
      <c r="O20" s="110"/>
    </row>
    <row r="21" spans="1:15" s="110" customFormat="1" ht="24.95" customHeight="1" x14ac:dyDescent="0.2">
      <c r="A21" s="201" t="s">
        <v>150</v>
      </c>
      <c r="B21" s="202" t="s">
        <v>151</v>
      </c>
      <c r="C21" s="113">
        <v>11.7430441898527</v>
      </c>
      <c r="D21" s="115">
        <v>574</v>
      </c>
      <c r="E21" s="114">
        <v>749</v>
      </c>
      <c r="F21" s="114">
        <v>573</v>
      </c>
      <c r="G21" s="114">
        <v>943</v>
      </c>
      <c r="H21" s="140">
        <v>522</v>
      </c>
      <c r="I21" s="115">
        <v>52</v>
      </c>
      <c r="J21" s="116">
        <v>9.9616858237547898</v>
      </c>
    </row>
    <row r="22" spans="1:15" s="110" customFormat="1" ht="24.95" customHeight="1" x14ac:dyDescent="0.2">
      <c r="A22" s="201" t="s">
        <v>152</v>
      </c>
      <c r="B22" s="199" t="s">
        <v>153</v>
      </c>
      <c r="C22" s="113">
        <v>1.4320785597381342</v>
      </c>
      <c r="D22" s="115">
        <v>70</v>
      </c>
      <c r="E22" s="114">
        <v>36</v>
      </c>
      <c r="F22" s="114">
        <v>44</v>
      </c>
      <c r="G22" s="114">
        <v>36</v>
      </c>
      <c r="H22" s="140">
        <v>41</v>
      </c>
      <c r="I22" s="115">
        <v>29</v>
      </c>
      <c r="J22" s="116">
        <v>70.731707317073173</v>
      </c>
    </row>
    <row r="23" spans="1:15" s="110" customFormat="1" ht="24.95" customHeight="1" x14ac:dyDescent="0.2">
      <c r="A23" s="193" t="s">
        <v>154</v>
      </c>
      <c r="B23" s="199" t="s">
        <v>155</v>
      </c>
      <c r="C23" s="113">
        <v>0.57283142389525366</v>
      </c>
      <c r="D23" s="115">
        <v>28</v>
      </c>
      <c r="E23" s="114">
        <v>20</v>
      </c>
      <c r="F23" s="114">
        <v>47</v>
      </c>
      <c r="G23" s="114">
        <v>18</v>
      </c>
      <c r="H23" s="140">
        <v>33</v>
      </c>
      <c r="I23" s="115">
        <v>-5</v>
      </c>
      <c r="J23" s="116">
        <v>-15.151515151515152</v>
      </c>
    </row>
    <row r="24" spans="1:15" s="110" customFormat="1" ht="24.95" customHeight="1" x14ac:dyDescent="0.2">
      <c r="A24" s="193" t="s">
        <v>156</v>
      </c>
      <c r="B24" s="199" t="s">
        <v>221</v>
      </c>
      <c r="C24" s="113">
        <v>4.8486088379705405</v>
      </c>
      <c r="D24" s="115">
        <v>237</v>
      </c>
      <c r="E24" s="114">
        <v>136</v>
      </c>
      <c r="F24" s="114">
        <v>278</v>
      </c>
      <c r="G24" s="114">
        <v>195</v>
      </c>
      <c r="H24" s="140">
        <v>219</v>
      </c>
      <c r="I24" s="115">
        <v>18</v>
      </c>
      <c r="J24" s="116">
        <v>8.2191780821917817</v>
      </c>
    </row>
    <row r="25" spans="1:15" s="110" customFormat="1" ht="24.95" customHeight="1" x14ac:dyDescent="0.2">
      <c r="A25" s="193" t="s">
        <v>222</v>
      </c>
      <c r="B25" s="204" t="s">
        <v>159</v>
      </c>
      <c r="C25" s="113">
        <v>4.1734860883797058</v>
      </c>
      <c r="D25" s="115">
        <v>204</v>
      </c>
      <c r="E25" s="114">
        <v>121</v>
      </c>
      <c r="F25" s="114">
        <v>143</v>
      </c>
      <c r="G25" s="114">
        <v>170</v>
      </c>
      <c r="H25" s="140">
        <v>169</v>
      </c>
      <c r="I25" s="115">
        <v>35</v>
      </c>
      <c r="J25" s="116">
        <v>20.710059171597631</v>
      </c>
    </row>
    <row r="26" spans="1:15" s="110" customFormat="1" ht="24.95" customHeight="1" x14ac:dyDescent="0.2">
      <c r="A26" s="201">
        <v>782.78300000000002</v>
      </c>
      <c r="B26" s="203" t="s">
        <v>160</v>
      </c>
      <c r="C26" s="113">
        <v>5.7692307692307692</v>
      </c>
      <c r="D26" s="115">
        <v>282</v>
      </c>
      <c r="E26" s="114">
        <v>206</v>
      </c>
      <c r="F26" s="114">
        <v>248</v>
      </c>
      <c r="G26" s="114">
        <v>206</v>
      </c>
      <c r="H26" s="140">
        <v>274</v>
      </c>
      <c r="I26" s="115">
        <v>8</v>
      </c>
      <c r="J26" s="116">
        <v>2.9197080291970803</v>
      </c>
    </row>
    <row r="27" spans="1:15" s="110" customFormat="1" ht="24.95" customHeight="1" x14ac:dyDescent="0.2">
      <c r="A27" s="193" t="s">
        <v>161</v>
      </c>
      <c r="B27" s="199" t="s">
        <v>162</v>
      </c>
      <c r="C27" s="113">
        <v>2.5572831423895255</v>
      </c>
      <c r="D27" s="115">
        <v>125</v>
      </c>
      <c r="E27" s="114">
        <v>65</v>
      </c>
      <c r="F27" s="114">
        <v>174</v>
      </c>
      <c r="G27" s="114">
        <v>73</v>
      </c>
      <c r="H27" s="140">
        <v>74</v>
      </c>
      <c r="I27" s="115">
        <v>51</v>
      </c>
      <c r="J27" s="116">
        <v>68.918918918918919</v>
      </c>
    </row>
    <row r="28" spans="1:15" s="110" customFormat="1" ht="24.95" customHeight="1" x14ac:dyDescent="0.2">
      <c r="A28" s="193" t="s">
        <v>163</v>
      </c>
      <c r="B28" s="199" t="s">
        <v>164</v>
      </c>
      <c r="C28" s="113">
        <v>2.4959083469721768</v>
      </c>
      <c r="D28" s="115">
        <v>122</v>
      </c>
      <c r="E28" s="114">
        <v>115</v>
      </c>
      <c r="F28" s="114">
        <v>311</v>
      </c>
      <c r="G28" s="114">
        <v>61</v>
      </c>
      <c r="H28" s="140">
        <v>121</v>
      </c>
      <c r="I28" s="115">
        <v>1</v>
      </c>
      <c r="J28" s="116">
        <v>0.82644628099173556</v>
      </c>
    </row>
    <row r="29" spans="1:15" s="110" customFormat="1" ht="24.95" customHeight="1" x14ac:dyDescent="0.2">
      <c r="A29" s="193">
        <v>86</v>
      </c>
      <c r="B29" s="199" t="s">
        <v>165</v>
      </c>
      <c r="C29" s="113">
        <v>5.6055646481178396</v>
      </c>
      <c r="D29" s="115">
        <v>274</v>
      </c>
      <c r="E29" s="114">
        <v>311</v>
      </c>
      <c r="F29" s="114">
        <v>434</v>
      </c>
      <c r="G29" s="114">
        <v>206</v>
      </c>
      <c r="H29" s="140">
        <v>230</v>
      </c>
      <c r="I29" s="115">
        <v>44</v>
      </c>
      <c r="J29" s="116">
        <v>19.130434782608695</v>
      </c>
    </row>
    <row r="30" spans="1:15" s="110" customFormat="1" ht="24.95" customHeight="1" x14ac:dyDescent="0.2">
      <c r="A30" s="193">
        <v>87.88</v>
      </c>
      <c r="B30" s="204" t="s">
        <v>166</v>
      </c>
      <c r="C30" s="113">
        <v>5.6873977086743048</v>
      </c>
      <c r="D30" s="115">
        <v>278</v>
      </c>
      <c r="E30" s="114">
        <v>293</v>
      </c>
      <c r="F30" s="114">
        <v>449</v>
      </c>
      <c r="G30" s="114">
        <v>262</v>
      </c>
      <c r="H30" s="140">
        <v>246</v>
      </c>
      <c r="I30" s="115">
        <v>32</v>
      </c>
      <c r="J30" s="116">
        <v>13.008130081300813</v>
      </c>
    </row>
    <row r="31" spans="1:15" s="110" customFormat="1" ht="24.95" customHeight="1" x14ac:dyDescent="0.2">
      <c r="A31" s="193" t="s">
        <v>167</v>
      </c>
      <c r="B31" s="199" t="s">
        <v>168</v>
      </c>
      <c r="C31" s="113">
        <v>3.0278232405891981</v>
      </c>
      <c r="D31" s="115">
        <v>148</v>
      </c>
      <c r="E31" s="114">
        <v>96</v>
      </c>
      <c r="F31" s="114">
        <v>172</v>
      </c>
      <c r="G31" s="114">
        <v>148</v>
      </c>
      <c r="H31" s="140">
        <v>162</v>
      </c>
      <c r="I31" s="115">
        <v>-14</v>
      </c>
      <c r="J31" s="116">
        <v>-8.6419753086419746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2.0662847790507364</v>
      </c>
      <c r="D34" s="115">
        <v>101</v>
      </c>
      <c r="E34" s="114">
        <v>48</v>
      </c>
      <c r="F34" s="114">
        <v>122</v>
      </c>
      <c r="G34" s="114">
        <v>126</v>
      </c>
      <c r="H34" s="140">
        <v>88</v>
      </c>
      <c r="I34" s="115">
        <v>13</v>
      </c>
      <c r="J34" s="116">
        <v>14.772727272727273</v>
      </c>
    </row>
    <row r="35" spans="1:10" s="110" customFormat="1" ht="24.95" customHeight="1" x14ac:dyDescent="0.2">
      <c r="A35" s="292" t="s">
        <v>171</v>
      </c>
      <c r="B35" s="293" t="s">
        <v>172</v>
      </c>
      <c r="C35" s="113">
        <v>30.953355155482814</v>
      </c>
      <c r="D35" s="115">
        <v>1513</v>
      </c>
      <c r="E35" s="114">
        <v>1083</v>
      </c>
      <c r="F35" s="114">
        <v>2461</v>
      </c>
      <c r="G35" s="114">
        <v>1198</v>
      </c>
      <c r="H35" s="140">
        <v>1733</v>
      </c>
      <c r="I35" s="115">
        <v>-220</v>
      </c>
      <c r="J35" s="116">
        <v>-12.694748990190421</v>
      </c>
    </row>
    <row r="36" spans="1:10" s="110" customFormat="1" ht="24.95" customHeight="1" x14ac:dyDescent="0.2">
      <c r="A36" s="294" t="s">
        <v>173</v>
      </c>
      <c r="B36" s="295" t="s">
        <v>174</v>
      </c>
      <c r="C36" s="125">
        <v>66.980360065466442</v>
      </c>
      <c r="D36" s="143">
        <v>3274</v>
      </c>
      <c r="E36" s="144">
        <v>2929</v>
      </c>
      <c r="F36" s="144">
        <v>4007</v>
      </c>
      <c r="G36" s="144">
        <v>3059</v>
      </c>
      <c r="H36" s="145">
        <v>3020</v>
      </c>
      <c r="I36" s="143">
        <v>254</v>
      </c>
      <c r="J36" s="146">
        <v>8.410596026490067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4888</v>
      </c>
      <c r="F11" s="264">
        <v>4060</v>
      </c>
      <c r="G11" s="264">
        <v>6591</v>
      </c>
      <c r="H11" s="264">
        <v>4383</v>
      </c>
      <c r="I11" s="265">
        <v>4841</v>
      </c>
      <c r="J11" s="263">
        <v>47</v>
      </c>
      <c r="K11" s="266">
        <v>0.970873786407767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24.877250409165303</v>
      </c>
      <c r="E13" s="115">
        <v>1216</v>
      </c>
      <c r="F13" s="114">
        <v>1039</v>
      </c>
      <c r="G13" s="114">
        <v>1274</v>
      </c>
      <c r="H13" s="114">
        <v>1353</v>
      </c>
      <c r="I13" s="140">
        <v>1125</v>
      </c>
      <c r="J13" s="115">
        <v>91</v>
      </c>
      <c r="K13" s="116">
        <v>8.0888888888888886</v>
      </c>
    </row>
    <row r="14" spans="1:15" ht="15.95" customHeight="1" x14ac:dyDescent="0.2">
      <c r="A14" s="306" t="s">
        <v>230</v>
      </c>
      <c r="B14" s="307"/>
      <c r="C14" s="308"/>
      <c r="D14" s="113">
        <v>61.313420621931257</v>
      </c>
      <c r="E14" s="115">
        <v>2997</v>
      </c>
      <c r="F14" s="114">
        <v>2358</v>
      </c>
      <c r="G14" s="114">
        <v>4243</v>
      </c>
      <c r="H14" s="114">
        <v>2506</v>
      </c>
      <c r="I14" s="140">
        <v>3025</v>
      </c>
      <c r="J14" s="115">
        <v>-28</v>
      </c>
      <c r="K14" s="116">
        <v>-0.92561983471074383</v>
      </c>
    </row>
    <row r="15" spans="1:15" ht="15.95" customHeight="1" x14ac:dyDescent="0.2">
      <c r="A15" s="306" t="s">
        <v>231</v>
      </c>
      <c r="B15" s="307"/>
      <c r="C15" s="308"/>
      <c r="D15" s="113">
        <v>7.2831423895253682</v>
      </c>
      <c r="E15" s="115">
        <v>356</v>
      </c>
      <c r="F15" s="114">
        <v>304</v>
      </c>
      <c r="G15" s="114">
        <v>648</v>
      </c>
      <c r="H15" s="114">
        <v>272</v>
      </c>
      <c r="I15" s="140">
        <v>374</v>
      </c>
      <c r="J15" s="115">
        <v>-18</v>
      </c>
      <c r="K15" s="116">
        <v>-4.8128342245989302</v>
      </c>
    </row>
    <row r="16" spans="1:15" ht="15.95" customHeight="1" x14ac:dyDescent="0.2">
      <c r="A16" s="306" t="s">
        <v>232</v>
      </c>
      <c r="B16" s="307"/>
      <c r="C16" s="308"/>
      <c r="D16" s="113">
        <v>6.4238952536824874</v>
      </c>
      <c r="E16" s="115">
        <v>314</v>
      </c>
      <c r="F16" s="114">
        <v>348</v>
      </c>
      <c r="G16" s="114">
        <v>415</v>
      </c>
      <c r="H16" s="114">
        <v>248</v>
      </c>
      <c r="I16" s="140">
        <v>310</v>
      </c>
      <c r="J16" s="115">
        <v>4</v>
      </c>
      <c r="K16" s="116">
        <v>1.2903225806451613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1.6162029459901801</v>
      </c>
      <c r="E18" s="115">
        <v>79</v>
      </c>
      <c r="F18" s="114">
        <v>51</v>
      </c>
      <c r="G18" s="114">
        <v>113</v>
      </c>
      <c r="H18" s="114">
        <v>121</v>
      </c>
      <c r="I18" s="140">
        <v>83</v>
      </c>
      <c r="J18" s="115">
        <v>-4</v>
      </c>
      <c r="K18" s="116">
        <v>-4.8192771084337354</v>
      </c>
    </row>
    <row r="19" spans="1:11" ht="14.1" customHeight="1" x14ac:dyDescent="0.2">
      <c r="A19" s="306" t="s">
        <v>235</v>
      </c>
      <c r="B19" s="307" t="s">
        <v>236</v>
      </c>
      <c r="C19" s="308"/>
      <c r="D19" s="113">
        <v>0.7978723404255319</v>
      </c>
      <c r="E19" s="115">
        <v>39</v>
      </c>
      <c r="F19" s="114">
        <v>30</v>
      </c>
      <c r="G19" s="114">
        <v>79</v>
      </c>
      <c r="H19" s="114">
        <v>41</v>
      </c>
      <c r="I19" s="140">
        <v>42</v>
      </c>
      <c r="J19" s="115">
        <v>-3</v>
      </c>
      <c r="K19" s="116">
        <v>-7.1428571428571432</v>
      </c>
    </row>
    <row r="20" spans="1:11" ht="14.1" customHeight="1" x14ac:dyDescent="0.2">
      <c r="A20" s="306">
        <v>12</v>
      </c>
      <c r="B20" s="307" t="s">
        <v>237</v>
      </c>
      <c r="C20" s="308"/>
      <c r="D20" s="113">
        <v>1.6366612111292962</v>
      </c>
      <c r="E20" s="115">
        <v>80</v>
      </c>
      <c r="F20" s="114">
        <v>24</v>
      </c>
      <c r="G20" s="114">
        <v>60</v>
      </c>
      <c r="H20" s="114">
        <v>64</v>
      </c>
      <c r="I20" s="140">
        <v>81</v>
      </c>
      <c r="J20" s="115">
        <v>-1</v>
      </c>
      <c r="K20" s="116">
        <v>-1.2345679012345678</v>
      </c>
    </row>
    <row r="21" spans="1:11" ht="14.1" customHeight="1" x14ac:dyDescent="0.2">
      <c r="A21" s="306">
        <v>21</v>
      </c>
      <c r="B21" s="307" t="s">
        <v>238</v>
      </c>
      <c r="C21" s="308"/>
      <c r="D21" s="113">
        <v>0.22504091653027825</v>
      </c>
      <c r="E21" s="115">
        <v>11</v>
      </c>
      <c r="F21" s="114" t="s">
        <v>513</v>
      </c>
      <c r="G21" s="114">
        <v>8</v>
      </c>
      <c r="H21" s="114">
        <v>12</v>
      </c>
      <c r="I21" s="140">
        <v>20</v>
      </c>
      <c r="J21" s="115">
        <v>-9</v>
      </c>
      <c r="K21" s="116">
        <v>-45</v>
      </c>
    </row>
    <row r="22" spans="1:11" ht="14.1" customHeight="1" x14ac:dyDescent="0.2">
      <c r="A22" s="306">
        <v>22</v>
      </c>
      <c r="B22" s="307" t="s">
        <v>239</v>
      </c>
      <c r="C22" s="308"/>
      <c r="D22" s="113">
        <v>2.4549918166939442</v>
      </c>
      <c r="E22" s="115">
        <v>120</v>
      </c>
      <c r="F22" s="114">
        <v>62</v>
      </c>
      <c r="G22" s="114">
        <v>161</v>
      </c>
      <c r="H22" s="114">
        <v>86</v>
      </c>
      <c r="I22" s="140">
        <v>115</v>
      </c>
      <c r="J22" s="115">
        <v>5</v>
      </c>
      <c r="K22" s="116">
        <v>4.3478260869565215</v>
      </c>
    </row>
    <row r="23" spans="1:11" ht="14.1" customHeight="1" x14ac:dyDescent="0.2">
      <c r="A23" s="306">
        <v>23</v>
      </c>
      <c r="B23" s="307" t="s">
        <v>240</v>
      </c>
      <c r="C23" s="308"/>
      <c r="D23" s="113">
        <v>0.45008183306055649</v>
      </c>
      <c r="E23" s="115">
        <v>22</v>
      </c>
      <c r="F23" s="114">
        <v>21</v>
      </c>
      <c r="G23" s="114">
        <v>22</v>
      </c>
      <c r="H23" s="114">
        <v>15</v>
      </c>
      <c r="I23" s="140">
        <v>20</v>
      </c>
      <c r="J23" s="115">
        <v>2</v>
      </c>
      <c r="K23" s="116">
        <v>10</v>
      </c>
    </row>
    <row r="24" spans="1:11" ht="14.1" customHeight="1" x14ac:dyDescent="0.2">
      <c r="A24" s="306">
        <v>24</v>
      </c>
      <c r="B24" s="307" t="s">
        <v>241</v>
      </c>
      <c r="C24" s="308"/>
      <c r="D24" s="113">
        <v>2.4345335515548281</v>
      </c>
      <c r="E24" s="115">
        <v>119</v>
      </c>
      <c r="F24" s="114">
        <v>43</v>
      </c>
      <c r="G24" s="114">
        <v>253</v>
      </c>
      <c r="H24" s="114">
        <v>83</v>
      </c>
      <c r="I24" s="140">
        <v>145</v>
      </c>
      <c r="J24" s="115">
        <v>-26</v>
      </c>
      <c r="K24" s="116">
        <v>-17.931034482758619</v>
      </c>
    </row>
    <row r="25" spans="1:11" ht="14.1" customHeight="1" x14ac:dyDescent="0.2">
      <c r="A25" s="306">
        <v>25</v>
      </c>
      <c r="B25" s="307" t="s">
        <v>242</v>
      </c>
      <c r="C25" s="308"/>
      <c r="D25" s="113">
        <v>5.7896890343698857</v>
      </c>
      <c r="E25" s="115">
        <v>283</v>
      </c>
      <c r="F25" s="114">
        <v>108</v>
      </c>
      <c r="G25" s="114">
        <v>560</v>
      </c>
      <c r="H25" s="114">
        <v>166</v>
      </c>
      <c r="I25" s="140">
        <v>278</v>
      </c>
      <c r="J25" s="115">
        <v>5</v>
      </c>
      <c r="K25" s="116">
        <v>1.7985611510791366</v>
      </c>
    </row>
    <row r="26" spans="1:11" ht="14.1" customHeight="1" x14ac:dyDescent="0.2">
      <c r="A26" s="306">
        <v>26</v>
      </c>
      <c r="B26" s="307" t="s">
        <v>243</v>
      </c>
      <c r="C26" s="308"/>
      <c r="D26" s="113">
        <v>3.7234042553191489</v>
      </c>
      <c r="E26" s="115">
        <v>182</v>
      </c>
      <c r="F26" s="114">
        <v>99</v>
      </c>
      <c r="G26" s="114">
        <v>341</v>
      </c>
      <c r="H26" s="114">
        <v>142</v>
      </c>
      <c r="I26" s="140">
        <v>239</v>
      </c>
      <c r="J26" s="115">
        <v>-57</v>
      </c>
      <c r="K26" s="116">
        <v>-23.84937238493724</v>
      </c>
    </row>
    <row r="27" spans="1:11" ht="14.1" customHeight="1" x14ac:dyDescent="0.2">
      <c r="A27" s="306">
        <v>27</v>
      </c>
      <c r="B27" s="307" t="s">
        <v>244</v>
      </c>
      <c r="C27" s="308"/>
      <c r="D27" s="113">
        <v>2.1685761047463177</v>
      </c>
      <c r="E27" s="115">
        <v>106</v>
      </c>
      <c r="F27" s="114">
        <v>170</v>
      </c>
      <c r="G27" s="114">
        <v>220</v>
      </c>
      <c r="H27" s="114">
        <v>75</v>
      </c>
      <c r="I27" s="140">
        <v>105</v>
      </c>
      <c r="J27" s="115">
        <v>1</v>
      </c>
      <c r="K27" s="116">
        <v>0.95238095238095233</v>
      </c>
    </row>
    <row r="28" spans="1:11" ht="14.1" customHeight="1" x14ac:dyDescent="0.2">
      <c r="A28" s="306">
        <v>28</v>
      </c>
      <c r="B28" s="307" t="s">
        <v>245</v>
      </c>
      <c r="C28" s="308"/>
      <c r="D28" s="113">
        <v>0.26595744680851063</v>
      </c>
      <c r="E28" s="115">
        <v>13</v>
      </c>
      <c r="F28" s="114">
        <v>13</v>
      </c>
      <c r="G28" s="114">
        <v>21</v>
      </c>
      <c r="H28" s="114">
        <v>11</v>
      </c>
      <c r="I28" s="140">
        <v>18</v>
      </c>
      <c r="J28" s="115">
        <v>-5</v>
      </c>
      <c r="K28" s="116">
        <v>-27.777777777777779</v>
      </c>
    </row>
    <row r="29" spans="1:11" ht="14.1" customHeight="1" x14ac:dyDescent="0.2">
      <c r="A29" s="306">
        <v>29</v>
      </c>
      <c r="B29" s="307" t="s">
        <v>246</v>
      </c>
      <c r="C29" s="308"/>
      <c r="D29" s="113">
        <v>5.6260229132569561</v>
      </c>
      <c r="E29" s="115">
        <v>275</v>
      </c>
      <c r="F29" s="114">
        <v>380</v>
      </c>
      <c r="G29" s="114">
        <v>314</v>
      </c>
      <c r="H29" s="114">
        <v>402</v>
      </c>
      <c r="I29" s="140">
        <v>241</v>
      </c>
      <c r="J29" s="115">
        <v>34</v>
      </c>
      <c r="K29" s="116">
        <v>14.107883817427386</v>
      </c>
    </row>
    <row r="30" spans="1:11" ht="14.1" customHeight="1" x14ac:dyDescent="0.2">
      <c r="A30" s="306" t="s">
        <v>247</v>
      </c>
      <c r="B30" s="307" t="s">
        <v>248</v>
      </c>
      <c r="C30" s="308"/>
      <c r="D30" s="113">
        <v>1.3502454991816695</v>
      </c>
      <c r="E30" s="115">
        <v>66</v>
      </c>
      <c r="F30" s="114">
        <v>87</v>
      </c>
      <c r="G30" s="114">
        <v>84</v>
      </c>
      <c r="H30" s="114">
        <v>69</v>
      </c>
      <c r="I30" s="140">
        <v>73</v>
      </c>
      <c r="J30" s="115">
        <v>-7</v>
      </c>
      <c r="K30" s="116">
        <v>-9.5890410958904102</v>
      </c>
    </row>
    <row r="31" spans="1:11" ht="14.1" customHeight="1" x14ac:dyDescent="0.2">
      <c r="A31" s="306" t="s">
        <v>249</v>
      </c>
      <c r="B31" s="307" t="s">
        <v>250</v>
      </c>
      <c r="C31" s="308"/>
      <c r="D31" s="113">
        <v>4.0507364975450084</v>
      </c>
      <c r="E31" s="115">
        <v>198</v>
      </c>
      <c r="F31" s="114">
        <v>286</v>
      </c>
      <c r="G31" s="114">
        <v>204</v>
      </c>
      <c r="H31" s="114">
        <v>321</v>
      </c>
      <c r="I31" s="140">
        <v>152</v>
      </c>
      <c r="J31" s="115">
        <v>46</v>
      </c>
      <c r="K31" s="116">
        <v>30.263157894736842</v>
      </c>
    </row>
    <row r="32" spans="1:11" ht="14.1" customHeight="1" x14ac:dyDescent="0.2">
      <c r="A32" s="306">
        <v>31</v>
      </c>
      <c r="B32" s="307" t="s">
        <v>251</v>
      </c>
      <c r="C32" s="308"/>
      <c r="D32" s="113">
        <v>0.75695581014729951</v>
      </c>
      <c r="E32" s="115">
        <v>37</v>
      </c>
      <c r="F32" s="114">
        <v>29</v>
      </c>
      <c r="G32" s="114">
        <v>34</v>
      </c>
      <c r="H32" s="114">
        <v>14</v>
      </c>
      <c r="I32" s="140">
        <v>30</v>
      </c>
      <c r="J32" s="115">
        <v>7</v>
      </c>
      <c r="K32" s="116">
        <v>23.333333333333332</v>
      </c>
    </row>
    <row r="33" spans="1:11" ht="14.1" customHeight="1" x14ac:dyDescent="0.2">
      <c r="A33" s="306">
        <v>32</v>
      </c>
      <c r="B33" s="307" t="s">
        <v>252</v>
      </c>
      <c r="C33" s="308"/>
      <c r="D33" s="113">
        <v>4.6644844517184945</v>
      </c>
      <c r="E33" s="115">
        <v>228</v>
      </c>
      <c r="F33" s="114">
        <v>57</v>
      </c>
      <c r="G33" s="114">
        <v>177</v>
      </c>
      <c r="H33" s="114">
        <v>235</v>
      </c>
      <c r="I33" s="140">
        <v>271</v>
      </c>
      <c r="J33" s="115">
        <v>-43</v>
      </c>
      <c r="K33" s="116">
        <v>-15.867158671586715</v>
      </c>
    </row>
    <row r="34" spans="1:11" ht="14.1" customHeight="1" x14ac:dyDescent="0.2">
      <c r="A34" s="306">
        <v>33</v>
      </c>
      <c r="B34" s="307" t="s">
        <v>253</v>
      </c>
      <c r="C34" s="308"/>
      <c r="D34" s="113">
        <v>4.1121112929623571</v>
      </c>
      <c r="E34" s="115">
        <v>201</v>
      </c>
      <c r="F34" s="114">
        <v>39</v>
      </c>
      <c r="G34" s="114">
        <v>176</v>
      </c>
      <c r="H34" s="114">
        <v>141</v>
      </c>
      <c r="I34" s="140">
        <v>193</v>
      </c>
      <c r="J34" s="115">
        <v>8</v>
      </c>
      <c r="K34" s="116">
        <v>4.1450777202072535</v>
      </c>
    </row>
    <row r="35" spans="1:11" ht="14.1" customHeight="1" x14ac:dyDescent="0.2">
      <c r="A35" s="306">
        <v>34</v>
      </c>
      <c r="B35" s="307" t="s">
        <v>254</v>
      </c>
      <c r="C35" s="308"/>
      <c r="D35" s="113">
        <v>2.8232405891980359</v>
      </c>
      <c r="E35" s="115">
        <v>138</v>
      </c>
      <c r="F35" s="114">
        <v>83</v>
      </c>
      <c r="G35" s="114">
        <v>126</v>
      </c>
      <c r="H35" s="114">
        <v>101</v>
      </c>
      <c r="I35" s="140">
        <v>146</v>
      </c>
      <c r="J35" s="115">
        <v>-8</v>
      </c>
      <c r="K35" s="116">
        <v>-5.4794520547945202</v>
      </c>
    </row>
    <row r="36" spans="1:11" ht="14.1" customHeight="1" x14ac:dyDescent="0.2">
      <c r="A36" s="306">
        <v>41</v>
      </c>
      <c r="B36" s="307" t="s">
        <v>255</v>
      </c>
      <c r="C36" s="308"/>
      <c r="D36" s="113">
        <v>0.73649754500818332</v>
      </c>
      <c r="E36" s="115">
        <v>36</v>
      </c>
      <c r="F36" s="114">
        <v>198</v>
      </c>
      <c r="G36" s="114">
        <v>83</v>
      </c>
      <c r="H36" s="114">
        <v>70</v>
      </c>
      <c r="I36" s="140">
        <v>61</v>
      </c>
      <c r="J36" s="115">
        <v>-25</v>
      </c>
      <c r="K36" s="116">
        <v>-40.983606557377051</v>
      </c>
    </row>
    <row r="37" spans="1:11" ht="14.1" customHeight="1" x14ac:dyDescent="0.2">
      <c r="A37" s="306">
        <v>42</v>
      </c>
      <c r="B37" s="307" t="s">
        <v>256</v>
      </c>
      <c r="C37" s="308"/>
      <c r="D37" s="113" t="s">
        <v>513</v>
      </c>
      <c r="E37" s="115" t="s">
        <v>513</v>
      </c>
      <c r="F37" s="114">
        <v>6</v>
      </c>
      <c r="G37" s="114" t="s">
        <v>513</v>
      </c>
      <c r="H37" s="114" t="s">
        <v>513</v>
      </c>
      <c r="I37" s="140">
        <v>3</v>
      </c>
      <c r="J37" s="115" t="s">
        <v>513</v>
      </c>
      <c r="K37" s="116" t="s">
        <v>513</v>
      </c>
    </row>
    <row r="38" spans="1:11" ht="14.1" customHeight="1" x14ac:dyDescent="0.2">
      <c r="A38" s="306">
        <v>43</v>
      </c>
      <c r="B38" s="307" t="s">
        <v>257</v>
      </c>
      <c r="C38" s="308"/>
      <c r="D38" s="113">
        <v>0.81833060556464809</v>
      </c>
      <c r="E38" s="115">
        <v>40</v>
      </c>
      <c r="F38" s="114">
        <v>32</v>
      </c>
      <c r="G38" s="114">
        <v>90</v>
      </c>
      <c r="H38" s="114">
        <v>29</v>
      </c>
      <c r="I38" s="140">
        <v>32</v>
      </c>
      <c r="J38" s="115">
        <v>8</v>
      </c>
      <c r="K38" s="116">
        <v>25</v>
      </c>
    </row>
    <row r="39" spans="1:11" ht="14.1" customHeight="1" x14ac:dyDescent="0.2">
      <c r="A39" s="306">
        <v>51</v>
      </c>
      <c r="B39" s="307" t="s">
        <v>258</v>
      </c>
      <c r="C39" s="308"/>
      <c r="D39" s="113">
        <v>5.9942716857610474</v>
      </c>
      <c r="E39" s="115">
        <v>293</v>
      </c>
      <c r="F39" s="114">
        <v>240</v>
      </c>
      <c r="G39" s="114">
        <v>309</v>
      </c>
      <c r="H39" s="114">
        <v>220</v>
      </c>
      <c r="I39" s="140">
        <v>221</v>
      </c>
      <c r="J39" s="115">
        <v>72</v>
      </c>
      <c r="K39" s="116">
        <v>32.579185520361989</v>
      </c>
    </row>
    <row r="40" spans="1:11" ht="14.1" customHeight="1" x14ac:dyDescent="0.2">
      <c r="A40" s="306" t="s">
        <v>259</v>
      </c>
      <c r="B40" s="307" t="s">
        <v>260</v>
      </c>
      <c r="C40" s="308"/>
      <c r="D40" s="113">
        <v>5.6260229132569561</v>
      </c>
      <c r="E40" s="115">
        <v>275</v>
      </c>
      <c r="F40" s="114">
        <v>202</v>
      </c>
      <c r="G40" s="114">
        <v>281</v>
      </c>
      <c r="H40" s="114">
        <v>190</v>
      </c>
      <c r="I40" s="140">
        <v>207</v>
      </c>
      <c r="J40" s="115">
        <v>68</v>
      </c>
      <c r="K40" s="116">
        <v>32.850241545893716</v>
      </c>
    </row>
    <row r="41" spans="1:11" ht="14.1" customHeight="1" x14ac:dyDescent="0.2">
      <c r="A41" s="306"/>
      <c r="B41" s="307" t="s">
        <v>261</v>
      </c>
      <c r="C41" s="308"/>
      <c r="D41" s="113">
        <v>4.5621931260229136</v>
      </c>
      <c r="E41" s="115">
        <v>223</v>
      </c>
      <c r="F41" s="114">
        <v>174</v>
      </c>
      <c r="G41" s="114">
        <v>227</v>
      </c>
      <c r="H41" s="114">
        <v>159</v>
      </c>
      <c r="I41" s="140">
        <v>159</v>
      </c>
      <c r="J41" s="115">
        <v>64</v>
      </c>
      <c r="K41" s="116">
        <v>40.251572327044023</v>
      </c>
    </row>
    <row r="42" spans="1:11" ht="14.1" customHeight="1" x14ac:dyDescent="0.2">
      <c r="A42" s="306">
        <v>52</v>
      </c>
      <c r="B42" s="307" t="s">
        <v>262</v>
      </c>
      <c r="C42" s="308"/>
      <c r="D42" s="113">
        <v>6.157937806873977</v>
      </c>
      <c r="E42" s="115">
        <v>301</v>
      </c>
      <c r="F42" s="114">
        <v>155</v>
      </c>
      <c r="G42" s="114">
        <v>195</v>
      </c>
      <c r="H42" s="114">
        <v>238</v>
      </c>
      <c r="I42" s="140">
        <v>348</v>
      </c>
      <c r="J42" s="115">
        <v>-47</v>
      </c>
      <c r="K42" s="116">
        <v>-13.505747126436782</v>
      </c>
    </row>
    <row r="43" spans="1:11" ht="14.1" customHeight="1" x14ac:dyDescent="0.2">
      <c r="A43" s="306" t="s">
        <v>263</v>
      </c>
      <c r="B43" s="307" t="s">
        <v>264</v>
      </c>
      <c r="C43" s="308"/>
      <c r="D43" s="113">
        <v>4.6440261865793779</v>
      </c>
      <c r="E43" s="115">
        <v>227</v>
      </c>
      <c r="F43" s="114">
        <v>119</v>
      </c>
      <c r="G43" s="114">
        <v>159</v>
      </c>
      <c r="H43" s="114">
        <v>157</v>
      </c>
      <c r="I43" s="140">
        <v>255</v>
      </c>
      <c r="J43" s="115">
        <v>-28</v>
      </c>
      <c r="K43" s="116">
        <v>-10.980392156862745</v>
      </c>
    </row>
    <row r="44" spans="1:11" ht="14.1" customHeight="1" x14ac:dyDescent="0.2">
      <c r="A44" s="306">
        <v>53</v>
      </c>
      <c r="B44" s="307" t="s">
        <v>265</v>
      </c>
      <c r="C44" s="308"/>
      <c r="D44" s="113">
        <v>0.51145662847790507</v>
      </c>
      <c r="E44" s="115">
        <v>25</v>
      </c>
      <c r="F44" s="114">
        <v>19</v>
      </c>
      <c r="G44" s="114">
        <v>16</v>
      </c>
      <c r="H44" s="114">
        <v>29</v>
      </c>
      <c r="I44" s="140">
        <v>23</v>
      </c>
      <c r="J44" s="115">
        <v>2</v>
      </c>
      <c r="K44" s="116">
        <v>8.695652173913043</v>
      </c>
    </row>
    <row r="45" spans="1:11" ht="14.1" customHeight="1" x14ac:dyDescent="0.2">
      <c r="A45" s="306" t="s">
        <v>266</v>
      </c>
      <c r="B45" s="307" t="s">
        <v>267</v>
      </c>
      <c r="C45" s="308"/>
      <c r="D45" s="113">
        <v>0.47054009819967269</v>
      </c>
      <c r="E45" s="115">
        <v>23</v>
      </c>
      <c r="F45" s="114">
        <v>19</v>
      </c>
      <c r="G45" s="114">
        <v>12</v>
      </c>
      <c r="H45" s="114">
        <v>27</v>
      </c>
      <c r="I45" s="140">
        <v>19</v>
      </c>
      <c r="J45" s="115">
        <v>4</v>
      </c>
      <c r="K45" s="116">
        <v>21.05263157894737</v>
      </c>
    </row>
    <row r="46" spans="1:11" ht="14.1" customHeight="1" x14ac:dyDescent="0.2">
      <c r="A46" s="306">
        <v>54</v>
      </c>
      <c r="B46" s="307" t="s">
        <v>268</v>
      </c>
      <c r="C46" s="308"/>
      <c r="D46" s="113">
        <v>3.0278232405891981</v>
      </c>
      <c r="E46" s="115">
        <v>148</v>
      </c>
      <c r="F46" s="114">
        <v>124</v>
      </c>
      <c r="G46" s="114">
        <v>134</v>
      </c>
      <c r="H46" s="114">
        <v>143</v>
      </c>
      <c r="I46" s="140">
        <v>130</v>
      </c>
      <c r="J46" s="115">
        <v>18</v>
      </c>
      <c r="K46" s="116">
        <v>13.846153846153847</v>
      </c>
    </row>
    <row r="47" spans="1:11" ht="14.1" customHeight="1" x14ac:dyDescent="0.2">
      <c r="A47" s="306">
        <v>61</v>
      </c>
      <c r="B47" s="307" t="s">
        <v>269</v>
      </c>
      <c r="C47" s="308"/>
      <c r="D47" s="113">
        <v>1.8412438625204584</v>
      </c>
      <c r="E47" s="115">
        <v>90</v>
      </c>
      <c r="F47" s="114">
        <v>81</v>
      </c>
      <c r="G47" s="114">
        <v>175</v>
      </c>
      <c r="H47" s="114">
        <v>72</v>
      </c>
      <c r="I47" s="140">
        <v>88</v>
      </c>
      <c r="J47" s="115">
        <v>2</v>
      </c>
      <c r="K47" s="116">
        <v>2.2727272727272729</v>
      </c>
    </row>
    <row r="48" spans="1:11" ht="14.1" customHeight="1" x14ac:dyDescent="0.2">
      <c r="A48" s="306">
        <v>62</v>
      </c>
      <c r="B48" s="307" t="s">
        <v>270</v>
      </c>
      <c r="C48" s="308"/>
      <c r="D48" s="113">
        <v>8.7970540098199681</v>
      </c>
      <c r="E48" s="115">
        <v>430</v>
      </c>
      <c r="F48" s="114">
        <v>475</v>
      </c>
      <c r="G48" s="114">
        <v>509</v>
      </c>
      <c r="H48" s="114">
        <v>394</v>
      </c>
      <c r="I48" s="140">
        <v>398</v>
      </c>
      <c r="J48" s="115">
        <v>32</v>
      </c>
      <c r="K48" s="116">
        <v>8.0402010050251249</v>
      </c>
    </row>
    <row r="49" spans="1:11" ht="14.1" customHeight="1" x14ac:dyDescent="0.2">
      <c r="A49" s="306">
        <v>63</v>
      </c>
      <c r="B49" s="307" t="s">
        <v>271</v>
      </c>
      <c r="C49" s="308"/>
      <c r="D49" s="113">
        <v>6.9762684124386256</v>
      </c>
      <c r="E49" s="115">
        <v>341</v>
      </c>
      <c r="F49" s="114">
        <v>439</v>
      </c>
      <c r="G49" s="114">
        <v>390</v>
      </c>
      <c r="H49" s="114">
        <v>557</v>
      </c>
      <c r="I49" s="140">
        <v>319</v>
      </c>
      <c r="J49" s="115">
        <v>22</v>
      </c>
      <c r="K49" s="116">
        <v>6.8965517241379306</v>
      </c>
    </row>
    <row r="50" spans="1:11" ht="14.1" customHeight="1" x14ac:dyDescent="0.2">
      <c r="A50" s="306" t="s">
        <v>272</v>
      </c>
      <c r="B50" s="307" t="s">
        <v>273</v>
      </c>
      <c r="C50" s="308"/>
      <c r="D50" s="113">
        <v>2.4345335515548281</v>
      </c>
      <c r="E50" s="115">
        <v>119</v>
      </c>
      <c r="F50" s="114">
        <v>128</v>
      </c>
      <c r="G50" s="114">
        <v>125</v>
      </c>
      <c r="H50" s="114">
        <v>145</v>
      </c>
      <c r="I50" s="140">
        <v>80</v>
      </c>
      <c r="J50" s="115">
        <v>39</v>
      </c>
      <c r="K50" s="116">
        <v>48.75</v>
      </c>
    </row>
    <row r="51" spans="1:11" ht="14.1" customHeight="1" x14ac:dyDescent="0.2">
      <c r="A51" s="306" t="s">
        <v>274</v>
      </c>
      <c r="B51" s="307" t="s">
        <v>275</v>
      </c>
      <c r="C51" s="308"/>
      <c r="D51" s="113">
        <v>4.1530278232405893</v>
      </c>
      <c r="E51" s="115">
        <v>203</v>
      </c>
      <c r="F51" s="114">
        <v>302</v>
      </c>
      <c r="G51" s="114">
        <v>235</v>
      </c>
      <c r="H51" s="114">
        <v>396</v>
      </c>
      <c r="I51" s="140">
        <v>217</v>
      </c>
      <c r="J51" s="115">
        <v>-14</v>
      </c>
      <c r="K51" s="116">
        <v>-6.4516129032258061</v>
      </c>
    </row>
    <row r="52" spans="1:11" ht="14.1" customHeight="1" x14ac:dyDescent="0.2">
      <c r="A52" s="306">
        <v>71</v>
      </c>
      <c r="B52" s="307" t="s">
        <v>276</v>
      </c>
      <c r="C52" s="308"/>
      <c r="D52" s="113">
        <v>7.4672667757774143</v>
      </c>
      <c r="E52" s="115">
        <v>365</v>
      </c>
      <c r="F52" s="114">
        <v>229</v>
      </c>
      <c r="G52" s="114">
        <v>476</v>
      </c>
      <c r="H52" s="114">
        <v>248</v>
      </c>
      <c r="I52" s="140">
        <v>417</v>
      </c>
      <c r="J52" s="115">
        <v>-52</v>
      </c>
      <c r="K52" s="116">
        <v>-12.470023980815348</v>
      </c>
    </row>
    <row r="53" spans="1:11" ht="14.1" customHeight="1" x14ac:dyDescent="0.2">
      <c r="A53" s="306" t="s">
        <v>277</v>
      </c>
      <c r="B53" s="307" t="s">
        <v>278</v>
      </c>
      <c r="C53" s="308"/>
      <c r="D53" s="113">
        <v>2.3731587561374794</v>
      </c>
      <c r="E53" s="115">
        <v>116</v>
      </c>
      <c r="F53" s="114">
        <v>52</v>
      </c>
      <c r="G53" s="114">
        <v>172</v>
      </c>
      <c r="H53" s="114">
        <v>66</v>
      </c>
      <c r="I53" s="140">
        <v>143</v>
      </c>
      <c r="J53" s="115">
        <v>-27</v>
      </c>
      <c r="K53" s="116">
        <v>-18.88111888111888</v>
      </c>
    </row>
    <row r="54" spans="1:11" ht="14.1" customHeight="1" x14ac:dyDescent="0.2">
      <c r="A54" s="306" t="s">
        <v>279</v>
      </c>
      <c r="B54" s="307" t="s">
        <v>280</v>
      </c>
      <c r="C54" s="308"/>
      <c r="D54" s="113">
        <v>4.5212765957446805</v>
      </c>
      <c r="E54" s="115">
        <v>221</v>
      </c>
      <c r="F54" s="114">
        <v>156</v>
      </c>
      <c r="G54" s="114">
        <v>266</v>
      </c>
      <c r="H54" s="114">
        <v>160</v>
      </c>
      <c r="I54" s="140">
        <v>254</v>
      </c>
      <c r="J54" s="115">
        <v>-33</v>
      </c>
      <c r="K54" s="116">
        <v>-12.992125984251969</v>
      </c>
    </row>
    <row r="55" spans="1:11" ht="14.1" customHeight="1" x14ac:dyDescent="0.2">
      <c r="A55" s="306">
        <v>72</v>
      </c>
      <c r="B55" s="307" t="s">
        <v>281</v>
      </c>
      <c r="C55" s="308"/>
      <c r="D55" s="113">
        <v>1.9435351882160392</v>
      </c>
      <c r="E55" s="115">
        <v>95</v>
      </c>
      <c r="F55" s="114">
        <v>53</v>
      </c>
      <c r="G55" s="114">
        <v>132</v>
      </c>
      <c r="H55" s="114">
        <v>53</v>
      </c>
      <c r="I55" s="140">
        <v>93</v>
      </c>
      <c r="J55" s="115">
        <v>2</v>
      </c>
      <c r="K55" s="116">
        <v>2.150537634408602</v>
      </c>
    </row>
    <row r="56" spans="1:11" ht="14.1" customHeight="1" x14ac:dyDescent="0.2">
      <c r="A56" s="306" t="s">
        <v>282</v>
      </c>
      <c r="B56" s="307" t="s">
        <v>283</v>
      </c>
      <c r="C56" s="308"/>
      <c r="D56" s="113">
        <v>0.45008183306055649</v>
      </c>
      <c r="E56" s="115">
        <v>22</v>
      </c>
      <c r="F56" s="114">
        <v>11</v>
      </c>
      <c r="G56" s="114">
        <v>39</v>
      </c>
      <c r="H56" s="114">
        <v>12</v>
      </c>
      <c r="I56" s="140">
        <v>24</v>
      </c>
      <c r="J56" s="115">
        <v>-2</v>
      </c>
      <c r="K56" s="116">
        <v>-8.3333333333333339</v>
      </c>
    </row>
    <row r="57" spans="1:11" ht="14.1" customHeight="1" x14ac:dyDescent="0.2">
      <c r="A57" s="306" t="s">
        <v>284</v>
      </c>
      <c r="B57" s="307" t="s">
        <v>285</v>
      </c>
      <c r="C57" s="308"/>
      <c r="D57" s="113">
        <v>0.92062193126022918</v>
      </c>
      <c r="E57" s="115">
        <v>45</v>
      </c>
      <c r="F57" s="114">
        <v>31</v>
      </c>
      <c r="G57" s="114">
        <v>46</v>
      </c>
      <c r="H57" s="114">
        <v>25</v>
      </c>
      <c r="I57" s="140">
        <v>39</v>
      </c>
      <c r="J57" s="115">
        <v>6</v>
      </c>
      <c r="K57" s="116">
        <v>15.384615384615385</v>
      </c>
    </row>
    <row r="58" spans="1:11" ht="14.1" customHeight="1" x14ac:dyDescent="0.2">
      <c r="A58" s="306">
        <v>73</v>
      </c>
      <c r="B58" s="307" t="s">
        <v>286</v>
      </c>
      <c r="C58" s="308"/>
      <c r="D58" s="113">
        <v>1.4525368248772503</v>
      </c>
      <c r="E58" s="115">
        <v>71</v>
      </c>
      <c r="F58" s="114">
        <v>47</v>
      </c>
      <c r="G58" s="114">
        <v>122</v>
      </c>
      <c r="H58" s="114">
        <v>45</v>
      </c>
      <c r="I58" s="140">
        <v>55</v>
      </c>
      <c r="J58" s="115">
        <v>16</v>
      </c>
      <c r="K58" s="116">
        <v>29.09090909090909</v>
      </c>
    </row>
    <row r="59" spans="1:11" ht="14.1" customHeight="1" x14ac:dyDescent="0.2">
      <c r="A59" s="306" t="s">
        <v>287</v>
      </c>
      <c r="B59" s="307" t="s">
        <v>288</v>
      </c>
      <c r="C59" s="308"/>
      <c r="D59" s="113">
        <v>1.2888707037643208</v>
      </c>
      <c r="E59" s="115">
        <v>63</v>
      </c>
      <c r="F59" s="114">
        <v>38</v>
      </c>
      <c r="G59" s="114">
        <v>92</v>
      </c>
      <c r="H59" s="114">
        <v>35</v>
      </c>
      <c r="I59" s="140">
        <v>47</v>
      </c>
      <c r="J59" s="115">
        <v>16</v>
      </c>
      <c r="K59" s="116">
        <v>34.042553191489361</v>
      </c>
    </row>
    <row r="60" spans="1:11" ht="14.1" customHeight="1" x14ac:dyDescent="0.2">
      <c r="A60" s="306">
        <v>81</v>
      </c>
      <c r="B60" s="307" t="s">
        <v>289</v>
      </c>
      <c r="C60" s="308"/>
      <c r="D60" s="113">
        <v>6.5261865793780691</v>
      </c>
      <c r="E60" s="115">
        <v>319</v>
      </c>
      <c r="F60" s="114">
        <v>355</v>
      </c>
      <c r="G60" s="114">
        <v>437</v>
      </c>
      <c r="H60" s="114">
        <v>250</v>
      </c>
      <c r="I60" s="140">
        <v>251</v>
      </c>
      <c r="J60" s="115">
        <v>68</v>
      </c>
      <c r="K60" s="116">
        <v>27.091633466135459</v>
      </c>
    </row>
    <row r="61" spans="1:11" ht="14.1" customHeight="1" x14ac:dyDescent="0.2">
      <c r="A61" s="306" t="s">
        <v>290</v>
      </c>
      <c r="B61" s="307" t="s">
        <v>291</v>
      </c>
      <c r="C61" s="308"/>
      <c r="D61" s="113">
        <v>2.0049099836333877</v>
      </c>
      <c r="E61" s="115">
        <v>98</v>
      </c>
      <c r="F61" s="114">
        <v>71</v>
      </c>
      <c r="G61" s="114">
        <v>195</v>
      </c>
      <c r="H61" s="114">
        <v>64</v>
      </c>
      <c r="I61" s="140">
        <v>75</v>
      </c>
      <c r="J61" s="115">
        <v>23</v>
      </c>
      <c r="K61" s="116">
        <v>30.666666666666668</v>
      </c>
    </row>
    <row r="62" spans="1:11" ht="14.1" customHeight="1" x14ac:dyDescent="0.2">
      <c r="A62" s="306" t="s">
        <v>292</v>
      </c>
      <c r="B62" s="307" t="s">
        <v>293</v>
      </c>
      <c r="C62" s="308"/>
      <c r="D62" s="113">
        <v>1.9844517184942716</v>
      </c>
      <c r="E62" s="115">
        <v>97</v>
      </c>
      <c r="F62" s="114">
        <v>182</v>
      </c>
      <c r="G62" s="114">
        <v>137</v>
      </c>
      <c r="H62" s="114">
        <v>114</v>
      </c>
      <c r="I62" s="140">
        <v>95</v>
      </c>
      <c r="J62" s="115">
        <v>2</v>
      </c>
      <c r="K62" s="116">
        <v>2.1052631578947367</v>
      </c>
    </row>
    <row r="63" spans="1:11" ht="14.1" customHeight="1" x14ac:dyDescent="0.2">
      <c r="A63" s="306"/>
      <c r="B63" s="307" t="s">
        <v>294</v>
      </c>
      <c r="C63" s="308"/>
      <c r="D63" s="113">
        <v>1.718494271685761</v>
      </c>
      <c r="E63" s="115">
        <v>84</v>
      </c>
      <c r="F63" s="114">
        <v>158</v>
      </c>
      <c r="G63" s="114">
        <v>120</v>
      </c>
      <c r="H63" s="114">
        <v>106</v>
      </c>
      <c r="I63" s="140">
        <v>83</v>
      </c>
      <c r="J63" s="115">
        <v>1</v>
      </c>
      <c r="K63" s="116">
        <v>1.2048192771084338</v>
      </c>
    </row>
    <row r="64" spans="1:11" ht="14.1" customHeight="1" x14ac:dyDescent="0.2">
      <c r="A64" s="306" t="s">
        <v>295</v>
      </c>
      <c r="B64" s="307" t="s">
        <v>296</v>
      </c>
      <c r="C64" s="308"/>
      <c r="D64" s="113">
        <v>1.1865793780687397</v>
      </c>
      <c r="E64" s="115">
        <v>58</v>
      </c>
      <c r="F64" s="114">
        <v>44</v>
      </c>
      <c r="G64" s="114">
        <v>52</v>
      </c>
      <c r="H64" s="114">
        <v>32</v>
      </c>
      <c r="I64" s="140">
        <v>32</v>
      </c>
      <c r="J64" s="115">
        <v>26</v>
      </c>
      <c r="K64" s="116">
        <v>81.25</v>
      </c>
    </row>
    <row r="65" spans="1:11" ht="14.1" customHeight="1" x14ac:dyDescent="0.2">
      <c r="A65" s="306" t="s">
        <v>297</v>
      </c>
      <c r="B65" s="307" t="s">
        <v>298</v>
      </c>
      <c r="C65" s="308"/>
      <c r="D65" s="113">
        <v>0.59328968903436985</v>
      </c>
      <c r="E65" s="115">
        <v>29</v>
      </c>
      <c r="F65" s="114">
        <v>34</v>
      </c>
      <c r="G65" s="114">
        <v>19</v>
      </c>
      <c r="H65" s="114">
        <v>20</v>
      </c>
      <c r="I65" s="140">
        <v>21</v>
      </c>
      <c r="J65" s="115">
        <v>8</v>
      </c>
      <c r="K65" s="116">
        <v>38.095238095238095</v>
      </c>
    </row>
    <row r="66" spans="1:11" ht="14.1" customHeight="1" x14ac:dyDescent="0.2">
      <c r="A66" s="306">
        <v>82</v>
      </c>
      <c r="B66" s="307" t="s">
        <v>299</v>
      </c>
      <c r="C66" s="308"/>
      <c r="D66" s="113">
        <v>2.5163666121112929</v>
      </c>
      <c r="E66" s="115">
        <v>123</v>
      </c>
      <c r="F66" s="114">
        <v>114</v>
      </c>
      <c r="G66" s="114">
        <v>257</v>
      </c>
      <c r="H66" s="114">
        <v>141</v>
      </c>
      <c r="I66" s="140">
        <v>123</v>
      </c>
      <c r="J66" s="115">
        <v>0</v>
      </c>
      <c r="K66" s="116">
        <v>0</v>
      </c>
    </row>
    <row r="67" spans="1:11" ht="14.1" customHeight="1" x14ac:dyDescent="0.2">
      <c r="A67" s="306" t="s">
        <v>300</v>
      </c>
      <c r="B67" s="307" t="s">
        <v>301</v>
      </c>
      <c r="C67" s="308"/>
      <c r="D67" s="113">
        <v>1.718494271685761</v>
      </c>
      <c r="E67" s="115">
        <v>84</v>
      </c>
      <c r="F67" s="114">
        <v>86</v>
      </c>
      <c r="G67" s="114">
        <v>146</v>
      </c>
      <c r="H67" s="114">
        <v>90</v>
      </c>
      <c r="I67" s="140">
        <v>85</v>
      </c>
      <c r="J67" s="115">
        <v>-1</v>
      </c>
      <c r="K67" s="116">
        <v>-1.1764705882352942</v>
      </c>
    </row>
    <row r="68" spans="1:11" ht="14.1" customHeight="1" x14ac:dyDescent="0.2">
      <c r="A68" s="306" t="s">
        <v>302</v>
      </c>
      <c r="B68" s="307" t="s">
        <v>303</v>
      </c>
      <c r="C68" s="308"/>
      <c r="D68" s="113">
        <v>0.51145662847790507</v>
      </c>
      <c r="E68" s="115">
        <v>25</v>
      </c>
      <c r="F68" s="114">
        <v>20</v>
      </c>
      <c r="G68" s="114">
        <v>55</v>
      </c>
      <c r="H68" s="114">
        <v>23</v>
      </c>
      <c r="I68" s="140">
        <v>25</v>
      </c>
      <c r="J68" s="115">
        <v>0</v>
      </c>
      <c r="K68" s="116">
        <v>0</v>
      </c>
    </row>
    <row r="69" spans="1:11" ht="14.1" customHeight="1" x14ac:dyDescent="0.2">
      <c r="A69" s="306">
        <v>83</v>
      </c>
      <c r="B69" s="307" t="s">
        <v>304</v>
      </c>
      <c r="C69" s="308"/>
      <c r="D69" s="113">
        <v>4.5008183306055649</v>
      </c>
      <c r="E69" s="115">
        <v>220</v>
      </c>
      <c r="F69" s="114">
        <v>196</v>
      </c>
      <c r="G69" s="114">
        <v>473</v>
      </c>
      <c r="H69" s="114">
        <v>146</v>
      </c>
      <c r="I69" s="140">
        <v>176</v>
      </c>
      <c r="J69" s="115">
        <v>44</v>
      </c>
      <c r="K69" s="116">
        <v>25</v>
      </c>
    </row>
    <row r="70" spans="1:11" ht="14.1" customHeight="1" x14ac:dyDescent="0.2">
      <c r="A70" s="306" t="s">
        <v>305</v>
      </c>
      <c r="B70" s="307" t="s">
        <v>306</v>
      </c>
      <c r="C70" s="308"/>
      <c r="D70" s="113">
        <v>3.0278232405891981</v>
      </c>
      <c r="E70" s="115">
        <v>148</v>
      </c>
      <c r="F70" s="114">
        <v>119</v>
      </c>
      <c r="G70" s="114">
        <v>363</v>
      </c>
      <c r="H70" s="114">
        <v>77</v>
      </c>
      <c r="I70" s="140">
        <v>111</v>
      </c>
      <c r="J70" s="115">
        <v>37</v>
      </c>
      <c r="K70" s="116">
        <v>33.333333333333336</v>
      </c>
    </row>
    <row r="71" spans="1:11" ht="14.1" customHeight="1" x14ac:dyDescent="0.2">
      <c r="A71" s="306"/>
      <c r="B71" s="307" t="s">
        <v>307</v>
      </c>
      <c r="C71" s="308"/>
      <c r="D71" s="113">
        <v>2.0662847790507364</v>
      </c>
      <c r="E71" s="115">
        <v>101</v>
      </c>
      <c r="F71" s="114">
        <v>70</v>
      </c>
      <c r="G71" s="114">
        <v>286</v>
      </c>
      <c r="H71" s="114">
        <v>42</v>
      </c>
      <c r="I71" s="140">
        <v>71</v>
      </c>
      <c r="J71" s="115">
        <v>30</v>
      </c>
      <c r="K71" s="116">
        <v>42.25352112676056</v>
      </c>
    </row>
    <row r="72" spans="1:11" ht="14.1" customHeight="1" x14ac:dyDescent="0.2">
      <c r="A72" s="306">
        <v>84</v>
      </c>
      <c r="B72" s="307" t="s">
        <v>308</v>
      </c>
      <c r="C72" s="308"/>
      <c r="D72" s="113">
        <v>0.7978723404255319</v>
      </c>
      <c r="E72" s="115">
        <v>39</v>
      </c>
      <c r="F72" s="114">
        <v>39</v>
      </c>
      <c r="G72" s="114">
        <v>89</v>
      </c>
      <c r="H72" s="114">
        <v>23</v>
      </c>
      <c r="I72" s="140">
        <v>59</v>
      </c>
      <c r="J72" s="115">
        <v>-20</v>
      </c>
      <c r="K72" s="116">
        <v>-33.898305084745765</v>
      </c>
    </row>
    <row r="73" spans="1:11" ht="14.1" customHeight="1" x14ac:dyDescent="0.2">
      <c r="A73" s="306" t="s">
        <v>309</v>
      </c>
      <c r="B73" s="307" t="s">
        <v>310</v>
      </c>
      <c r="C73" s="308"/>
      <c r="D73" s="113">
        <v>0.10229132569558101</v>
      </c>
      <c r="E73" s="115">
        <v>5</v>
      </c>
      <c r="F73" s="114">
        <v>14</v>
      </c>
      <c r="G73" s="114">
        <v>40</v>
      </c>
      <c r="H73" s="114">
        <v>5</v>
      </c>
      <c r="I73" s="140">
        <v>11</v>
      </c>
      <c r="J73" s="115">
        <v>-6</v>
      </c>
      <c r="K73" s="116">
        <v>-54.545454545454547</v>
      </c>
    </row>
    <row r="74" spans="1:11" ht="14.1" customHeight="1" x14ac:dyDescent="0.2">
      <c r="A74" s="306" t="s">
        <v>311</v>
      </c>
      <c r="B74" s="307" t="s">
        <v>312</v>
      </c>
      <c r="C74" s="308"/>
      <c r="D74" s="113">
        <v>0.12274959083469722</v>
      </c>
      <c r="E74" s="115">
        <v>6</v>
      </c>
      <c r="F74" s="114">
        <v>5</v>
      </c>
      <c r="G74" s="114">
        <v>20</v>
      </c>
      <c r="H74" s="114" t="s">
        <v>513</v>
      </c>
      <c r="I74" s="140">
        <v>5</v>
      </c>
      <c r="J74" s="115">
        <v>1</v>
      </c>
      <c r="K74" s="116">
        <v>20</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v>0.12274959083469722</v>
      </c>
      <c r="E76" s="115">
        <v>6</v>
      </c>
      <c r="F76" s="114">
        <v>9</v>
      </c>
      <c r="G76" s="114">
        <v>12</v>
      </c>
      <c r="H76" s="114">
        <v>6</v>
      </c>
      <c r="I76" s="140">
        <v>12</v>
      </c>
      <c r="J76" s="115">
        <v>-6</v>
      </c>
      <c r="K76" s="116">
        <v>-50</v>
      </c>
    </row>
    <row r="77" spans="1:11" ht="14.1" customHeight="1" x14ac:dyDescent="0.2">
      <c r="A77" s="306">
        <v>92</v>
      </c>
      <c r="B77" s="307" t="s">
        <v>316</v>
      </c>
      <c r="C77" s="308"/>
      <c r="D77" s="113">
        <v>0.67512274959083474</v>
      </c>
      <c r="E77" s="115">
        <v>33</v>
      </c>
      <c r="F77" s="114">
        <v>47</v>
      </c>
      <c r="G77" s="114">
        <v>60</v>
      </c>
      <c r="H77" s="114">
        <v>32</v>
      </c>
      <c r="I77" s="140">
        <v>29</v>
      </c>
      <c r="J77" s="115">
        <v>4</v>
      </c>
      <c r="K77" s="116">
        <v>13.793103448275861</v>
      </c>
    </row>
    <row r="78" spans="1:11" ht="14.1" customHeight="1" x14ac:dyDescent="0.2">
      <c r="A78" s="306">
        <v>93</v>
      </c>
      <c r="B78" s="307" t="s">
        <v>317</v>
      </c>
      <c r="C78" s="308"/>
      <c r="D78" s="113">
        <v>0.10229132569558101</v>
      </c>
      <c r="E78" s="115">
        <v>5</v>
      </c>
      <c r="F78" s="114">
        <v>4</v>
      </c>
      <c r="G78" s="114">
        <v>22</v>
      </c>
      <c r="H78" s="114">
        <v>5</v>
      </c>
      <c r="I78" s="140">
        <v>7</v>
      </c>
      <c r="J78" s="115">
        <v>-2</v>
      </c>
      <c r="K78" s="116">
        <v>-28.571428571428573</v>
      </c>
    </row>
    <row r="79" spans="1:11" ht="14.1" customHeight="1" x14ac:dyDescent="0.2">
      <c r="A79" s="306">
        <v>94</v>
      </c>
      <c r="B79" s="307" t="s">
        <v>318</v>
      </c>
      <c r="C79" s="308"/>
      <c r="D79" s="113">
        <v>8.1833060556464818E-2</v>
      </c>
      <c r="E79" s="115">
        <v>4</v>
      </c>
      <c r="F79" s="114">
        <v>5</v>
      </c>
      <c r="G79" s="114">
        <v>7</v>
      </c>
      <c r="H79" s="114">
        <v>5</v>
      </c>
      <c r="I79" s="140">
        <v>4</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0.10229132569558101</v>
      </c>
      <c r="E81" s="143">
        <v>5</v>
      </c>
      <c r="F81" s="144">
        <v>11</v>
      </c>
      <c r="G81" s="144">
        <v>11</v>
      </c>
      <c r="H81" s="144">
        <v>4</v>
      </c>
      <c r="I81" s="145">
        <v>7</v>
      </c>
      <c r="J81" s="143">
        <v>-2</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5215</v>
      </c>
      <c r="E11" s="114">
        <v>4996</v>
      </c>
      <c r="F11" s="114">
        <v>5699</v>
      </c>
      <c r="G11" s="114">
        <v>3686</v>
      </c>
      <c r="H11" s="140">
        <v>4997</v>
      </c>
      <c r="I11" s="115">
        <v>218</v>
      </c>
      <c r="J11" s="116">
        <v>4.3626175705423256</v>
      </c>
    </row>
    <row r="12" spans="1:15" s="110" customFormat="1" ht="24.95" customHeight="1" x14ac:dyDescent="0.2">
      <c r="A12" s="193" t="s">
        <v>132</v>
      </c>
      <c r="B12" s="194" t="s">
        <v>133</v>
      </c>
      <c r="C12" s="113">
        <v>1.6299137104506232</v>
      </c>
      <c r="D12" s="115">
        <v>85</v>
      </c>
      <c r="E12" s="114">
        <v>105</v>
      </c>
      <c r="F12" s="114">
        <v>144</v>
      </c>
      <c r="G12" s="114">
        <v>61</v>
      </c>
      <c r="H12" s="140">
        <v>73</v>
      </c>
      <c r="I12" s="115">
        <v>12</v>
      </c>
      <c r="J12" s="116">
        <v>16.438356164383563</v>
      </c>
    </row>
    <row r="13" spans="1:15" s="110" customFormat="1" ht="24.95" customHeight="1" x14ac:dyDescent="0.2">
      <c r="A13" s="193" t="s">
        <v>134</v>
      </c>
      <c r="B13" s="199" t="s">
        <v>214</v>
      </c>
      <c r="C13" s="113">
        <v>1.0930009587727709</v>
      </c>
      <c r="D13" s="115">
        <v>57</v>
      </c>
      <c r="E13" s="114">
        <v>32</v>
      </c>
      <c r="F13" s="114">
        <v>20</v>
      </c>
      <c r="G13" s="114">
        <v>25</v>
      </c>
      <c r="H13" s="140">
        <v>50</v>
      </c>
      <c r="I13" s="115">
        <v>7</v>
      </c>
      <c r="J13" s="116">
        <v>14</v>
      </c>
    </row>
    <row r="14" spans="1:15" s="287" customFormat="1" ht="24.95" customHeight="1" x14ac:dyDescent="0.2">
      <c r="A14" s="193" t="s">
        <v>215</v>
      </c>
      <c r="B14" s="199" t="s">
        <v>137</v>
      </c>
      <c r="C14" s="113">
        <v>16.740172579098754</v>
      </c>
      <c r="D14" s="115">
        <v>873</v>
      </c>
      <c r="E14" s="114">
        <v>939</v>
      </c>
      <c r="F14" s="114">
        <v>1429</v>
      </c>
      <c r="G14" s="114">
        <v>574</v>
      </c>
      <c r="H14" s="140">
        <v>948</v>
      </c>
      <c r="I14" s="115">
        <v>-75</v>
      </c>
      <c r="J14" s="116">
        <v>-7.9113924050632916</v>
      </c>
      <c r="K14" s="110"/>
      <c r="L14" s="110"/>
      <c r="M14" s="110"/>
      <c r="N14" s="110"/>
      <c r="O14" s="110"/>
    </row>
    <row r="15" spans="1:15" s="110" customFormat="1" ht="24.95" customHeight="1" x14ac:dyDescent="0.2">
      <c r="A15" s="193" t="s">
        <v>216</v>
      </c>
      <c r="B15" s="199" t="s">
        <v>217</v>
      </c>
      <c r="C15" s="113">
        <v>4.4487056567593477</v>
      </c>
      <c r="D15" s="115">
        <v>232</v>
      </c>
      <c r="E15" s="114">
        <v>176</v>
      </c>
      <c r="F15" s="114">
        <v>230</v>
      </c>
      <c r="G15" s="114">
        <v>199</v>
      </c>
      <c r="H15" s="140">
        <v>224</v>
      </c>
      <c r="I15" s="115">
        <v>8</v>
      </c>
      <c r="J15" s="116">
        <v>3.5714285714285716</v>
      </c>
    </row>
    <row r="16" spans="1:15" s="287" customFormat="1" ht="24.95" customHeight="1" x14ac:dyDescent="0.2">
      <c r="A16" s="193" t="s">
        <v>218</v>
      </c>
      <c r="B16" s="199" t="s">
        <v>141</v>
      </c>
      <c r="C16" s="113">
        <v>9.1850431447746885</v>
      </c>
      <c r="D16" s="115">
        <v>479</v>
      </c>
      <c r="E16" s="114">
        <v>267</v>
      </c>
      <c r="F16" s="114">
        <v>1104</v>
      </c>
      <c r="G16" s="114">
        <v>281</v>
      </c>
      <c r="H16" s="140">
        <v>537</v>
      </c>
      <c r="I16" s="115">
        <v>-58</v>
      </c>
      <c r="J16" s="116">
        <v>-10.80074487895717</v>
      </c>
      <c r="K16" s="110"/>
      <c r="L16" s="110"/>
      <c r="M16" s="110"/>
      <c r="N16" s="110"/>
      <c r="O16" s="110"/>
    </row>
    <row r="17" spans="1:15" s="110" customFormat="1" ht="24.95" customHeight="1" x14ac:dyDescent="0.2">
      <c r="A17" s="193" t="s">
        <v>142</v>
      </c>
      <c r="B17" s="199" t="s">
        <v>220</v>
      </c>
      <c r="C17" s="113">
        <v>3.106423777564717</v>
      </c>
      <c r="D17" s="115">
        <v>162</v>
      </c>
      <c r="E17" s="114">
        <v>496</v>
      </c>
      <c r="F17" s="114">
        <v>95</v>
      </c>
      <c r="G17" s="114">
        <v>94</v>
      </c>
      <c r="H17" s="140">
        <v>187</v>
      </c>
      <c r="I17" s="115">
        <v>-25</v>
      </c>
      <c r="J17" s="116">
        <v>-13.368983957219251</v>
      </c>
    </row>
    <row r="18" spans="1:15" s="287" customFormat="1" ht="24.95" customHeight="1" x14ac:dyDescent="0.2">
      <c r="A18" s="201" t="s">
        <v>144</v>
      </c>
      <c r="B18" s="202" t="s">
        <v>145</v>
      </c>
      <c r="C18" s="113">
        <v>11.275167785234899</v>
      </c>
      <c r="D18" s="115">
        <v>588</v>
      </c>
      <c r="E18" s="114">
        <v>726</v>
      </c>
      <c r="F18" s="114">
        <v>462</v>
      </c>
      <c r="G18" s="114">
        <v>332</v>
      </c>
      <c r="H18" s="140">
        <v>582</v>
      </c>
      <c r="I18" s="115">
        <v>6</v>
      </c>
      <c r="J18" s="116">
        <v>1.0309278350515463</v>
      </c>
      <c r="K18" s="110"/>
      <c r="L18" s="110"/>
      <c r="M18" s="110"/>
      <c r="N18" s="110"/>
      <c r="O18" s="110"/>
    </row>
    <row r="19" spans="1:15" s="110" customFormat="1" ht="24.95" customHeight="1" x14ac:dyDescent="0.2">
      <c r="A19" s="193" t="s">
        <v>146</v>
      </c>
      <c r="B19" s="199" t="s">
        <v>147</v>
      </c>
      <c r="C19" s="113">
        <v>15.225311601150528</v>
      </c>
      <c r="D19" s="115">
        <v>794</v>
      </c>
      <c r="E19" s="114">
        <v>602</v>
      </c>
      <c r="F19" s="114">
        <v>909</v>
      </c>
      <c r="G19" s="114">
        <v>595</v>
      </c>
      <c r="H19" s="140">
        <v>875</v>
      </c>
      <c r="I19" s="115">
        <v>-81</v>
      </c>
      <c r="J19" s="116">
        <v>-9.257142857142858</v>
      </c>
    </row>
    <row r="20" spans="1:15" s="287" customFormat="1" ht="24.95" customHeight="1" x14ac:dyDescent="0.2">
      <c r="A20" s="193" t="s">
        <v>148</v>
      </c>
      <c r="B20" s="199" t="s">
        <v>149</v>
      </c>
      <c r="C20" s="113">
        <v>3.7008628954937679</v>
      </c>
      <c r="D20" s="115">
        <v>193</v>
      </c>
      <c r="E20" s="114">
        <v>177</v>
      </c>
      <c r="F20" s="114">
        <v>146</v>
      </c>
      <c r="G20" s="114">
        <v>160</v>
      </c>
      <c r="H20" s="140">
        <v>206</v>
      </c>
      <c r="I20" s="115">
        <v>-13</v>
      </c>
      <c r="J20" s="116">
        <v>-6.3106796116504853</v>
      </c>
      <c r="K20" s="110"/>
      <c r="L20" s="110"/>
      <c r="M20" s="110"/>
      <c r="N20" s="110"/>
      <c r="O20" s="110"/>
    </row>
    <row r="21" spans="1:15" s="110" customFormat="1" ht="24.95" customHeight="1" x14ac:dyDescent="0.2">
      <c r="A21" s="201" t="s">
        <v>150</v>
      </c>
      <c r="B21" s="202" t="s">
        <v>151</v>
      </c>
      <c r="C21" s="113">
        <v>17.257909875359541</v>
      </c>
      <c r="D21" s="115">
        <v>900</v>
      </c>
      <c r="E21" s="114">
        <v>929</v>
      </c>
      <c r="F21" s="114">
        <v>575</v>
      </c>
      <c r="G21" s="114">
        <v>556</v>
      </c>
      <c r="H21" s="140">
        <v>678</v>
      </c>
      <c r="I21" s="115">
        <v>222</v>
      </c>
      <c r="J21" s="116">
        <v>32.743362831858406</v>
      </c>
    </row>
    <row r="22" spans="1:15" s="110" customFormat="1" ht="24.95" customHeight="1" x14ac:dyDescent="0.2">
      <c r="A22" s="201" t="s">
        <v>152</v>
      </c>
      <c r="B22" s="199" t="s">
        <v>153</v>
      </c>
      <c r="C22" s="113">
        <v>0.99712368168744003</v>
      </c>
      <c r="D22" s="115">
        <v>52</v>
      </c>
      <c r="E22" s="114">
        <v>32</v>
      </c>
      <c r="F22" s="114">
        <v>36</v>
      </c>
      <c r="G22" s="114">
        <v>41</v>
      </c>
      <c r="H22" s="140">
        <v>45</v>
      </c>
      <c r="I22" s="115">
        <v>7</v>
      </c>
      <c r="J22" s="116">
        <v>15.555555555555555</v>
      </c>
    </row>
    <row r="23" spans="1:15" s="110" customFormat="1" ht="24.95" customHeight="1" x14ac:dyDescent="0.2">
      <c r="A23" s="193" t="s">
        <v>154</v>
      </c>
      <c r="B23" s="199" t="s">
        <v>155</v>
      </c>
      <c r="C23" s="113">
        <v>1.0930009587727709</v>
      </c>
      <c r="D23" s="115">
        <v>57</v>
      </c>
      <c r="E23" s="114">
        <v>43</v>
      </c>
      <c r="F23" s="114">
        <v>41</v>
      </c>
      <c r="G23" s="114">
        <v>46</v>
      </c>
      <c r="H23" s="140">
        <v>66</v>
      </c>
      <c r="I23" s="115">
        <v>-9</v>
      </c>
      <c r="J23" s="116">
        <v>-13.636363636363637</v>
      </c>
    </row>
    <row r="24" spans="1:15" s="110" customFormat="1" ht="24.95" customHeight="1" x14ac:dyDescent="0.2">
      <c r="A24" s="193" t="s">
        <v>156</v>
      </c>
      <c r="B24" s="199" t="s">
        <v>221</v>
      </c>
      <c r="C24" s="113">
        <v>3.3557046979865772</v>
      </c>
      <c r="D24" s="115">
        <v>175</v>
      </c>
      <c r="E24" s="114">
        <v>161</v>
      </c>
      <c r="F24" s="114">
        <v>220</v>
      </c>
      <c r="G24" s="114">
        <v>177</v>
      </c>
      <c r="H24" s="140">
        <v>171</v>
      </c>
      <c r="I24" s="115">
        <v>4</v>
      </c>
      <c r="J24" s="116">
        <v>2.3391812865497075</v>
      </c>
    </row>
    <row r="25" spans="1:15" s="110" customFormat="1" ht="24.95" customHeight="1" x14ac:dyDescent="0.2">
      <c r="A25" s="193" t="s">
        <v>222</v>
      </c>
      <c r="B25" s="204" t="s">
        <v>159</v>
      </c>
      <c r="C25" s="113">
        <v>2.9721955896452541</v>
      </c>
      <c r="D25" s="115">
        <v>155</v>
      </c>
      <c r="E25" s="114">
        <v>163</v>
      </c>
      <c r="F25" s="114">
        <v>125</v>
      </c>
      <c r="G25" s="114">
        <v>114</v>
      </c>
      <c r="H25" s="140">
        <v>168</v>
      </c>
      <c r="I25" s="115">
        <v>-13</v>
      </c>
      <c r="J25" s="116">
        <v>-7.7380952380952381</v>
      </c>
    </row>
    <row r="26" spans="1:15" s="110" customFormat="1" ht="24.95" customHeight="1" x14ac:dyDescent="0.2">
      <c r="A26" s="201">
        <v>782.78300000000002</v>
      </c>
      <c r="B26" s="203" t="s">
        <v>160</v>
      </c>
      <c r="C26" s="113">
        <v>6.4237775647171622</v>
      </c>
      <c r="D26" s="115">
        <v>335</v>
      </c>
      <c r="E26" s="114">
        <v>294</v>
      </c>
      <c r="F26" s="114">
        <v>262</v>
      </c>
      <c r="G26" s="114">
        <v>213</v>
      </c>
      <c r="H26" s="140">
        <v>318</v>
      </c>
      <c r="I26" s="115">
        <v>17</v>
      </c>
      <c r="J26" s="116">
        <v>5.3459119496855347</v>
      </c>
    </row>
    <row r="27" spans="1:15" s="110" customFormat="1" ht="24.95" customHeight="1" x14ac:dyDescent="0.2">
      <c r="A27" s="193" t="s">
        <v>161</v>
      </c>
      <c r="B27" s="199" t="s">
        <v>162</v>
      </c>
      <c r="C27" s="113">
        <v>2.2051773729626079</v>
      </c>
      <c r="D27" s="115">
        <v>115</v>
      </c>
      <c r="E27" s="114">
        <v>58</v>
      </c>
      <c r="F27" s="114">
        <v>137</v>
      </c>
      <c r="G27" s="114">
        <v>55</v>
      </c>
      <c r="H27" s="140">
        <v>79</v>
      </c>
      <c r="I27" s="115">
        <v>36</v>
      </c>
      <c r="J27" s="116">
        <v>45.569620253164558</v>
      </c>
    </row>
    <row r="28" spans="1:15" s="110" customFormat="1" ht="24.95" customHeight="1" x14ac:dyDescent="0.2">
      <c r="A28" s="193" t="s">
        <v>163</v>
      </c>
      <c r="B28" s="199" t="s">
        <v>164</v>
      </c>
      <c r="C28" s="113">
        <v>2.5119846596356665</v>
      </c>
      <c r="D28" s="115">
        <v>131</v>
      </c>
      <c r="E28" s="114">
        <v>77</v>
      </c>
      <c r="F28" s="114">
        <v>310</v>
      </c>
      <c r="G28" s="114">
        <v>89</v>
      </c>
      <c r="H28" s="140">
        <v>99</v>
      </c>
      <c r="I28" s="115">
        <v>32</v>
      </c>
      <c r="J28" s="116">
        <v>32.323232323232325</v>
      </c>
    </row>
    <row r="29" spans="1:15" s="110" customFormat="1" ht="24.95" customHeight="1" x14ac:dyDescent="0.2">
      <c r="A29" s="193">
        <v>86</v>
      </c>
      <c r="B29" s="199" t="s">
        <v>165</v>
      </c>
      <c r="C29" s="113">
        <v>5.177372962607862</v>
      </c>
      <c r="D29" s="115">
        <v>270</v>
      </c>
      <c r="E29" s="114">
        <v>251</v>
      </c>
      <c r="F29" s="114">
        <v>356</v>
      </c>
      <c r="G29" s="114">
        <v>262</v>
      </c>
      <c r="H29" s="140">
        <v>269</v>
      </c>
      <c r="I29" s="115">
        <v>1</v>
      </c>
      <c r="J29" s="116">
        <v>0.37174721189591076</v>
      </c>
    </row>
    <row r="30" spans="1:15" s="110" customFormat="1" ht="24.95" customHeight="1" x14ac:dyDescent="0.2">
      <c r="A30" s="193">
        <v>87.88</v>
      </c>
      <c r="B30" s="204" t="s">
        <v>166</v>
      </c>
      <c r="C30" s="113">
        <v>5.6759348034515824</v>
      </c>
      <c r="D30" s="115">
        <v>296</v>
      </c>
      <c r="E30" s="114">
        <v>258</v>
      </c>
      <c r="F30" s="114">
        <v>384</v>
      </c>
      <c r="G30" s="114">
        <v>255</v>
      </c>
      <c r="H30" s="140">
        <v>232</v>
      </c>
      <c r="I30" s="115">
        <v>64</v>
      </c>
      <c r="J30" s="116">
        <v>27.586206896551722</v>
      </c>
    </row>
    <row r="31" spans="1:15" s="110" customFormat="1" ht="24.95" customHeight="1" x14ac:dyDescent="0.2">
      <c r="A31" s="193" t="s">
        <v>167</v>
      </c>
      <c r="B31" s="199" t="s">
        <v>168</v>
      </c>
      <c r="C31" s="113">
        <v>2.6653883029721954</v>
      </c>
      <c r="D31" s="115">
        <v>139</v>
      </c>
      <c r="E31" s="114">
        <v>149</v>
      </c>
      <c r="F31" s="114">
        <v>143</v>
      </c>
      <c r="G31" s="114">
        <v>131</v>
      </c>
      <c r="H31" s="140">
        <v>138</v>
      </c>
      <c r="I31" s="115">
        <v>1</v>
      </c>
      <c r="J31" s="116">
        <v>0.72463768115942029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1.6299137104506232</v>
      </c>
      <c r="D34" s="115">
        <v>85</v>
      </c>
      <c r="E34" s="114">
        <v>105</v>
      </c>
      <c r="F34" s="114">
        <v>144</v>
      </c>
      <c r="G34" s="114">
        <v>61</v>
      </c>
      <c r="H34" s="140">
        <v>73</v>
      </c>
      <c r="I34" s="115">
        <v>12</v>
      </c>
      <c r="J34" s="116">
        <v>16.438356164383563</v>
      </c>
    </row>
    <row r="35" spans="1:10" s="110" customFormat="1" ht="24.95" customHeight="1" x14ac:dyDescent="0.2">
      <c r="A35" s="292" t="s">
        <v>171</v>
      </c>
      <c r="B35" s="293" t="s">
        <v>172</v>
      </c>
      <c r="C35" s="113">
        <v>29.108341323106423</v>
      </c>
      <c r="D35" s="115">
        <v>1518</v>
      </c>
      <c r="E35" s="114">
        <v>1697</v>
      </c>
      <c r="F35" s="114">
        <v>1911</v>
      </c>
      <c r="G35" s="114">
        <v>931</v>
      </c>
      <c r="H35" s="140">
        <v>1580</v>
      </c>
      <c r="I35" s="115">
        <v>-62</v>
      </c>
      <c r="J35" s="116">
        <v>-3.9240506329113924</v>
      </c>
    </row>
    <row r="36" spans="1:10" s="110" customFormat="1" ht="24.95" customHeight="1" x14ac:dyDescent="0.2">
      <c r="A36" s="294" t="s">
        <v>173</v>
      </c>
      <c r="B36" s="295" t="s">
        <v>174</v>
      </c>
      <c r="C36" s="125">
        <v>69.261744966442947</v>
      </c>
      <c r="D36" s="143">
        <v>3612</v>
      </c>
      <c r="E36" s="144">
        <v>3194</v>
      </c>
      <c r="F36" s="144">
        <v>3644</v>
      </c>
      <c r="G36" s="144">
        <v>2694</v>
      </c>
      <c r="H36" s="145">
        <v>3344</v>
      </c>
      <c r="I36" s="143">
        <v>268</v>
      </c>
      <c r="J36" s="146">
        <v>8.0143540669856463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5215</v>
      </c>
      <c r="F11" s="264">
        <v>4996</v>
      </c>
      <c r="G11" s="264">
        <v>5699</v>
      </c>
      <c r="H11" s="264">
        <v>3686</v>
      </c>
      <c r="I11" s="265">
        <v>4997</v>
      </c>
      <c r="J11" s="263">
        <v>218</v>
      </c>
      <c r="K11" s="266">
        <v>4.3626175705423256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24.813039309683607</v>
      </c>
      <c r="E13" s="115">
        <v>1294</v>
      </c>
      <c r="F13" s="114">
        <v>1313</v>
      </c>
      <c r="G13" s="114">
        <v>1303</v>
      </c>
      <c r="H13" s="114">
        <v>969</v>
      </c>
      <c r="I13" s="140">
        <v>1207</v>
      </c>
      <c r="J13" s="115">
        <v>87</v>
      </c>
      <c r="K13" s="116">
        <v>7.2079536039768017</v>
      </c>
    </row>
    <row r="14" spans="1:17" ht="15.95" customHeight="1" x14ac:dyDescent="0.2">
      <c r="A14" s="306" t="s">
        <v>230</v>
      </c>
      <c r="B14" s="307"/>
      <c r="C14" s="308"/>
      <c r="D14" s="113">
        <v>62.646212847555127</v>
      </c>
      <c r="E14" s="115">
        <v>3267</v>
      </c>
      <c r="F14" s="114">
        <v>3059</v>
      </c>
      <c r="G14" s="114">
        <v>3383</v>
      </c>
      <c r="H14" s="114">
        <v>2237</v>
      </c>
      <c r="I14" s="140">
        <v>3100</v>
      </c>
      <c r="J14" s="115">
        <v>167</v>
      </c>
      <c r="K14" s="116">
        <v>5.387096774193548</v>
      </c>
    </row>
    <row r="15" spans="1:17" ht="15.95" customHeight="1" x14ac:dyDescent="0.2">
      <c r="A15" s="306" t="s">
        <v>231</v>
      </c>
      <c r="B15" s="307"/>
      <c r="C15" s="308"/>
      <c r="D15" s="113">
        <v>6.7689357622243529</v>
      </c>
      <c r="E15" s="115">
        <v>353</v>
      </c>
      <c r="F15" s="114">
        <v>317</v>
      </c>
      <c r="G15" s="114">
        <v>600</v>
      </c>
      <c r="H15" s="114">
        <v>270</v>
      </c>
      <c r="I15" s="140">
        <v>362</v>
      </c>
      <c r="J15" s="115">
        <v>-9</v>
      </c>
      <c r="K15" s="116">
        <v>-2.4861878453038675</v>
      </c>
    </row>
    <row r="16" spans="1:17" ht="15.95" customHeight="1" x14ac:dyDescent="0.2">
      <c r="A16" s="306" t="s">
        <v>232</v>
      </c>
      <c r="B16" s="307"/>
      <c r="C16" s="308"/>
      <c r="D16" s="113">
        <v>5.5608820709491846</v>
      </c>
      <c r="E16" s="115">
        <v>290</v>
      </c>
      <c r="F16" s="114">
        <v>294</v>
      </c>
      <c r="G16" s="114">
        <v>407</v>
      </c>
      <c r="H16" s="114">
        <v>208</v>
      </c>
      <c r="I16" s="140">
        <v>321</v>
      </c>
      <c r="J16" s="115">
        <v>-31</v>
      </c>
      <c r="K16" s="116">
        <v>-9.657320872274143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1.2080536912751678</v>
      </c>
      <c r="E18" s="115">
        <v>63</v>
      </c>
      <c r="F18" s="114">
        <v>106</v>
      </c>
      <c r="G18" s="114">
        <v>145</v>
      </c>
      <c r="H18" s="114">
        <v>57</v>
      </c>
      <c r="I18" s="140">
        <v>63</v>
      </c>
      <c r="J18" s="115">
        <v>0</v>
      </c>
      <c r="K18" s="116">
        <v>0</v>
      </c>
    </row>
    <row r="19" spans="1:11" ht="14.1" customHeight="1" x14ac:dyDescent="0.2">
      <c r="A19" s="306" t="s">
        <v>235</v>
      </c>
      <c r="B19" s="307" t="s">
        <v>236</v>
      </c>
      <c r="C19" s="308"/>
      <c r="D19" s="113">
        <v>0.44103547459252157</v>
      </c>
      <c r="E19" s="115">
        <v>23</v>
      </c>
      <c r="F19" s="114">
        <v>50</v>
      </c>
      <c r="G19" s="114">
        <v>91</v>
      </c>
      <c r="H19" s="114">
        <v>39</v>
      </c>
      <c r="I19" s="140">
        <v>19</v>
      </c>
      <c r="J19" s="115">
        <v>4</v>
      </c>
      <c r="K19" s="116">
        <v>21.05263157894737</v>
      </c>
    </row>
    <row r="20" spans="1:11" ht="14.1" customHeight="1" x14ac:dyDescent="0.2">
      <c r="A20" s="306">
        <v>12</v>
      </c>
      <c r="B20" s="307" t="s">
        <v>237</v>
      </c>
      <c r="C20" s="308"/>
      <c r="D20" s="113">
        <v>1.1505273250239694</v>
      </c>
      <c r="E20" s="115">
        <v>60</v>
      </c>
      <c r="F20" s="114">
        <v>76</v>
      </c>
      <c r="G20" s="114">
        <v>37</v>
      </c>
      <c r="H20" s="114">
        <v>28</v>
      </c>
      <c r="I20" s="140">
        <v>75</v>
      </c>
      <c r="J20" s="115">
        <v>-15</v>
      </c>
      <c r="K20" s="116">
        <v>-20</v>
      </c>
    </row>
    <row r="21" spans="1:11" ht="14.1" customHeight="1" x14ac:dyDescent="0.2">
      <c r="A21" s="306">
        <v>21</v>
      </c>
      <c r="B21" s="307" t="s">
        <v>238</v>
      </c>
      <c r="C21" s="308"/>
      <c r="D21" s="113">
        <v>0.19175455417066156</v>
      </c>
      <c r="E21" s="115">
        <v>10</v>
      </c>
      <c r="F21" s="114">
        <v>15</v>
      </c>
      <c r="G21" s="114">
        <v>8</v>
      </c>
      <c r="H21" s="114">
        <v>3</v>
      </c>
      <c r="I21" s="140">
        <v>11</v>
      </c>
      <c r="J21" s="115">
        <v>-1</v>
      </c>
      <c r="K21" s="116">
        <v>-9.0909090909090917</v>
      </c>
    </row>
    <row r="22" spans="1:11" ht="14.1" customHeight="1" x14ac:dyDescent="0.2">
      <c r="A22" s="306">
        <v>22</v>
      </c>
      <c r="B22" s="307" t="s">
        <v>239</v>
      </c>
      <c r="C22" s="308"/>
      <c r="D22" s="113">
        <v>2.1860019175455419</v>
      </c>
      <c r="E22" s="115">
        <v>114</v>
      </c>
      <c r="F22" s="114">
        <v>88</v>
      </c>
      <c r="G22" s="114">
        <v>164</v>
      </c>
      <c r="H22" s="114">
        <v>74</v>
      </c>
      <c r="I22" s="140">
        <v>117</v>
      </c>
      <c r="J22" s="115">
        <v>-3</v>
      </c>
      <c r="K22" s="116">
        <v>-2.5641025641025643</v>
      </c>
    </row>
    <row r="23" spans="1:11" ht="14.1" customHeight="1" x14ac:dyDescent="0.2">
      <c r="A23" s="306">
        <v>23</v>
      </c>
      <c r="B23" s="307" t="s">
        <v>240</v>
      </c>
      <c r="C23" s="308"/>
      <c r="D23" s="113">
        <v>0.63279002876318313</v>
      </c>
      <c r="E23" s="115">
        <v>33</v>
      </c>
      <c r="F23" s="114">
        <v>21</v>
      </c>
      <c r="G23" s="114">
        <v>20</v>
      </c>
      <c r="H23" s="114">
        <v>23</v>
      </c>
      <c r="I23" s="140">
        <v>29</v>
      </c>
      <c r="J23" s="115">
        <v>4</v>
      </c>
      <c r="K23" s="116">
        <v>13.793103448275861</v>
      </c>
    </row>
    <row r="24" spans="1:11" ht="14.1" customHeight="1" x14ac:dyDescent="0.2">
      <c r="A24" s="306">
        <v>24</v>
      </c>
      <c r="B24" s="307" t="s">
        <v>241</v>
      </c>
      <c r="C24" s="308"/>
      <c r="D24" s="113">
        <v>2.8571428571428572</v>
      </c>
      <c r="E24" s="115">
        <v>149</v>
      </c>
      <c r="F24" s="114">
        <v>81</v>
      </c>
      <c r="G24" s="114">
        <v>217</v>
      </c>
      <c r="H24" s="114">
        <v>107</v>
      </c>
      <c r="I24" s="140">
        <v>152</v>
      </c>
      <c r="J24" s="115">
        <v>-3</v>
      </c>
      <c r="K24" s="116">
        <v>-1.9736842105263157</v>
      </c>
    </row>
    <row r="25" spans="1:11" ht="14.1" customHeight="1" x14ac:dyDescent="0.2">
      <c r="A25" s="306">
        <v>25</v>
      </c>
      <c r="B25" s="307" t="s">
        <v>242</v>
      </c>
      <c r="C25" s="308"/>
      <c r="D25" s="113">
        <v>5.5992329817833175</v>
      </c>
      <c r="E25" s="115">
        <v>292</v>
      </c>
      <c r="F25" s="114">
        <v>158</v>
      </c>
      <c r="G25" s="114">
        <v>455</v>
      </c>
      <c r="H25" s="114">
        <v>151</v>
      </c>
      <c r="I25" s="140">
        <v>279</v>
      </c>
      <c r="J25" s="115">
        <v>13</v>
      </c>
      <c r="K25" s="116">
        <v>4.6594982078853047</v>
      </c>
    </row>
    <row r="26" spans="1:11" ht="14.1" customHeight="1" x14ac:dyDescent="0.2">
      <c r="A26" s="306">
        <v>26</v>
      </c>
      <c r="B26" s="307" t="s">
        <v>243</v>
      </c>
      <c r="C26" s="308"/>
      <c r="D26" s="113">
        <v>5.5033557046979862</v>
      </c>
      <c r="E26" s="115">
        <v>287</v>
      </c>
      <c r="F26" s="114">
        <v>121</v>
      </c>
      <c r="G26" s="114">
        <v>233</v>
      </c>
      <c r="H26" s="114">
        <v>157</v>
      </c>
      <c r="I26" s="140">
        <v>338</v>
      </c>
      <c r="J26" s="115">
        <v>-51</v>
      </c>
      <c r="K26" s="116">
        <v>-15.088757396449704</v>
      </c>
    </row>
    <row r="27" spans="1:11" ht="14.1" customHeight="1" x14ac:dyDescent="0.2">
      <c r="A27" s="306">
        <v>27</v>
      </c>
      <c r="B27" s="307" t="s">
        <v>244</v>
      </c>
      <c r="C27" s="308"/>
      <c r="D27" s="113">
        <v>1.8983700862895494</v>
      </c>
      <c r="E27" s="115">
        <v>99</v>
      </c>
      <c r="F27" s="114">
        <v>174</v>
      </c>
      <c r="G27" s="114">
        <v>196</v>
      </c>
      <c r="H27" s="114">
        <v>51</v>
      </c>
      <c r="I27" s="140">
        <v>97</v>
      </c>
      <c r="J27" s="115">
        <v>2</v>
      </c>
      <c r="K27" s="116">
        <v>2.0618556701030926</v>
      </c>
    </row>
    <row r="28" spans="1:11" ht="14.1" customHeight="1" x14ac:dyDescent="0.2">
      <c r="A28" s="306">
        <v>28</v>
      </c>
      <c r="B28" s="307" t="s">
        <v>245</v>
      </c>
      <c r="C28" s="308"/>
      <c r="D28" s="113">
        <v>0.28763183125599234</v>
      </c>
      <c r="E28" s="115">
        <v>15</v>
      </c>
      <c r="F28" s="114">
        <v>13</v>
      </c>
      <c r="G28" s="114">
        <v>15</v>
      </c>
      <c r="H28" s="114">
        <v>12</v>
      </c>
      <c r="I28" s="140">
        <v>17</v>
      </c>
      <c r="J28" s="115">
        <v>-2</v>
      </c>
      <c r="K28" s="116">
        <v>-11.764705882352942</v>
      </c>
    </row>
    <row r="29" spans="1:11" ht="14.1" customHeight="1" x14ac:dyDescent="0.2">
      <c r="A29" s="306">
        <v>29</v>
      </c>
      <c r="B29" s="307" t="s">
        <v>246</v>
      </c>
      <c r="C29" s="308"/>
      <c r="D29" s="113">
        <v>7.3441994247363374</v>
      </c>
      <c r="E29" s="115">
        <v>383</v>
      </c>
      <c r="F29" s="114">
        <v>408</v>
      </c>
      <c r="G29" s="114">
        <v>296</v>
      </c>
      <c r="H29" s="114">
        <v>273</v>
      </c>
      <c r="I29" s="140">
        <v>306</v>
      </c>
      <c r="J29" s="115">
        <v>77</v>
      </c>
      <c r="K29" s="116">
        <v>25.163398692810457</v>
      </c>
    </row>
    <row r="30" spans="1:11" ht="14.1" customHeight="1" x14ac:dyDescent="0.2">
      <c r="A30" s="306" t="s">
        <v>247</v>
      </c>
      <c r="B30" s="307" t="s">
        <v>248</v>
      </c>
      <c r="C30" s="308"/>
      <c r="D30" s="113">
        <v>1.3231064237775647</v>
      </c>
      <c r="E30" s="115">
        <v>69</v>
      </c>
      <c r="F30" s="114">
        <v>64</v>
      </c>
      <c r="G30" s="114">
        <v>74</v>
      </c>
      <c r="H30" s="114">
        <v>58</v>
      </c>
      <c r="I30" s="140">
        <v>55</v>
      </c>
      <c r="J30" s="115">
        <v>14</v>
      </c>
      <c r="K30" s="116">
        <v>25.454545454545453</v>
      </c>
    </row>
    <row r="31" spans="1:11" ht="14.1" customHeight="1" x14ac:dyDescent="0.2">
      <c r="A31" s="306" t="s">
        <v>249</v>
      </c>
      <c r="B31" s="307" t="s">
        <v>250</v>
      </c>
      <c r="C31" s="308"/>
      <c r="D31" s="113">
        <v>5.8868648130393098</v>
      </c>
      <c r="E31" s="115">
        <v>307</v>
      </c>
      <c r="F31" s="114">
        <v>337</v>
      </c>
      <c r="G31" s="114">
        <v>210</v>
      </c>
      <c r="H31" s="114">
        <v>206</v>
      </c>
      <c r="I31" s="140">
        <v>242</v>
      </c>
      <c r="J31" s="115">
        <v>65</v>
      </c>
      <c r="K31" s="116">
        <v>26.859504132231404</v>
      </c>
    </row>
    <row r="32" spans="1:11" ht="14.1" customHeight="1" x14ac:dyDescent="0.2">
      <c r="A32" s="306">
        <v>31</v>
      </c>
      <c r="B32" s="307" t="s">
        <v>251</v>
      </c>
      <c r="C32" s="308"/>
      <c r="D32" s="113">
        <v>0.53691275167785235</v>
      </c>
      <c r="E32" s="115">
        <v>28</v>
      </c>
      <c r="F32" s="114">
        <v>33</v>
      </c>
      <c r="G32" s="114">
        <v>20</v>
      </c>
      <c r="H32" s="114">
        <v>18</v>
      </c>
      <c r="I32" s="140">
        <v>22</v>
      </c>
      <c r="J32" s="115">
        <v>6</v>
      </c>
      <c r="K32" s="116">
        <v>27.272727272727273</v>
      </c>
    </row>
    <row r="33" spans="1:11" ht="14.1" customHeight="1" x14ac:dyDescent="0.2">
      <c r="A33" s="306">
        <v>32</v>
      </c>
      <c r="B33" s="307" t="s">
        <v>252</v>
      </c>
      <c r="C33" s="308"/>
      <c r="D33" s="113">
        <v>3.4707574304889741</v>
      </c>
      <c r="E33" s="115">
        <v>181</v>
      </c>
      <c r="F33" s="114">
        <v>261</v>
      </c>
      <c r="G33" s="114">
        <v>127</v>
      </c>
      <c r="H33" s="114">
        <v>113</v>
      </c>
      <c r="I33" s="140">
        <v>197</v>
      </c>
      <c r="J33" s="115">
        <v>-16</v>
      </c>
      <c r="K33" s="116">
        <v>-8.1218274111675122</v>
      </c>
    </row>
    <row r="34" spans="1:11" ht="14.1" customHeight="1" x14ac:dyDescent="0.2">
      <c r="A34" s="306">
        <v>33</v>
      </c>
      <c r="B34" s="307" t="s">
        <v>253</v>
      </c>
      <c r="C34" s="308"/>
      <c r="D34" s="113">
        <v>2.6462128475551294</v>
      </c>
      <c r="E34" s="115">
        <v>138</v>
      </c>
      <c r="F34" s="114">
        <v>199</v>
      </c>
      <c r="G34" s="114">
        <v>147</v>
      </c>
      <c r="H34" s="114">
        <v>61</v>
      </c>
      <c r="I34" s="140">
        <v>127</v>
      </c>
      <c r="J34" s="115">
        <v>11</v>
      </c>
      <c r="K34" s="116">
        <v>8.6614173228346463</v>
      </c>
    </row>
    <row r="35" spans="1:11" ht="14.1" customHeight="1" x14ac:dyDescent="0.2">
      <c r="A35" s="306">
        <v>34</v>
      </c>
      <c r="B35" s="307" t="s">
        <v>254</v>
      </c>
      <c r="C35" s="308"/>
      <c r="D35" s="113">
        <v>2.5311601150527325</v>
      </c>
      <c r="E35" s="115">
        <v>132</v>
      </c>
      <c r="F35" s="114">
        <v>110</v>
      </c>
      <c r="G35" s="114">
        <v>87</v>
      </c>
      <c r="H35" s="114">
        <v>91</v>
      </c>
      <c r="I35" s="140">
        <v>150</v>
      </c>
      <c r="J35" s="115">
        <v>-18</v>
      </c>
      <c r="K35" s="116">
        <v>-12</v>
      </c>
    </row>
    <row r="36" spans="1:11" ht="14.1" customHeight="1" x14ac:dyDescent="0.2">
      <c r="A36" s="306">
        <v>41</v>
      </c>
      <c r="B36" s="307" t="s">
        <v>255</v>
      </c>
      <c r="C36" s="308"/>
      <c r="D36" s="113">
        <v>0.99712368168744003</v>
      </c>
      <c r="E36" s="115">
        <v>52</v>
      </c>
      <c r="F36" s="114">
        <v>220</v>
      </c>
      <c r="G36" s="114">
        <v>68</v>
      </c>
      <c r="H36" s="114">
        <v>84</v>
      </c>
      <c r="I36" s="140">
        <v>66</v>
      </c>
      <c r="J36" s="115">
        <v>-14</v>
      </c>
      <c r="K36" s="116">
        <v>-21.212121212121211</v>
      </c>
    </row>
    <row r="37" spans="1:11" ht="14.1" customHeight="1" x14ac:dyDescent="0.2">
      <c r="A37" s="306">
        <v>42</v>
      </c>
      <c r="B37" s="307" t="s">
        <v>256</v>
      </c>
      <c r="C37" s="308"/>
      <c r="D37" s="113" t="s">
        <v>513</v>
      </c>
      <c r="E37" s="115" t="s">
        <v>513</v>
      </c>
      <c r="F37" s="114" t="s">
        <v>513</v>
      </c>
      <c r="G37" s="114" t="s">
        <v>513</v>
      </c>
      <c r="H37" s="114">
        <v>4</v>
      </c>
      <c r="I37" s="140">
        <v>5</v>
      </c>
      <c r="J37" s="115" t="s">
        <v>513</v>
      </c>
      <c r="K37" s="116" t="s">
        <v>513</v>
      </c>
    </row>
    <row r="38" spans="1:11" ht="14.1" customHeight="1" x14ac:dyDescent="0.2">
      <c r="A38" s="306">
        <v>43</v>
      </c>
      <c r="B38" s="307" t="s">
        <v>257</v>
      </c>
      <c r="C38" s="308"/>
      <c r="D38" s="113">
        <v>0.4793863854266539</v>
      </c>
      <c r="E38" s="115">
        <v>25</v>
      </c>
      <c r="F38" s="114">
        <v>16</v>
      </c>
      <c r="G38" s="114">
        <v>58</v>
      </c>
      <c r="H38" s="114">
        <v>22</v>
      </c>
      <c r="I38" s="140">
        <v>24</v>
      </c>
      <c r="J38" s="115">
        <v>1</v>
      </c>
      <c r="K38" s="116">
        <v>4.166666666666667</v>
      </c>
    </row>
    <row r="39" spans="1:11" ht="14.1" customHeight="1" x14ac:dyDescent="0.2">
      <c r="A39" s="306">
        <v>51</v>
      </c>
      <c r="B39" s="307" t="s">
        <v>258</v>
      </c>
      <c r="C39" s="308"/>
      <c r="D39" s="113">
        <v>5.656759348034516</v>
      </c>
      <c r="E39" s="115">
        <v>295</v>
      </c>
      <c r="F39" s="114">
        <v>298</v>
      </c>
      <c r="G39" s="114">
        <v>244</v>
      </c>
      <c r="H39" s="114">
        <v>206</v>
      </c>
      <c r="I39" s="140">
        <v>231</v>
      </c>
      <c r="J39" s="115">
        <v>64</v>
      </c>
      <c r="K39" s="116">
        <v>27.705627705627705</v>
      </c>
    </row>
    <row r="40" spans="1:11" ht="14.1" customHeight="1" x14ac:dyDescent="0.2">
      <c r="A40" s="306" t="s">
        <v>259</v>
      </c>
      <c r="B40" s="307" t="s">
        <v>260</v>
      </c>
      <c r="C40" s="308"/>
      <c r="D40" s="113">
        <v>5.215723873441994</v>
      </c>
      <c r="E40" s="115">
        <v>272</v>
      </c>
      <c r="F40" s="114">
        <v>256</v>
      </c>
      <c r="G40" s="114">
        <v>223</v>
      </c>
      <c r="H40" s="114">
        <v>191</v>
      </c>
      <c r="I40" s="140">
        <v>218</v>
      </c>
      <c r="J40" s="115">
        <v>54</v>
      </c>
      <c r="K40" s="116">
        <v>24.770642201834864</v>
      </c>
    </row>
    <row r="41" spans="1:11" ht="14.1" customHeight="1" x14ac:dyDescent="0.2">
      <c r="A41" s="306"/>
      <c r="B41" s="307" t="s">
        <v>261</v>
      </c>
      <c r="C41" s="308"/>
      <c r="D41" s="113">
        <v>4.5637583892617446</v>
      </c>
      <c r="E41" s="115">
        <v>238</v>
      </c>
      <c r="F41" s="114">
        <v>220</v>
      </c>
      <c r="G41" s="114">
        <v>176</v>
      </c>
      <c r="H41" s="114">
        <v>146</v>
      </c>
      <c r="I41" s="140">
        <v>177</v>
      </c>
      <c r="J41" s="115">
        <v>61</v>
      </c>
      <c r="K41" s="116">
        <v>34.463276836158194</v>
      </c>
    </row>
    <row r="42" spans="1:11" ht="14.1" customHeight="1" x14ac:dyDescent="0.2">
      <c r="A42" s="306">
        <v>52</v>
      </c>
      <c r="B42" s="307" t="s">
        <v>262</v>
      </c>
      <c r="C42" s="308"/>
      <c r="D42" s="113">
        <v>5.0239693192713331</v>
      </c>
      <c r="E42" s="115">
        <v>262</v>
      </c>
      <c r="F42" s="114">
        <v>316</v>
      </c>
      <c r="G42" s="114">
        <v>151</v>
      </c>
      <c r="H42" s="114">
        <v>165</v>
      </c>
      <c r="I42" s="140">
        <v>255</v>
      </c>
      <c r="J42" s="115">
        <v>7</v>
      </c>
      <c r="K42" s="116">
        <v>2.7450980392156863</v>
      </c>
    </row>
    <row r="43" spans="1:11" ht="14.1" customHeight="1" x14ac:dyDescent="0.2">
      <c r="A43" s="306" t="s">
        <v>263</v>
      </c>
      <c r="B43" s="307" t="s">
        <v>264</v>
      </c>
      <c r="C43" s="308"/>
      <c r="D43" s="113">
        <v>3.9117929050814957</v>
      </c>
      <c r="E43" s="115">
        <v>204</v>
      </c>
      <c r="F43" s="114">
        <v>235</v>
      </c>
      <c r="G43" s="114">
        <v>116</v>
      </c>
      <c r="H43" s="114">
        <v>118</v>
      </c>
      <c r="I43" s="140">
        <v>196</v>
      </c>
      <c r="J43" s="115">
        <v>8</v>
      </c>
      <c r="K43" s="116">
        <v>4.0816326530612246</v>
      </c>
    </row>
    <row r="44" spans="1:11" ht="14.1" customHeight="1" x14ac:dyDescent="0.2">
      <c r="A44" s="306">
        <v>53</v>
      </c>
      <c r="B44" s="307" t="s">
        <v>265</v>
      </c>
      <c r="C44" s="308"/>
      <c r="D44" s="113">
        <v>0.30680728667305851</v>
      </c>
      <c r="E44" s="115">
        <v>16</v>
      </c>
      <c r="F44" s="114">
        <v>21</v>
      </c>
      <c r="G44" s="114">
        <v>28</v>
      </c>
      <c r="H44" s="114">
        <v>19</v>
      </c>
      <c r="I44" s="140">
        <v>22</v>
      </c>
      <c r="J44" s="115">
        <v>-6</v>
      </c>
      <c r="K44" s="116">
        <v>-27.272727272727273</v>
      </c>
    </row>
    <row r="45" spans="1:11" ht="14.1" customHeight="1" x14ac:dyDescent="0.2">
      <c r="A45" s="306" t="s">
        <v>266</v>
      </c>
      <c r="B45" s="307" t="s">
        <v>267</v>
      </c>
      <c r="C45" s="308"/>
      <c r="D45" s="113">
        <v>0.28763183125599234</v>
      </c>
      <c r="E45" s="115">
        <v>15</v>
      </c>
      <c r="F45" s="114">
        <v>21</v>
      </c>
      <c r="G45" s="114">
        <v>25</v>
      </c>
      <c r="H45" s="114">
        <v>19</v>
      </c>
      <c r="I45" s="140">
        <v>21</v>
      </c>
      <c r="J45" s="115">
        <v>-6</v>
      </c>
      <c r="K45" s="116">
        <v>-28.571428571428573</v>
      </c>
    </row>
    <row r="46" spans="1:11" ht="14.1" customHeight="1" x14ac:dyDescent="0.2">
      <c r="A46" s="306">
        <v>54</v>
      </c>
      <c r="B46" s="307" t="s">
        <v>268</v>
      </c>
      <c r="C46" s="308"/>
      <c r="D46" s="113">
        <v>2.4544582933844681</v>
      </c>
      <c r="E46" s="115">
        <v>128</v>
      </c>
      <c r="F46" s="114">
        <v>130</v>
      </c>
      <c r="G46" s="114">
        <v>131</v>
      </c>
      <c r="H46" s="114">
        <v>122</v>
      </c>
      <c r="I46" s="140">
        <v>109</v>
      </c>
      <c r="J46" s="115">
        <v>19</v>
      </c>
      <c r="K46" s="116">
        <v>17.431192660550458</v>
      </c>
    </row>
    <row r="47" spans="1:11" ht="14.1" customHeight="1" x14ac:dyDescent="0.2">
      <c r="A47" s="306">
        <v>61</v>
      </c>
      <c r="B47" s="307" t="s">
        <v>269</v>
      </c>
      <c r="C47" s="308"/>
      <c r="D47" s="113">
        <v>1.7066155321188878</v>
      </c>
      <c r="E47" s="115">
        <v>89</v>
      </c>
      <c r="F47" s="114">
        <v>80</v>
      </c>
      <c r="G47" s="114">
        <v>127</v>
      </c>
      <c r="H47" s="114">
        <v>53</v>
      </c>
      <c r="I47" s="140">
        <v>117</v>
      </c>
      <c r="J47" s="115">
        <v>-28</v>
      </c>
      <c r="K47" s="116">
        <v>-23.931623931623932</v>
      </c>
    </row>
    <row r="48" spans="1:11" ht="14.1" customHeight="1" x14ac:dyDescent="0.2">
      <c r="A48" s="306">
        <v>62</v>
      </c>
      <c r="B48" s="307" t="s">
        <v>270</v>
      </c>
      <c r="C48" s="308"/>
      <c r="D48" s="113">
        <v>9.1658676893576221</v>
      </c>
      <c r="E48" s="115">
        <v>478</v>
      </c>
      <c r="F48" s="114">
        <v>414</v>
      </c>
      <c r="G48" s="114">
        <v>586</v>
      </c>
      <c r="H48" s="114">
        <v>401</v>
      </c>
      <c r="I48" s="140">
        <v>486</v>
      </c>
      <c r="J48" s="115">
        <v>-8</v>
      </c>
      <c r="K48" s="116">
        <v>-1.6460905349794239</v>
      </c>
    </row>
    <row r="49" spans="1:11" ht="14.1" customHeight="1" x14ac:dyDescent="0.2">
      <c r="A49" s="306">
        <v>63</v>
      </c>
      <c r="B49" s="307" t="s">
        <v>271</v>
      </c>
      <c r="C49" s="308"/>
      <c r="D49" s="113">
        <v>10.52732502396932</v>
      </c>
      <c r="E49" s="115">
        <v>549</v>
      </c>
      <c r="F49" s="114">
        <v>549</v>
      </c>
      <c r="G49" s="114">
        <v>365</v>
      </c>
      <c r="H49" s="114">
        <v>329</v>
      </c>
      <c r="I49" s="140">
        <v>404</v>
      </c>
      <c r="J49" s="115">
        <v>145</v>
      </c>
      <c r="K49" s="116">
        <v>35.89108910891089</v>
      </c>
    </row>
    <row r="50" spans="1:11" ht="14.1" customHeight="1" x14ac:dyDescent="0.2">
      <c r="A50" s="306" t="s">
        <v>272</v>
      </c>
      <c r="B50" s="307" t="s">
        <v>273</v>
      </c>
      <c r="C50" s="308"/>
      <c r="D50" s="113">
        <v>3.2790028763183128</v>
      </c>
      <c r="E50" s="115">
        <v>171</v>
      </c>
      <c r="F50" s="114">
        <v>167</v>
      </c>
      <c r="G50" s="114">
        <v>98</v>
      </c>
      <c r="H50" s="114">
        <v>88</v>
      </c>
      <c r="I50" s="140">
        <v>101</v>
      </c>
      <c r="J50" s="115">
        <v>70</v>
      </c>
      <c r="K50" s="116">
        <v>69.306930693069305</v>
      </c>
    </row>
    <row r="51" spans="1:11" ht="14.1" customHeight="1" x14ac:dyDescent="0.2">
      <c r="A51" s="306" t="s">
        <v>274</v>
      </c>
      <c r="B51" s="307" t="s">
        <v>275</v>
      </c>
      <c r="C51" s="308"/>
      <c r="D51" s="113">
        <v>6.7689357622243529</v>
      </c>
      <c r="E51" s="115">
        <v>353</v>
      </c>
      <c r="F51" s="114">
        <v>371</v>
      </c>
      <c r="G51" s="114">
        <v>252</v>
      </c>
      <c r="H51" s="114">
        <v>223</v>
      </c>
      <c r="I51" s="140">
        <v>278</v>
      </c>
      <c r="J51" s="115">
        <v>75</v>
      </c>
      <c r="K51" s="116">
        <v>26.978417266187051</v>
      </c>
    </row>
    <row r="52" spans="1:11" ht="14.1" customHeight="1" x14ac:dyDescent="0.2">
      <c r="A52" s="306">
        <v>71</v>
      </c>
      <c r="B52" s="307" t="s">
        <v>276</v>
      </c>
      <c r="C52" s="308"/>
      <c r="D52" s="113">
        <v>6.8648130393096833</v>
      </c>
      <c r="E52" s="115">
        <v>358</v>
      </c>
      <c r="F52" s="114">
        <v>253</v>
      </c>
      <c r="G52" s="114">
        <v>387</v>
      </c>
      <c r="H52" s="114">
        <v>255</v>
      </c>
      <c r="I52" s="140">
        <v>428</v>
      </c>
      <c r="J52" s="115">
        <v>-70</v>
      </c>
      <c r="K52" s="116">
        <v>-16.355140186915889</v>
      </c>
    </row>
    <row r="53" spans="1:11" ht="14.1" customHeight="1" x14ac:dyDescent="0.2">
      <c r="A53" s="306" t="s">
        <v>277</v>
      </c>
      <c r="B53" s="307" t="s">
        <v>278</v>
      </c>
      <c r="C53" s="308"/>
      <c r="D53" s="113">
        <v>2.2818791946308723</v>
      </c>
      <c r="E53" s="115">
        <v>119</v>
      </c>
      <c r="F53" s="114">
        <v>56</v>
      </c>
      <c r="G53" s="114">
        <v>151</v>
      </c>
      <c r="H53" s="114">
        <v>68</v>
      </c>
      <c r="I53" s="140">
        <v>140</v>
      </c>
      <c r="J53" s="115">
        <v>-21</v>
      </c>
      <c r="K53" s="116">
        <v>-15</v>
      </c>
    </row>
    <row r="54" spans="1:11" ht="14.1" customHeight="1" x14ac:dyDescent="0.2">
      <c r="A54" s="306" t="s">
        <v>279</v>
      </c>
      <c r="B54" s="307" t="s">
        <v>280</v>
      </c>
      <c r="C54" s="308"/>
      <c r="D54" s="113">
        <v>3.9884947267497601</v>
      </c>
      <c r="E54" s="115">
        <v>208</v>
      </c>
      <c r="F54" s="114">
        <v>173</v>
      </c>
      <c r="G54" s="114">
        <v>203</v>
      </c>
      <c r="H54" s="114">
        <v>166</v>
      </c>
      <c r="I54" s="140">
        <v>247</v>
      </c>
      <c r="J54" s="115">
        <v>-39</v>
      </c>
      <c r="K54" s="116">
        <v>-15.789473684210526</v>
      </c>
    </row>
    <row r="55" spans="1:11" ht="14.1" customHeight="1" x14ac:dyDescent="0.2">
      <c r="A55" s="306">
        <v>72</v>
      </c>
      <c r="B55" s="307" t="s">
        <v>281</v>
      </c>
      <c r="C55" s="308"/>
      <c r="D55" s="113">
        <v>2.2627037392138063</v>
      </c>
      <c r="E55" s="115">
        <v>118</v>
      </c>
      <c r="F55" s="114">
        <v>67</v>
      </c>
      <c r="G55" s="114">
        <v>112</v>
      </c>
      <c r="H55" s="114">
        <v>91</v>
      </c>
      <c r="I55" s="140">
        <v>110</v>
      </c>
      <c r="J55" s="115">
        <v>8</v>
      </c>
      <c r="K55" s="116">
        <v>7.2727272727272725</v>
      </c>
    </row>
    <row r="56" spans="1:11" ht="14.1" customHeight="1" x14ac:dyDescent="0.2">
      <c r="A56" s="306" t="s">
        <v>282</v>
      </c>
      <c r="B56" s="307" t="s">
        <v>283</v>
      </c>
      <c r="C56" s="308"/>
      <c r="D56" s="113">
        <v>0.90124640460210925</v>
      </c>
      <c r="E56" s="115">
        <v>47</v>
      </c>
      <c r="F56" s="114">
        <v>38</v>
      </c>
      <c r="G56" s="114">
        <v>31</v>
      </c>
      <c r="H56" s="114">
        <v>46</v>
      </c>
      <c r="I56" s="140">
        <v>54</v>
      </c>
      <c r="J56" s="115">
        <v>-7</v>
      </c>
      <c r="K56" s="116">
        <v>-12.962962962962964</v>
      </c>
    </row>
    <row r="57" spans="1:11" ht="14.1" customHeight="1" x14ac:dyDescent="0.2">
      <c r="A57" s="306" t="s">
        <v>284</v>
      </c>
      <c r="B57" s="307" t="s">
        <v>285</v>
      </c>
      <c r="C57" s="308"/>
      <c r="D57" s="113">
        <v>0.78619367209971236</v>
      </c>
      <c r="E57" s="115">
        <v>41</v>
      </c>
      <c r="F57" s="114">
        <v>18</v>
      </c>
      <c r="G57" s="114">
        <v>49</v>
      </c>
      <c r="H57" s="114">
        <v>23</v>
      </c>
      <c r="I57" s="140">
        <v>31</v>
      </c>
      <c r="J57" s="115">
        <v>10</v>
      </c>
      <c r="K57" s="116">
        <v>32.258064516129032</v>
      </c>
    </row>
    <row r="58" spans="1:11" ht="14.1" customHeight="1" x14ac:dyDescent="0.2">
      <c r="A58" s="306">
        <v>73</v>
      </c>
      <c r="B58" s="307" t="s">
        <v>286</v>
      </c>
      <c r="C58" s="308"/>
      <c r="D58" s="113">
        <v>1.3422818791946309</v>
      </c>
      <c r="E58" s="115">
        <v>70</v>
      </c>
      <c r="F58" s="114">
        <v>48</v>
      </c>
      <c r="G58" s="114">
        <v>86</v>
      </c>
      <c r="H58" s="114">
        <v>44</v>
      </c>
      <c r="I58" s="140">
        <v>63</v>
      </c>
      <c r="J58" s="115">
        <v>7</v>
      </c>
      <c r="K58" s="116">
        <v>11.111111111111111</v>
      </c>
    </row>
    <row r="59" spans="1:11" ht="14.1" customHeight="1" x14ac:dyDescent="0.2">
      <c r="A59" s="306" t="s">
        <v>287</v>
      </c>
      <c r="B59" s="307" t="s">
        <v>288</v>
      </c>
      <c r="C59" s="308"/>
      <c r="D59" s="113">
        <v>1.2080536912751678</v>
      </c>
      <c r="E59" s="115">
        <v>63</v>
      </c>
      <c r="F59" s="114">
        <v>38</v>
      </c>
      <c r="G59" s="114">
        <v>61</v>
      </c>
      <c r="H59" s="114">
        <v>34</v>
      </c>
      <c r="I59" s="140">
        <v>54</v>
      </c>
      <c r="J59" s="115">
        <v>9</v>
      </c>
      <c r="K59" s="116">
        <v>16.666666666666668</v>
      </c>
    </row>
    <row r="60" spans="1:11" ht="14.1" customHeight="1" x14ac:dyDescent="0.2">
      <c r="A60" s="306">
        <v>81</v>
      </c>
      <c r="B60" s="307" t="s">
        <v>289</v>
      </c>
      <c r="C60" s="308"/>
      <c r="D60" s="113">
        <v>6.5580057526366256</v>
      </c>
      <c r="E60" s="115">
        <v>342</v>
      </c>
      <c r="F60" s="114">
        <v>314</v>
      </c>
      <c r="G60" s="114">
        <v>376</v>
      </c>
      <c r="H60" s="114">
        <v>287</v>
      </c>
      <c r="I60" s="140">
        <v>290</v>
      </c>
      <c r="J60" s="115">
        <v>52</v>
      </c>
      <c r="K60" s="116">
        <v>17.931034482758619</v>
      </c>
    </row>
    <row r="61" spans="1:11" ht="14.1" customHeight="1" x14ac:dyDescent="0.2">
      <c r="A61" s="306" t="s">
        <v>290</v>
      </c>
      <c r="B61" s="307" t="s">
        <v>291</v>
      </c>
      <c r="C61" s="308"/>
      <c r="D61" s="113">
        <v>1.8983700862895494</v>
      </c>
      <c r="E61" s="115">
        <v>99</v>
      </c>
      <c r="F61" s="114">
        <v>68</v>
      </c>
      <c r="G61" s="114">
        <v>159</v>
      </c>
      <c r="H61" s="114">
        <v>79</v>
      </c>
      <c r="I61" s="140">
        <v>86</v>
      </c>
      <c r="J61" s="115">
        <v>13</v>
      </c>
      <c r="K61" s="116">
        <v>15.116279069767442</v>
      </c>
    </row>
    <row r="62" spans="1:11" ht="14.1" customHeight="1" x14ac:dyDescent="0.2">
      <c r="A62" s="306" t="s">
        <v>292</v>
      </c>
      <c r="B62" s="307" t="s">
        <v>293</v>
      </c>
      <c r="C62" s="308"/>
      <c r="D62" s="113">
        <v>2.5503355704697985</v>
      </c>
      <c r="E62" s="115">
        <v>133</v>
      </c>
      <c r="F62" s="114">
        <v>151</v>
      </c>
      <c r="G62" s="114">
        <v>137</v>
      </c>
      <c r="H62" s="114">
        <v>138</v>
      </c>
      <c r="I62" s="140">
        <v>95</v>
      </c>
      <c r="J62" s="115">
        <v>38</v>
      </c>
      <c r="K62" s="116">
        <v>40</v>
      </c>
    </row>
    <row r="63" spans="1:11" ht="14.1" customHeight="1" x14ac:dyDescent="0.2">
      <c r="A63" s="306"/>
      <c r="B63" s="307" t="s">
        <v>294</v>
      </c>
      <c r="C63" s="308"/>
      <c r="D63" s="113">
        <v>2.3777564717162032</v>
      </c>
      <c r="E63" s="115">
        <v>124</v>
      </c>
      <c r="F63" s="114">
        <v>133</v>
      </c>
      <c r="G63" s="114">
        <v>122</v>
      </c>
      <c r="H63" s="114">
        <v>129</v>
      </c>
      <c r="I63" s="140">
        <v>94</v>
      </c>
      <c r="J63" s="115">
        <v>30</v>
      </c>
      <c r="K63" s="116">
        <v>31.914893617021278</v>
      </c>
    </row>
    <row r="64" spans="1:11" ht="14.1" customHeight="1" x14ac:dyDescent="0.2">
      <c r="A64" s="306" t="s">
        <v>295</v>
      </c>
      <c r="B64" s="307" t="s">
        <v>296</v>
      </c>
      <c r="C64" s="308"/>
      <c r="D64" s="113">
        <v>0.76701821668264625</v>
      </c>
      <c r="E64" s="115">
        <v>40</v>
      </c>
      <c r="F64" s="114">
        <v>48</v>
      </c>
      <c r="G64" s="114">
        <v>33</v>
      </c>
      <c r="H64" s="114">
        <v>37</v>
      </c>
      <c r="I64" s="140">
        <v>34</v>
      </c>
      <c r="J64" s="115">
        <v>6</v>
      </c>
      <c r="K64" s="116">
        <v>17.647058823529413</v>
      </c>
    </row>
    <row r="65" spans="1:11" ht="14.1" customHeight="1" x14ac:dyDescent="0.2">
      <c r="A65" s="306" t="s">
        <v>297</v>
      </c>
      <c r="B65" s="307" t="s">
        <v>298</v>
      </c>
      <c r="C65" s="308"/>
      <c r="D65" s="113">
        <v>0.49856184084372002</v>
      </c>
      <c r="E65" s="115">
        <v>26</v>
      </c>
      <c r="F65" s="114">
        <v>17</v>
      </c>
      <c r="G65" s="114">
        <v>21</v>
      </c>
      <c r="H65" s="114">
        <v>17</v>
      </c>
      <c r="I65" s="140">
        <v>25</v>
      </c>
      <c r="J65" s="115">
        <v>1</v>
      </c>
      <c r="K65" s="116">
        <v>4</v>
      </c>
    </row>
    <row r="66" spans="1:11" ht="14.1" customHeight="1" x14ac:dyDescent="0.2">
      <c r="A66" s="306">
        <v>82</v>
      </c>
      <c r="B66" s="307" t="s">
        <v>299</v>
      </c>
      <c r="C66" s="308"/>
      <c r="D66" s="113">
        <v>2.5503355704697985</v>
      </c>
      <c r="E66" s="115">
        <v>133</v>
      </c>
      <c r="F66" s="114">
        <v>130</v>
      </c>
      <c r="G66" s="114">
        <v>196</v>
      </c>
      <c r="H66" s="114">
        <v>152</v>
      </c>
      <c r="I66" s="140">
        <v>129</v>
      </c>
      <c r="J66" s="115">
        <v>4</v>
      </c>
      <c r="K66" s="116">
        <v>3.1007751937984498</v>
      </c>
    </row>
    <row r="67" spans="1:11" ht="14.1" customHeight="1" x14ac:dyDescent="0.2">
      <c r="A67" s="306" t="s">
        <v>300</v>
      </c>
      <c r="B67" s="307" t="s">
        <v>301</v>
      </c>
      <c r="C67" s="308"/>
      <c r="D67" s="113">
        <v>1.5723873441994247</v>
      </c>
      <c r="E67" s="115">
        <v>82</v>
      </c>
      <c r="F67" s="114">
        <v>90</v>
      </c>
      <c r="G67" s="114">
        <v>127</v>
      </c>
      <c r="H67" s="114">
        <v>92</v>
      </c>
      <c r="I67" s="140">
        <v>80</v>
      </c>
      <c r="J67" s="115">
        <v>2</v>
      </c>
      <c r="K67" s="116">
        <v>2.5</v>
      </c>
    </row>
    <row r="68" spans="1:11" ht="14.1" customHeight="1" x14ac:dyDescent="0.2">
      <c r="A68" s="306" t="s">
        <v>302</v>
      </c>
      <c r="B68" s="307" t="s">
        <v>303</v>
      </c>
      <c r="C68" s="308"/>
      <c r="D68" s="113">
        <v>0.72866730584851391</v>
      </c>
      <c r="E68" s="115">
        <v>38</v>
      </c>
      <c r="F68" s="114">
        <v>26</v>
      </c>
      <c r="G68" s="114">
        <v>38</v>
      </c>
      <c r="H68" s="114">
        <v>35</v>
      </c>
      <c r="I68" s="140">
        <v>27</v>
      </c>
      <c r="J68" s="115">
        <v>11</v>
      </c>
      <c r="K68" s="116">
        <v>40.74074074074074</v>
      </c>
    </row>
    <row r="69" spans="1:11" ht="14.1" customHeight="1" x14ac:dyDescent="0.2">
      <c r="A69" s="306">
        <v>83</v>
      </c>
      <c r="B69" s="307" t="s">
        <v>304</v>
      </c>
      <c r="C69" s="308"/>
      <c r="D69" s="113">
        <v>4.065196548418025</v>
      </c>
      <c r="E69" s="115">
        <v>212</v>
      </c>
      <c r="F69" s="114">
        <v>146</v>
      </c>
      <c r="G69" s="114">
        <v>383</v>
      </c>
      <c r="H69" s="114">
        <v>145</v>
      </c>
      <c r="I69" s="140">
        <v>166</v>
      </c>
      <c r="J69" s="115">
        <v>46</v>
      </c>
      <c r="K69" s="116">
        <v>27.710843373493976</v>
      </c>
    </row>
    <row r="70" spans="1:11" ht="14.1" customHeight="1" x14ac:dyDescent="0.2">
      <c r="A70" s="306" t="s">
        <v>305</v>
      </c>
      <c r="B70" s="307" t="s">
        <v>306</v>
      </c>
      <c r="C70" s="308"/>
      <c r="D70" s="113">
        <v>2.8379674017257912</v>
      </c>
      <c r="E70" s="115">
        <v>148</v>
      </c>
      <c r="F70" s="114">
        <v>73</v>
      </c>
      <c r="G70" s="114">
        <v>303</v>
      </c>
      <c r="H70" s="114">
        <v>89</v>
      </c>
      <c r="I70" s="140">
        <v>109</v>
      </c>
      <c r="J70" s="115">
        <v>39</v>
      </c>
      <c r="K70" s="116">
        <v>35.779816513761467</v>
      </c>
    </row>
    <row r="71" spans="1:11" ht="14.1" customHeight="1" x14ac:dyDescent="0.2">
      <c r="A71" s="306"/>
      <c r="B71" s="307" t="s">
        <v>307</v>
      </c>
      <c r="C71" s="308"/>
      <c r="D71" s="113">
        <v>1.8791946308724832</v>
      </c>
      <c r="E71" s="115">
        <v>98</v>
      </c>
      <c r="F71" s="114">
        <v>48</v>
      </c>
      <c r="G71" s="114">
        <v>214</v>
      </c>
      <c r="H71" s="114">
        <v>54</v>
      </c>
      <c r="I71" s="140">
        <v>64</v>
      </c>
      <c r="J71" s="115">
        <v>34</v>
      </c>
      <c r="K71" s="116">
        <v>53.125</v>
      </c>
    </row>
    <row r="72" spans="1:11" ht="14.1" customHeight="1" x14ac:dyDescent="0.2">
      <c r="A72" s="306">
        <v>84</v>
      </c>
      <c r="B72" s="307" t="s">
        <v>308</v>
      </c>
      <c r="C72" s="308"/>
      <c r="D72" s="113">
        <v>0.61361457334611702</v>
      </c>
      <c r="E72" s="115">
        <v>32</v>
      </c>
      <c r="F72" s="114">
        <v>33</v>
      </c>
      <c r="G72" s="114">
        <v>135</v>
      </c>
      <c r="H72" s="114">
        <v>36</v>
      </c>
      <c r="I72" s="140">
        <v>51</v>
      </c>
      <c r="J72" s="115">
        <v>-19</v>
      </c>
      <c r="K72" s="116">
        <v>-37.254901960784316</v>
      </c>
    </row>
    <row r="73" spans="1:11" ht="14.1" customHeight="1" x14ac:dyDescent="0.2">
      <c r="A73" s="306" t="s">
        <v>309</v>
      </c>
      <c r="B73" s="307" t="s">
        <v>310</v>
      </c>
      <c r="C73" s="308"/>
      <c r="D73" s="113">
        <v>0.11505273250239693</v>
      </c>
      <c r="E73" s="115">
        <v>6</v>
      </c>
      <c r="F73" s="114">
        <v>11</v>
      </c>
      <c r="G73" s="114">
        <v>76</v>
      </c>
      <c r="H73" s="114" t="s">
        <v>513</v>
      </c>
      <c r="I73" s="140">
        <v>13</v>
      </c>
      <c r="J73" s="115">
        <v>-7</v>
      </c>
      <c r="K73" s="116">
        <v>-53.846153846153847</v>
      </c>
    </row>
    <row r="74" spans="1:11" ht="14.1" customHeight="1" x14ac:dyDescent="0.2">
      <c r="A74" s="306" t="s">
        <v>311</v>
      </c>
      <c r="B74" s="307" t="s">
        <v>312</v>
      </c>
      <c r="C74" s="308"/>
      <c r="D74" s="113">
        <v>7.6701821668264628E-2</v>
      </c>
      <c r="E74" s="115">
        <v>4</v>
      </c>
      <c r="F74" s="114">
        <v>5</v>
      </c>
      <c r="G74" s="114">
        <v>26</v>
      </c>
      <c r="H74" s="114">
        <v>5</v>
      </c>
      <c r="I74" s="140">
        <v>9</v>
      </c>
      <c r="J74" s="115">
        <v>-5</v>
      </c>
      <c r="K74" s="116">
        <v>-55.555555555555557</v>
      </c>
    </row>
    <row r="75" spans="1:11" ht="14.1" customHeight="1" x14ac:dyDescent="0.2">
      <c r="A75" s="306" t="s">
        <v>313</v>
      </c>
      <c r="B75" s="307" t="s">
        <v>314</v>
      </c>
      <c r="C75" s="308"/>
      <c r="D75" s="113" t="s">
        <v>513</v>
      </c>
      <c r="E75" s="115" t="s">
        <v>513</v>
      </c>
      <c r="F75" s="114">
        <v>0</v>
      </c>
      <c r="G75" s="114" t="s">
        <v>513</v>
      </c>
      <c r="H75" s="114" t="s">
        <v>513</v>
      </c>
      <c r="I75" s="140" t="s">
        <v>513</v>
      </c>
      <c r="J75" s="115" t="s">
        <v>513</v>
      </c>
      <c r="K75" s="116" t="s">
        <v>513</v>
      </c>
    </row>
    <row r="76" spans="1:11" ht="14.1" customHeight="1" x14ac:dyDescent="0.2">
      <c r="A76" s="306">
        <v>91</v>
      </c>
      <c r="B76" s="307" t="s">
        <v>315</v>
      </c>
      <c r="C76" s="308"/>
      <c r="D76" s="113">
        <v>0.11505273250239693</v>
      </c>
      <c r="E76" s="115">
        <v>6</v>
      </c>
      <c r="F76" s="114" t="s">
        <v>513</v>
      </c>
      <c r="G76" s="114">
        <v>8</v>
      </c>
      <c r="H76" s="114">
        <v>6</v>
      </c>
      <c r="I76" s="140">
        <v>5</v>
      </c>
      <c r="J76" s="115">
        <v>1</v>
      </c>
      <c r="K76" s="116">
        <v>20</v>
      </c>
    </row>
    <row r="77" spans="1:11" ht="14.1" customHeight="1" x14ac:dyDescent="0.2">
      <c r="A77" s="306">
        <v>92</v>
      </c>
      <c r="B77" s="307" t="s">
        <v>316</v>
      </c>
      <c r="C77" s="308"/>
      <c r="D77" s="113">
        <v>0.67114093959731547</v>
      </c>
      <c r="E77" s="115">
        <v>35</v>
      </c>
      <c r="F77" s="114">
        <v>61</v>
      </c>
      <c r="G77" s="114">
        <v>56</v>
      </c>
      <c r="H77" s="114">
        <v>35</v>
      </c>
      <c r="I77" s="140">
        <v>37</v>
      </c>
      <c r="J77" s="115">
        <v>-2</v>
      </c>
      <c r="K77" s="116">
        <v>-5.4054054054054053</v>
      </c>
    </row>
    <row r="78" spans="1:11" ht="14.1" customHeight="1" x14ac:dyDescent="0.2">
      <c r="A78" s="306">
        <v>93</v>
      </c>
      <c r="B78" s="307" t="s">
        <v>317</v>
      </c>
      <c r="C78" s="308"/>
      <c r="D78" s="113">
        <v>0.19175455417066156</v>
      </c>
      <c r="E78" s="115">
        <v>10</v>
      </c>
      <c r="F78" s="114">
        <v>10</v>
      </c>
      <c r="G78" s="114">
        <v>16</v>
      </c>
      <c r="H78" s="114">
        <v>3</v>
      </c>
      <c r="I78" s="140">
        <v>8</v>
      </c>
      <c r="J78" s="115">
        <v>2</v>
      </c>
      <c r="K78" s="116">
        <v>25</v>
      </c>
    </row>
    <row r="79" spans="1:11" ht="14.1" customHeight="1" x14ac:dyDescent="0.2">
      <c r="A79" s="306">
        <v>94</v>
      </c>
      <c r="B79" s="307" t="s">
        <v>318</v>
      </c>
      <c r="C79" s="308"/>
      <c r="D79" s="113">
        <v>9.5877277085330781E-2</v>
      </c>
      <c r="E79" s="115">
        <v>5</v>
      </c>
      <c r="F79" s="114">
        <v>7</v>
      </c>
      <c r="G79" s="114">
        <v>7</v>
      </c>
      <c r="H79" s="114">
        <v>5</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0.2109300095877277</v>
      </c>
      <c r="E81" s="143">
        <v>11</v>
      </c>
      <c r="F81" s="144">
        <v>13</v>
      </c>
      <c r="G81" s="144">
        <v>6</v>
      </c>
      <c r="H81" s="144" t="s">
        <v>513</v>
      </c>
      <c r="I81" s="145">
        <v>7</v>
      </c>
      <c r="J81" s="143">
        <v>4</v>
      </c>
      <c r="K81" s="146">
        <v>57.142857142857146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54473</v>
      </c>
      <c r="C10" s="114">
        <v>29595</v>
      </c>
      <c r="D10" s="114">
        <v>24878</v>
      </c>
      <c r="E10" s="114">
        <v>42621</v>
      </c>
      <c r="F10" s="114">
        <v>11302</v>
      </c>
      <c r="G10" s="114">
        <v>8730</v>
      </c>
      <c r="H10" s="114">
        <v>13270</v>
      </c>
      <c r="I10" s="115">
        <v>15852</v>
      </c>
      <c r="J10" s="114">
        <v>10559</v>
      </c>
      <c r="K10" s="114">
        <v>5293</v>
      </c>
      <c r="L10" s="423">
        <v>4309</v>
      </c>
      <c r="M10" s="424">
        <v>5123</v>
      </c>
    </row>
    <row r="11" spans="1:13" ht="11.1" customHeight="1" x14ac:dyDescent="0.2">
      <c r="A11" s="422" t="s">
        <v>387</v>
      </c>
      <c r="B11" s="115">
        <v>55315</v>
      </c>
      <c r="C11" s="114">
        <v>30147</v>
      </c>
      <c r="D11" s="114">
        <v>25168</v>
      </c>
      <c r="E11" s="114">
        <v>43344</v>
      </c>
      <c r="F11" s="114">
        <v>11427</v>
      </c>
      <c r="G11" s="114">
        <v>8732</v>
      </c>
      <c r="H11" s="114">
        <v>13302</v>
      </c>
      <c r="I11" s="115">
        <v>16452</v>
      </c>
      <c r="J11" s="114">
        <v>10798</v>
      </c>
      <c r="K11" s="114">
        <v>5654</v>
      </c>
      <c r="L11" s="423">
        <v>4145</v>
      </c>
      <c r="M11" s="424">
        <v>3506</v>
      </c>
    </row>
    <row r="12" spans="1:13" ht="11.1" customHeight="1" x14ac:dyDescent="0.2">
      <c r="A12" s="422" t="s">
        <v>388</v>
      </c>
      <c r="B12" s="115">
        <v>56563</v>
      </c>
      <c r="C12" s="114">
        <v>30919</v>
      </c>
      <c r="D12" s="114">
        <v>25644</v>
      </c>
      <c r="E12" s="114">
        <v>44521</v>
      </c>
      <c r="F12" s="114">
        <v>11497</v>
      </c>
      <c r="G12" s="114">
        <v>9508</v>
      </c>
      <c r="H12" s="114">
        <v>13607</v>
      </c>
      <c r="I12" s="115">
        <v>16543</v>
      </c>
      <c r="J12" s="114">
        <v>10775</v>
      </c>
      <c r="K12" s="114">
        <v>5768</v>
      </c>
      <c r="L12" s="423">
        <v>5451</v>
      </c>
      <c r="M12" s="424">
        <v>4320</v>
      </c>
    </row>
    <row r="13" spans="1:13" s="110" customFormat="1" ht="11.1" customHeight="1" x14ac:dyDescent="0.2">
      <c r="A13" s="422" t="s">
        <v>389</v>
      </c>
      <c r="B13" s="115">
        <v>55709</v>
      </c>
      <c r="C13" s="114">
        <v>30069</v>
      </c>
      <c r="D13" s="114">
        <v>25640</v>
      </c>
      <c r="E13" s="114">
        <v>43497</v>
      </c>
      <c r="F13" s="114">
        <v>11668</v>
      </c>
      <c r="G13" s="114">
        <v>9138</v>
      </c>
      <c r="H13" s="114">
        <v>13584</v>
      </c>
      <c r="I13" s="115">
        <v>16480</v>
      </c>
      <c r="J13" s="114">
        <v>10833</v>
      </c>
      <c r="K13" s="114">
        <v>5647</v>
      </c>
      <c r="L13" s="423">
        <v>3450</v>
      </c>
      <c r="M13" s="424">
        <v>4448</v>
      </c>
    </row>
    <row r="14" spans="1:13" ht="15" customHeight="1" x14ac:dyDescent="0.2">
      <c r="A14" s="422" t="s">
        <v>390</v>
      </c>
      <c r="B14" s="115">
        <v>55619</v>
      </c>
      <c r="C14" s="114">
        <v>30096</v>
      </c>
      <c r="D14" s="114">
        <v>25523</v>
      </c>
      <c r="E14" s="114">
        <v>42174</v>
      </c>
      <c r="F14" s="114">
        <v>13008</v>
      </c>
      <c r="G14" s="114">
        <v>8927</v>
      </c>
      <c r="H14" s="114">
        <v>13696</v>
      </c>
      <c r="I14" s="115">
        <v>16272</v>
      </c>
      <c r="J14" s="114">
        <v>10669</v>
      </c>
      <c r="K14" s="114">
        <v>5603</v>
      </c>
      <c r="L14" s="423">
        <v>4386</v>
      </c>
      <c r="M14" s="424">
        <v>4483</v>
      </c>
    </row>
    <row r="15" spans="1:13" ht="11.1" customHeight="1" x14ac:dyDescent="0.2">
      <c r="A15" s="422" t="s">
        <v>387</v>
      </c>
      <c r="B15" s="115">
        <v>56912</v>
      </c>
      <c r="C15" s="114">
        <v>31018</v>
      </c>
      <c r="D15" s="114">
        <v>25894</v>
      </c>
      <c r="E15" s="114">
        <v>42948</v>
      </c>
      <c r="F15" s="114">
        <v>13538</v>
      </c>
      <c r="G15" s="114">
        <v>8992</v>
      </c>
      <c r="H15" s="114">
        <v>14195</v>
      </c>
      <c r="I15" s="115">
        <v>16697</v>
      </c>
      <c r="J15" s="114">
        <v>10807</v>
      </c>
      <c r="K15" s="114">
        <v>5890</v>
      </c>
      <c r="L15" s="423">
        <v>4146</v>
      </c>
      <c r="M15" s="424">
        <v>2981</v>
      </c>
    </row>
    <row r="16" spans="1:13" ht="11.1" customHeight="1" x14ac:dyDescent="0.2">
      <c r="A16" s="422" t="s">
        <v>388</v>
      </c>
      <c r="B16" s="115">
        <v>57995</v>
      </c>
      <c r="C16" s="114">
        <v>31777</v>
      </c>
      <c r="D16" s="114">
        <v>26218</v>
      </c>
      <c r="E16" s="114">
        <v>44007</v>
      </c>
      <c r="F16" s="114">
        <v>13600</v>
      </c>
      <c r="G16" s="114">
        <v>9818</v>
      </c>
      <c r="H16" s="114">
        <v>14339</v>
      </c>
      <c r="I16" s="115">
        <v>16874</v>
      </c>
      <c r="J16" s="114">
        <v>10832</v>
      </c>
      <c r="K16" s="114">
        <v>6042</v>
      </c>
      <c r="L16" s="423">
        <v>5679</v>
      </c>
      <c r="M16" s="424">
        <v>4661</v>
      </c>
    </row>
    <row r="17" spans="1:13" s="110" customFormat="1" ht="11.1" customHeight="1" x14ac:dyDescent="0.2">
      <c r="A17" s="422" t="s">
        <v>389</v>
      </c>
      <c r="B17" s="115">
        <v>57293</v>
      </c>
      <c r="C17" s="114">
        <v>31002</v>
      </c>
      <c r="D17" s="114">
        <v>26291</v>
      </c>
      <c r="E17" s="114">
        <v>43699</v>
      </c>
      <c r="F17" s="114">
        <v>13555</v>
      </c>
      <c r="G17" s="114">
        <v>9510</v>
      </c>
      <c r="H17" s="114">
        <v>14365</v>
      </c>
      <c r="I17" s="115">
        <v>16902</v>
      </c>
      <c r="J17" s="114">
        <v>10929</v>
      </c>
      <c r="K17" s="114">
        <v>5973</v>
      </c>
      <c r="L17" s="423">
        <v>3245</v>
      </c>
      <c r="M17" s="424">
        <v>4209</v>
      </c>
    </row>
    <row r="18" spans="1:13" ht="15" customHeight="1" x14ac:dyDescent="0.2">
      <c r="A18" s="422" t="s">
        <v>391</v>
      </c>
      <c r="B18" s="115">
        <v>57734</v>
      </c>
      <c r="C18" s="114">
        <v>31333</v>
      </c>
      <c r="D18" s="114">
        <v>26401</v>
      </c>
      <c r="E18" s="114">
        <v>43394</v>
      </c>
      <c r="F18" s="114">
        <v>13980</v>
      </c>
      <c r="G18" s="114">
        <v>9385</v>
      </c>
      <c r="H18" s="114">
        <v>14613</v>
      </c>
      <c r="I18" s="115">
        <v>16684</v>
      </c>
      <c r="J18" s="114">
        <v>10688</v>
      </c>
      <c r="K18" s="114">
        <v>5996</v>
      </c>
      <c r="L18" s="423">
        <v>4865</v>
      </c>
      <c r="M18" s="424">
        <v>4550</v>
      </c>
    </row>
    <row r="19" spans="1:13" ht="11.1" customHeight="1" x14ac:dyDescent="0.2">
      <c r="A19" s="422" t="s">
        <v>387</v>
      </c>
      <c r="B19" s="115">
        <v>58706</v>
      </c>
      <c r="C19" s="114">
        <v>32128</v>
      </c>
      <c r="D19" s="114">
        <v>26578</v>
      </c>
      <c r="E19" s="114">
        <v>44059</v>
      </c>
      <c r="F19" s="114">
        <v>14305</v>
      </c>
      <c r="G19" s="114">
        <v>9215</v>
      </c>
      <c r="H19" s="114">
        <v>15178</v>
      </c>
      <c r="I19" s="115">
        <v>17191</v>
      </c>
      <c r="J19" s="114">
        <v>10879</v>
      </c>
      <c r="K19" s="114">
        <v>6312</v>
      </c>
      <c r="L19" s="423">
        <v>3993</v>
      </c>
      <c r="M19" s="424">
        <v>3049</v>
      </c>
    </row>
    <row r="20" spans="1:13" ht="11.1" customHeight="1" x14ac:dyDescent="0.2">
      <c r="A20" s="422" t="s">
        <v>388</v>
      </c>
      <c r="B20" s="115">
        <v>59839</v>
      </c>
      <c r="C20" s="114">
        <v>32822</v>
      </c>
      <c r="D20" s="114">
        <v>27017</v>
      </c>
      <c r="E20" s="114">
        <v>44994</v>
      </c>
      <c r="F20" s="114">
        <v>14430</v>
      </c>
      <c r="G20" s="114">
        <v>9962</v>
      </c>
      <c r="H20" s="114">
        <v>15415</v>
      </c>
      <c r="I20" s="115">
        <v>17369</v>
      </c>
      <c r="J20" s="114">
        <v>10934</v>
      </c>
      <c r="K20" s="114">
        <v>6435</v>
      </c>
      <c r="L20" s="423">
        <v>5380</v>
      </c>
      <c r="M20" s="424">
        <v>4416</v>
      </c>
    </row>
    <row r="21" spans="1:13" s="110" customFormat="1" ht="11.1" customHeight="1" x14ac:dyDescent="0.2">
      <c r="A21" s="422" t="s">
        <v>389</v>
      </c>
      <c r="B21" s="115">
        <v>58912</v>
      </c>
      <c r="C21" s="114">
        <v>31979</v>
      </c>
      <c r="D21" s="114">
        <v>26933</v>
      </c>
      <c r="E21" s="114">
        <v>44606</v>
      </c>
      <c r="F21" s="114">
        <v>14287</v>
      </c>
      <c r="G21" s="114">
        <v>9590</v>
      </c>
      <c r="H21" s="114">
        <v>15378</v>
      </c>
      <c r="I21" s="115">
        <v>17401</v>
      </c>
      <c r="J21" s="114">
        <v>11073</v>
      </c>
      <c r="K21" s="114">
        <v>6328</v>
      </c>
      <c r="L21" s="423">
        <v>3132</v>
      </c>
      <c r="M21" s="424">
        <v>4232</v>
      </c>
    </row>
    <row r="22" spans="1:13" ht="15" customHeight="1" x14ac:dyDescent="0.2">
      <c r="A22" s="422" t="s">
        <v>392</v>
      </c>
      <c r="B22" s="115">
        <v>58771</v>
      </c>
      <c r="C22" s="114">
        <v>31918</v>
      </c>
      <c r="D22" s="114">
        <v>26853</v>
      </c>
      <c r="E22" s="114">
        <v>44326</v>
      </c>
      <c r="F22" s="114">
        <v>14337</v>
      </c>
      <c r="G22" s="114">
        <v>9254</v>
      </c>
      <c r="H22" s="114">
        <v>15556</v>
      </c>
      <c r="I22" s="115">
        <v>17046</v>
      </c>
      <c r="J22" s="114">
        <v>10792</v>
      </c>
      <c r="K22" s="114">
        <v>6254</v>
      </c>
      <c r="L22" s="423">
        <v>4026</v>
      </c>
      <c r="M22" s="424">
        <v>4177</v>
      </c>
    </row>
    <row r="23" spans="1:13" ht="11.1" customHeight="1" x14ac:dyDescent="0.2">
      <c r="A23" s="422" t="s">
        <v>387</v>
      </c>
      <c r="B23" s="115">
        <v>59757</v>
      </c>
      <c r="C23" s="114">
        <v>32713</v>
      </c>
      <c r="D23" s="114">
        <v>27044</v>
      </c>
      <c r="E23" s="114">
        <v>45129</v>
      </c>
      <c r="F23" s="114">
        <v>14506</v>
      </c>
      <c r="G23" s="114">
        <v>9079</v>
      </c>
      <c r="H23" s="114">
        <v>16075</v>
      </c>
      <c r="I23" s="115">
        <v>17548</v>
      </c>
      <c r="J23" s="114">
        <v>10994</v>
      </c>
      <c r="K23" s="114">
        <v>6554</v>
      </c>
      <c r="L23" s="423">
        <v>3986</v>
      </c>
      <c r="M23" s="424">
        <v>3113</v>
      </c>
    </row>
    <row r="24" spans="1:13" ht="11.1" customHeight="1" x14ac:dyDescent="0.2">
      <c r="A24" s="422" t="s">
        <v>388</v>
      </c>
      <c r="B24" s="115">
        <v>60987</v>
      </c>
      <c r="C24" s="114">
        <v>33419</v>
      </c>
      <c r="D24" s="114">
        <v>27568</v>
      </c>
      <c r="E24" s="114">
        <v>45705</v>
      </c>
      <c r="F24" s="114">
        <v>14719</v>
      </c>
      <c r="G24" s="114">
        <v>9809</v>
      </c>
      <c r="H24" s="114">
        <v>16378</v>
      </c>
      <c r="I24" s="115">
        <v>17704</v>
      </c>
      <c r="J24" s="114">
        <v>10944</v>
      </c>
      <c r="K24" s="114">
        <v>6760</v>
      </c>
      <c r="L24" s="423">
        <v>5397</v>
      </c>
      <c r="M24" s="424">
        <v>4446</v>
      </c>
    </row>
    <row r="25" spans="1:13" s="110" customFormat="1" ht="11.1" customHeight="1" x14ac:dyDescent="0.2">
      <c r="A25" s="422" t="s">
        <v>389</v>
      </c>
      <c r="B25" s="115">
        <v>59817</v>
      </c>
      <c r="C25" s="114">
        <v>32474</v>
      </c>
      <c r="D25" s="114">
        <v>27343</v>
      </c>
      <c r="E25" s="114">
        <v>44605</v>
      </c>
      <c r="F25" s="114">
        <v>14641</v>
      </c>
      <c r="G25" s="114">
        <v>9393</v>
      </c>
      <c r="H25" s="114">
        <v>16295</v>
      </c>
      <c r="I25" s="115">
        <v>17714</v>
      </c>
      <c r="J25" s="114">
        <v>11077</v>
      </c>
      <c r="K25" s="114">
        <v>6637</v>
      </c>
      <c r="L25" s="423">
        <v>3194</v>
      </c>
      <c r="M25" s="424">
        <v>4412</v>
      </c>
    </row>
    <row r="26" spans="1:13" ht="15" customHeight="1" x14ac:dyDescent="0.2">
      <c r="A26" s="422" t="s">
        <v>393</v>
      </c>
      <c r="B26" s="115">
        <v>60149</v>
      </c>
      <c r="C26" s="114">
        <v>32832</v>
      </c>
      <c r="D26" s="114">
        <v>27317</v>
      </c>
      <c r="E26" s="114">
        <v>44824</v>
      </c>
      <c r="F26" s="114">
        <v>14765</v>
      </c>
      <c r="G26" s="114">
        <v>9140</v>
      </c>
      <c r="H26" s="114">
        <v>16546</v>
      </c>
      <c r="I26" s="115">
        <v>17462</v>
      </c>
      <c r="J26" s="114">
        <v>10846</v>
      </c>
      <c r="K26" s="114">
        <v>6616</v>
      </c>
      <c r="L26" s="423">
        <v>4911</v>
      </c>
      <c r="M26" s="424">
        <v>4668</v>
      </c>
    </row>
    <row r="27" spans="1:13" ht="11.1" customHeight="1" x14ac:dyDescent="0.2">
      <c r="A27" s="422" t="s">
        <v>387</v>
      </c>
      <c r="B27" s="115">
        <v>61183</v>
      </c>
      <c r="C27" s="114">
        <v>33584</v>
      </c>
      <c r="D27" s="114">
        <v>27599</v>
      </c>
      <c r="E27" s="114">
        <v>45611</v>
      </c>
      <c r="F27" s="114">
        <v>15009</v>
      </c>
      <c r="G27" s="114">
        <v>9092</v>
      </c>
      <c r="H27" s="114">
        <v>17029</v>
      </c>
      <c r="I27" s="115">
        <v>18030</v>
      </c>
      <c r="J27" s="114">
        <v>11065</v>
      </c>
      <c r="K27" s="114">
        <v>6965</v>
      </c>
      <c r="L27" s="423">
        <v>4402</v>
      </c>
      <c r="M27" s="424">
        <v>3411</v>
      </c>
    </row>
    <row r="28" spans="1:13" ht="11.1" customHeight="1" x14ac:dyDescent="0.2">
      <c r="A28" s="422" t="s">
        <v>388</v>
      </c>
      <c r="B28" s="115">
        <v>62530</v>
      </c>
      <c r="C28" s="114">
        <v>34312</v>
      </c>
      <c r="D28" s="114">
        <v>28218</v>
      </c>
      <c r="E28" s="114">
        <v>47160</v>
      </c>
      <c r="F28" s="114">
        <v>15311</v>
      </c>
      <c r="G28" s="114">
        <v>9881</v>
      </c>
      <c r="H28" s="114">
        <v>17309</v>
      </c>
      <c r="I28" s="115">
        <v>18179</v>
      </c>
      <c r="J28" s="114">
        <v>11074</v>
      </c>
      <c r="K28" s="114">
        <v>7105</v>
      </c>
      <c r="L28" s="423">
        <v>5935</v>
      </c>
      <c r="M28" s="424">
        <v>4899</v>
      </c>
    </row>
    <row r="29" spans="1:13" s="110" customFormat="1" ht="11.1" customHeight="1" x14ac:dyDescent="0.2">
      <c r="A29" s="422" t="s">
        <v>389</v>
      </c>
      <c r="B29" s="115">
        <v>61640</v>
      </c>
      <c r="C29" s="114">
        <v>33433</v>
      </c>
      <c r="D29" s="114">
        <v>28207</v>
      </c>
      <c r="E29" s="114">
        <v>46213</v>
      </c>
      <c r="F29" s="114">
        <v>15406</v>
      </c>
      <c r="G29" s="114">
        <v>9444</v>
      </c>
      <c r="H29" s="114">
        <v>17283</v>
      </c>
      <c r="I29" s="115">
        <v>18192</v>
      </c>
      <c r="J29" s="114">
        <v>11229</v>
      </c>
      <c r="K29" s="114">
        <v>6963</v>
      </c>
      <c r="L29" s="423">
        <v>3547</v>
      </c>
      <c r="M29" s="424">
        <v>4475</v>
      </c>
    </row>
    <row r="30" spans="1:13" ht="15" customHeight="1" x14ac:dyDescent="0.2">
      <c r="A30" s="422" t="s">
        <v>394</v>
      </c>
      <c r="B30" s="115">
        <v>61989</v>
      </c>
      <c r="C30" s="114">
        <v>33611</v>
      </c>
      <c r="D30" s="114">
        <v>28378</v>
      </c>
      <c r="E30" s="114">
        <v>46317</v>
      </c>
      <c r="F30" s="114">
        <v>15657</v>
      </c>
      <c r="G30" s="114">
        <v>9161</v>
      </c>
      <c r="H30" s="114">
        <v>17510</v>
      </c>
      <c r="I30" s="115">
        <v>17498</v>
      </c>
      <c r="J30" s="114">
        <v>10671</v>
      </c>
      <c r="K30" s="114">
        <v>6827</v>
      </c>
      <c r="L30" s="423">
        <v>4725</v>
      </c>
      <c r="M30" s="424">
        <v>4499</v>
      </c>
    </row>
    <row r="31" spans="1:13" ht="11.1" customHeight="1" x14ac:dyDescent="0.2">
      <c r="A31" s="422" t="s">
        <v>387</v>
      </c>
      <c r="B31" s="115">
        <v>63145</v>
      </c>
      <c r="C31" s="114">
        <v>34494</v>
      </c>
      <c r="D31" s="114">
        <v>28651</v>
      </c>
      <c r="E31" s="114">
        <v>47194</v>
      </c>
      <c r="F31" s="114">
        <v>15941</v>
      </c>
      <c r="G31" s="114">
        <v>9097</v>
      </c>
      <c r="H31" s="114">
        <v>18021</v>
      </c>
      <c r="I31" s="115">
        <v>17803</v>
      </c>
      <c r="J31" s="114">
        <v>10747</v>
      </c>
      <c r="K31" s="114">
        <v>7056</v>
      </c>
      <c r="L31" s="423">
        <v>4288</v>
      </c>
      <c r="M31" s="424">
        <v>3132</v>
      </c>
    </row>
    <row r="32" spans="1:13" ht="11.1" customHeight="1" x14ac:dyDescent="0.2">
      <c r="A32" s="422" t="s">
        <v>388</v>
      </c>
      <c r="B32" s="115">
        <v>64407</v>
      </c>
      <c r="C32" s="114">
        <v>35140</v>
      </c>
      <c r="D32" s="114">
        <v>29267</v>
      </c>
      <c r="E32" s="114">
        <v>48144</v>
      </c>
      <c r="F32" s="114">
        <v>16256</v>
      </c>
      <c r="G32" s="114">
        <v>9883</v>
      </c>
      <c r="H32" s="114">
        <v>18215</v>
      </c>
      <c r="I32" s="115">
        <v>17817</v>
      </c>
      <c r="J32" s="114">
        <v>10605</v>
      </c>
      <c r="K32" s="114">
        <v>7212</v>
      </c>
      <c r="L32" s="423">
        <v>6229</v>
      </c>
      <c r="M32" s="424">
        <v>5079</v>
      </c>
    </row>
    <row r="33" spans="1:13" s="110" customFormat="1" ht="11.1" customHeight="1" x14ac:dyDescent="0.2">
      <c r="A33" s="422" t="s">
        <v>389</v>
      </c>
      <c r="B33" s="115">
        <v>63673</v>
      </c>
      <c r="C33" s="114">
        <v>34449</v>
      </c>
      <c r="D33" s="114">
        <v>29224</v>
      </c>
      <c r="E33" s="114">
        <v>47336</v>
      </c>
      <c r="F33" s="114">
        <v>16332</v>
      </c>
      <c r="G33" s="114">
        <v>9492</v>
      </c>
      <c r="H33" s="114">
        <v>18210</v>
      </c>
      <c r="I33" s="115">
        <v>17808</v>
      </c>
      <c r="J33" s="114">
        <v>10691</v>
      </c>
      <c r="K33" s="114">
        <v>7117</v>
      </c>
      <c r="L33" s="423">
        <v>4372</v>
      </c>
      <c r="M33" s="424">
        <v>4476</v>
      </c>
    </row>
    <row r="34" spans="1:13" ht="15" customHeight="1" x14ac:dyDescent="0.2">
      <c r="A34" s="422" t="s">
        <v>395</v>
      </c>
      <c r="B34" s="115">
        <v>63866</v>
      </c>
      <c r="C34" s="114">
        <v>34675</v>
      </c>
      <c r="D34" s="114">
        <v>29191</v>
      </c>
      <c r="E34" s="114">
        <v>47350</v>
      </c>
      <c r="F34" s="114">
        <v>16513</v>
      </c>
      <c r="G34" s="114">
        <v>9205</v>
      </c>
      <c r="H34" s="114">
        <v>18448</v>
      </c>
      <c r="I34" s="115">
        <v>17565</v>
      </c>
      <c r="J34" s="114">
        <v>10478</v>
      </c>
      <c r="K34" s="114">
        <v>7087</v>
      </c>
      <c r="L34" s="423">
        <v>4723</v>
      </c>
      <c r="M34" s="424">
        <v>5327</v>
      </c>
    </row>
    <row r="35" spans="1:13" ht="11.1" customHeight="1" x14ac:dyDescent="0.2">
      <c r="A35" s="422" t="s">
        <v>387</v>
      </c>
      <c r="B35" s="115">
        <v>64883</v>
      </c>
      <c r="C35" s="114">
        <v>35444</v>
      </c>
      <c r="D35" s="114">
        <v>29439</v>
      </c>
      <c r="E35" s="114">
        <v>47973</v>
      </c>
      <c r="F35" s="114">
        <v>16910</v>
      </c>
      <c r="G35" s="114">
        <v>9201</v>
      </c>
      <c r="H35" s="114">
        <v>18988</v>
      </c>
      <c r="I35" s="115">
        <v>17895</v>
      </c>
      <c r="J35" s="114">
        <v>10552</v>
      </c>
      <c r="K35" s="114">
        <v>7343</v>
      </c>
      <c r="L35" s="423">
        <v>5204</v>
      </c>
      <c r="M35" s="424">
        <v>4215</v>
      </c>
    </row>
    <row r="36" spans="1:13" ht="11.1" customHeight="1" x14ac:dyDescent="0.2">
      <c r="A36" s="422" t="s">
        <v>388</v>
      </c>
      <c r="B36" s="115">
        <v>66034</v>
      </c>
      <c r="C36" s="114">
        <v>36174</v>
      </c>
      <c r="D36" s="114">
        <v>29860</v>
      </c>
      <c r="E36" s="114">
        <v>48962</v>
      </c>
      <c r="F36" s="114">
        <v>17072</v>
      </c>
      <c r="G36" s="114">
        <v>9988</v>
      </c>
      <c r="H36" s="114">
        <v>19207</v>
      </c>
      <c r="I36" s="115">
        <v>18111</v>
      </c>
      <c r="J36" s="114">
        <v>10474</v>
      </c>
      <c r="K36" s="114">
        <v>7637</v>
      </c>
      <c r="L36" s="423">
        <v>5685</v>
      </c>
      <c r="M36" s="424">
        <v>4708</v>
      </c>
    </row>
    <row r="37" spans="1:13" s="110" customFormat="1" ht="11.1" customHeight="1" x14ac:dyDescent="0.2">
      <c r="A37" s="422" t="s">
        <v>389</v>
      </c>
      <c r="B37" s="115">
        <v>65126</v>
      </c>
      <c r="C37" s="114">
        <v>35364</v>
      </c>
      <c r="D37" s="114">
        <v>29762</v>
      </c>
      <c r="E37" s="114">
        <v>48075</v>
      </c>
      <c r="F37" s="114">
        <v>17051</v>
      </c>
      <c r="G37" s="114">
        <v>9662</v>
      </c>
      <c r="H37" s="114">
        <v>19151</v>
      </c>
      <c r="I37" s="115">
        <v>18047</v>
      </c>
      <c r="J37" s="114">
        <v>10551</v>
      </c>
      <c r="K37" s="114">
        <v>7496</v>
      </c>
      <c r="L37" s="423">
        <v>3406</v>
      </c>
      <c r="M37" s="424">
        <v>4357</v>
      </c>
    </row>
    <row r="38" spans="1:13" ht="15" customHeight="1" x14ac:dyDescent="0.2">
      <c r="A38" s="425" t="s">
        <v>396</v>
      </c>
      <c r="B38" s="115">
        <v>65585</v>
      </c>
      <c r="C38" s="114">
        <v>35809</v>
      </c>
      <c r="D38" s="114">
        <v>29776</v>
      </c>
      <c r="E38" s="114">
        <v>48415</v>
      </c>
      <c r="F38" s="114">
        <v>17170</v>
      </c>
      <c r="G38" s="114">
        <v>9396</v>
      </c>
      <c r="H38" s="114">
        <v>19471</v>
      </c>
      <c r="I38" s="115">
        <v>17801</v>
      </c>
      <c r="J38" s="114">
        <v>10295</v>
      </c>
      <c r="K38" s="114">
        <v>7506</v>
      </c>
      <c r="L38" s="423">
        <v>5168</v>
      </c>
      <c r="M38" s="424">
        <v>4902</v>
      </c>
    </row>
    <row r="39" spans="1:13" ht="11.1" customHeight="1" x14ac:dyDescent="0.2">
      <c r="A39" s="422" t="s">
        <v>387</v>
      </c>
      <c r="B39" s="115">
        <v>66555</v>
      </c>
      <c r="C39" s="114">
        <v>36504</v>
      </c>
      <c r="D39" s="114">
        <v>30051</v>
      </c>
      <c r="E39" s="114">
        <v>49032</v>
      </c>
      <c r="F39" s="114">
        <v>17523</v>
      </c>
      <c r="G39" s="114">
        <v>9307</v>
      </c>
      <c r="H39" s="114">
        <v>20021</v>
      </c>
      <c r="I39" s="115">
        <v>18416</v>
      </c>
      <c r="J39" s="114">
        <v>10572</v>
      </c>
      <c r="K39" s="114">
        <v>7844</v>
      </c>
      <c r="L39" s="423">
        <v>4331</v>
      </c>
      <c r="M39" s="424">
        <v>3367</v>
      </c>
    </row>
    <row r="40" spans="1:13" ht="11.1" customHeight="1" x14ac:dyDescent="0.2">
      <c r="A40" s="425" t="s">
        <v>388</v>
      </c>
      <c r="B40" s="115">
        <v>67789</v>
      </c>
      <c r="C40" s="114">
        <v>37317</v>
      </c>
      <c r="D40" s="114">
        <v>30472</v>
      </c>
      <c r="E40" s="114">
        <v>50011</v>
      </c>
      <c r="F40" s="114">
        <v>17778</v>
      </c>
      <c r="G40" s="114">
        <v>10125</v>
      </c>
      <c r="H40" s="114">
        <v>20307</v>
      </c>
      <c r="I40" s="115">
        <v>18347</v>
      </c>
      <c r="J40" s="114">
        <v>10436</v>
      </c>
      <c r="K40" s="114">
        <v>7911</v>
      </c>
      <c r="L40" s="423">
        <v>6142</v>
      </c>
      <c r="M40" s="424">
        <v>5127</v>
      </c>
    </row>
    <row r="41" spans="1:13" s="110" customFormat="1" ht="11.1" customHeight="1" x14ac:dyDescent="0.2">
      <c r="A41" s="422" t="s">
        <v>389</v>
      </c>
      <c r="B41" s="115">
        <v>66860</v>
      </c>
      <c r="C41" s="114">
        <v>36417</v>
      </c>
      <c r="D41" s="114">
        <v>30443</v>
      </c>
      <c r="E41" s="114">
        <v>49004</v>
      </c>
      <c r="F41" s="114">
        <v>17856</v>
      </c>
      <c r="G41" s="114">
        <v>9775</v>
      </c>
      <c r="H41" s="114">
        <v>20240</v>
      </c>
      <c r="I41" s="115">
        <v>18222</v>
      </c>
      <c r="J41" s="114">
        <v>10398</v>
      </c>
      <c r="K41" s="114">
        <v>7824</v>
      </c>
      <c r="L41" s="423">
        <v>3598</v>
      </c>
      <c r="M41" s="424">
        <v>4590</v>
      </c>
    </row>
    <row r="42" spans="1:13" ht="15" customHeight="1" x14ac:dyDescent="0.2">
      <c r="A42" s="422" t="s">
        <v>397</v>
      </c>
      <c r="B42" s="115">
        <v>67061</v>
      </c>
      <c r="C42" s="114">
        <v>36698</v>
      </c>
      <c r="D42" s="114">
        <v>30363</v>
      </c>
      <c r="E42" s="114">
        <v>49124</v>
      </c>
      <c r="F42" s="114">
        <v>17937</v>
      </c>
      <c r="G42" s="114">
        <v>9451</v>
      </c>
      <c r="H42" s="114">
        <v>20462</v>
      </c>
      <c r="I42" s="115">
        <v>18082</v>
      </c>
      <c r="J42" s="114">
        <v>10280</v>
      </c>
      <c r="K42" s="114">
        <v>7802</v>
      </c>
      <c r="L42" s="423">
        <v>5150</v>
      </c>
      <c r="M42" s="424">
        <v>4965</v>
      </c>
    </row>
    <row r="43" spans="1:13" ht="11.1" customHeight="1" x14ac:dyDescent="0.2">
      <c r="A43" s="422" t="s">
        <v>387</v>
      </c>
      <c r="B43" s="115">
        <v>67834</v>
      </c>
      <c r="C43" s="114">
        <v>37377</v>
      </c>
      <c r="D43" s="114">
        <v>30457</v>
      </c>
      <c r="E43" s="114">
        <v>49654</v>
      </c>
      <c r="F43" s="114">
        <v>18180</v>
      </c>
      <c r="G43" s="114">
        <v>9297</v>
      </c>
      <c r="H43" s="114">
        <v>20972</v>
      </c>
      <c r="I43" s="115">
        <v>18638</v>
      </c>
      <c r="J43" s="114">
        <v>10401</v>
      </c>
      <c r="K43" s="114">
        <v>8237</v>
      </c>
      <c r="L43" s="423">
        <v>4665</v>
      </c>
      <c r="M43" s="424">
        <v>3994</v>
      </c>
    </row>
    <row r="44" spans="1:13" ht="11.1" customHeight="1" x14ac:dyDescent="0.2">
      <c r="A44" s="422" t="s">
        <v>388</v>
      </c>
      <c r="B44" s="115">
        <v>69124</v>
      </c>
      <c r="C44" s="114">
        <v>38129</v>
      </c>
      <c r="D44" s="114">
        <v>30995</v>
      </c>
      <c r="E44" s="114">
        <v>50541</v>
      </c>
      <c r="F44" s="114">
        <v>18583</v>
      </c>
      <c r="G44" s="114">
        <v>10108</v>
      </c>
      <c r="H44" s="114">
        <v>21262</v>
      </c>
      <c r="I44" s="115">
        <v>18469</v>
      </c>
      <c r="J44" s="114">
        <v>10137</v>
      </c>
      <c r="K44" s="114">
        <v>8332</v>
      </c>
      <c r="L44" s="423">
        <v>6533</v>
      </c>
      <c r="M44" s="424">
        <v>5552</v>
      </c>
    </row>
    <row r="45" spans="1:13" s="110" customFormat="1" ht="11.1" customHeight="1" x14ac:dyDescent="0.2">
      <c r="A45" s="422" t="s">
        <v>389</v>
      </c>
      <c r="B45" s="115">
        <v>68283</v>
      </c>
      <c r="C45" s="114">
        <v>37375</v>
      </c>
      <c r="D45" s="114">
        <v>30908</v>
      </c>
      <c r="E45" s="114">
        <v>49691</v>
      </c>
      <c r="F45" s="114">
        <v>18592</v>
      </c>
      <c r="G45" s="114">
        <v>9833</v>
      </c>
      <c r="H45" s="114">
        <v>21181</v>
      </c>
      <c r="I45" s="115">
        <v>18225</v>
      </c>
      <c r="J45" s="114">
        <v>10094</v>
      </c>
      <c r="K45" s="114">
        <v>8131</v>
      </c>
      <c r="L45" s="423">
        <v>3762</v>
      </c>
      <c r="M45" s="424">
        <v>4758</v>
      </c>
    </row>
    <row r="46" spans="1:13" ht="15" customHeight="1" x14ac:dyDescent="0.2">
      <c r="A46" s="422" t="s">
        <v>398</v>
      </c>
      <c r="B46" s="115">
        <v>68266</v>
      </c>
      <c r="C46" s="114">
        <v>37433</v>
      </c>
      <c r="D46" s="114">
        <v>30833</v>
      </c>
      <c r="E46" s="114">
        <v>49576</v>
      </c>
      <c r="F46" s="114">
        <v>18690</v>
      </c>
      <c r="G46" s="114">
        <v>9515</v>
      </c>
      <c r="H46" s="114">
        <v>21409</v>
      </c>
      <c r="I46" s="115">
        <v>17897</v>
      </c>
      <c r="J46" s="114">
        <v>9906</v>
      </c>
      <c r="K46" s="114">
        <v>7991</v>
      </c>
      <c r="L46" s="423">
        <v>4841</v>
      </c>
      <c r="M46" s="424">
        <v>4997</v>
      </c>
    </row>
    <row r="47" spans="1:13" ht="11.1" customHeight="1" x14ac:dyDescent="0.2">
      <c r="A47" s="422" t="s">
        <v>387</v>
      </c>
      <c r="B47" s="115">
        <v>69051</v>
      </c>
      <c r="C47" s="114">
        <v>38050</v>
      </c>
      <c r="D47" s="114">
        <v>31001</v>
      </c>
      <c r="E47" s="114">
        <v>50098</v>
      </c>
      <c r="F47" s="114">
        <v>18953</v>
      </c>
      <c r="G47" s="114">
        <v>9353</v>
      </c>
      <c r="H47" s="114">
        <v>21892</v>
      </c>
      <c r="I47" s="115">
        <v>18359</v>
      </c>
      <c r="J47" s="114">
        <v>10011</v>
      </c>
      <c r="K47" s="114">
        <v>8348</v>
      </c>
      <c r="L47" s="423">
        <v>4383</v>
      </c>
      <c r="M47" s="424">
        <v>3686</v>
      </c>
    </row>
    <row r="48" spans="1:13" ht="11.1" customHeight="1" x14ac:dyDescent="0.2">
      <c r="A48" s="422" t="s">
        <v>388</v>
      </c>
      <c r="B48" s="115">
        <v>70153</v>
      </c>
      <c r="C48" s="114">
        <v>38692</v>
      </c>
      <c r="D48" s="114">
        <v>31461</v>
      </c>
      <c r="E48" s="114">
        <v>50937</v>
      </c>
      <c r="F48" s="114">
        <v>19216</v>
      </c>
      <c r="G48" s="114">
        <v>10030</v>
      </c>
      <c r="H48" s="114">
        <v>22095</v>
      </c>
      <c r="I48" s="115">
        <v>18537</v>
      </c>
      <c r="J48" s="114">
        <v>9974</v>
      </c>
      <c r="K48" s="114">
        <v>8563</v>
      </c>
      <c r="L48" s="423">
        <v>6591</v>
      </c>
      <c r="M48" s="424">
        <v>5699</v>
      </c>
    </row>
    <row r="49" spans="1:17" s="110" customFormat="1" ht="11.1" customHeight="1" x14ac:dyDescent="0.2">
      <c r="A49" s="422" t="s">
        <v>389</v>
      </c>
      <c r="B49" s="115">
        <v>69340</v>
      </c>
      <c r="C49" s="114">
        <v>37879</v>
      </c>
      <c r="D49" s="114">
        <v>31461</v>
      </c>
      <c r="E49" s="114">
        <v>50049</v>
      </c>
      <c r="F49" s="114">
        <v>19291</v>
      </c>
      <c r="G49" s="114">
        <v>9788</v>
      </c>
      <c r="H49" s="114">
        <v>21947</v>
      </c>
      <c r="I49" s="115">
        <v>18356</v>
      </c>
      <c r="J49" s="114">
        <v>9910</v>
      </c>
      <c r="K49" s="114">
        <v>8446</v>
      </c>
      <c r="L49" s="423">
        <v>4060</v>
      </c>
      <c r="M49" s="424">
        <v>4996</v>
      </c>
    </row>
    <row r="50" spans="1:17" ht="15" customHeight="1" x14ac:dyDescent="0.2">
      <c r="A50" s="422" t="s">
        <v>399</v>
      </c>
      <c r="B50" s="143">
        <v>69172</v>
      </c>
      <c r="C50" s="144">
        <v>37922</v>
      </c>
      <c r="D50" s="144">
        <v>31250</v>
      </c>
      <c r="E50" s="144">
        <v>49775</v>
      </c>
      <c r="F50" s="144">
        <v>19397</v>
      </c>
      <c r="G50" s="144">
        <v>9450</v>
      </c>
      <c r="H50" s="144">
        <v>22085</v>
      </c>
      <c r="I50" s="143">
        <v>17497</v>
      </c>
      <c r="J50" s="144">
        <v>9506</v>
      </c>
      <c r="K50" s="144">
        <v>7991</v>
      </c>
      <c r="L50" s="426">
        <v>4888</v>
      </c>
      <c r="M50" s="427">
        <v>5215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1.3271613980605279</v>
      </c>
      <c r="C6" s="480">
        <f>'Tabelle 3.3'!J11</f>
        <v>-2.2350114544337041</v>
      </c>
      <c r="D6" s="481">
        <f t="shared" ref="D6:E9" si="0">IF(OR(AND(B6&gt;=-50,B6&lt;=50),ISNUMBER(B6)=FALSE),B6,"")</f>
        <v>1.3271613980605279</v>
      </c>
      <c r="E6" s="481">
        <f t="shared" si="0"/>
        <v>-2.2350114544337041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1.3271613980605279</v>
      </c>
      <c r="C14" s="480">
        <f>'Tabelle 3.3'!J11</f>
        <v>-2.2350114544337041</v>
      </c>
      <c r="D14" s="481">
        <f>IF(OR(AND(B14&gt;=-50,B14&lt;=50),ISNUMBER(B14)=FALSE),B14,"")</f>
        <v>1.3271613980605279</v>
      </c>
      <c r="E14" s="481">
        <f>IF(OR(AND(C14&gt;=-50,C14&lt;=50),ISNUMBER(C14)=FALSE),C14,"")</f>
        <v>-2.2350114544337041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1.4308426073131955</v>
      </c>
      <c r="C15" s="480">
        <f>'Tabelle 3.3'!J12</f>
        <v>12.612612612612613</v>
      </c>
      <c r="D15" s="481">
        <f t="shared" ref="D15:E45" si="3">IF(OR(AND(B15&gt;=-50,B15&lt;=50),ISNUMBER(B15)=FALSE),B15,"")</f>
        <v>1.4308426073131955</v>
      </c>
      <c r="E15" s="481">
        <f t="shared" si="3"/>
        <v>12.612612612612613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5.4775280898876408</v>
      </c>
      <c r="C16" s="480">
        <f>'Tabelle 3.3'!J13</f>
        <v>0.51020408163265307</v>
      </c>
      <c r="D16" s="481">
        <f t="shared" si="3"/>
        <v>5.4775280898876408</v>
      </c>
      <c r="E16" s="481">
        <f t="shared" si="3"/>
        <v>0.51020408163265307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0.7872349430736022</v>
      </c>
      <c r="C17" s="480">
        <f>'Tabelle 3.3'!J14</f>
        <v>-2.3717948717948718</v>
      </c>
      <c r="D17" s="481">
        <f t="shared" si="3"/>
        <v>0.7872349430736022</v>
      </c>
      <c r="E17" s="481">
        <f t="shared" si="3"/>
        <v>-2.3717948717948718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1.6491067338524965</v>
      </c>
      <c r="C18" s="480">
        <f>'Tabelle 3.3'!J15</f>
        <v>-2.4745269286754001</v>
      </c>
      <c r="D18" s="481">
        <f t="shared" si="3"/>
        <v>1.6491067338524965</v>
      </c>
      <c r="E18" s="481">
        <f t="shared" si="3"/>
        <v>-2.4745269286754001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0.51455741548882949</v>
      </c>
      <c r="C19" s="480">
        <f>'Tabelle 3.3'!J16</f>
        <v>-5.0552922590837284</v>
      </c>
      <c r="D19" s="481">
        <f t="shared" si="3"/>
        <v>0.51455741548882949</v>
      </c>
      <c r="E19" s="481">
        <f t="shared" si="3"/>
        <v>-5.0552922590837284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0.89559877175025593</v>
      </c>
      <c r="C20" s="480">
        <f>'Tabelle 3.3'!J17</f>
        <v>5</v>
      </c>
      <c r="D20" s="481">
        <f t="shared" si="3"/>
        <v>0.89559877175025593</v>
      </c>
      <c r="E20" s="481">
        <f t="shared" si="3"/>
        <v>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1.3428671084757586</v>
      </c>
      <c r="C21" s="480">
        <f>'Tabelle 3.3'!J18</f>
        <v>2.4096385542168677</v>
      </c>
      <c r="D21" s="481">
        <f t="shared" si="3"/>
        <v>1.3428671084757586</v>
      </c>
      <c r="E21" s="481">
        <f t="shared" si="3"/>
        <v>2.4096385542168677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2.1848739495798317</v>
      </c>
      <c r="C22" s="480">
        <f>'Tabelle 3.3'!J19</f>
        <v>1.3458528951486699</v>
      </c>
      <c r="D22" s="481">
        <f t="shared" si="3"/>
        <v>2.1848739495798317</v>
      </c>
      <c r="E22" s="481">
        <f t="shared" si="3"/>
        <v>1.3458528951486699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0.36036036036036034</v>
      </c>
      <c r="C23" s="480">
        <f>'Tabelle 3.3'!J20</f>
        <v>-3.3934252386002122</v>
      </c>
      <c r="D23" s="481">
        <f t="shared" si="3"/>
        <v>0.36036036036036034</v>
      </c>
      <c r="E23" s="481">
        <f t="shared" si="3"/>
        <v>-3.3934252386002122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-3.8002171552660151</v>
      </c>
      <c r="C24" s="480">
        <f>'Tabelle 3.3'!J21</f>
        <v>-12.260397830018084</v>
      </c>
      <c r="D24" s="481">
        <f t="shared" si="3"/>
        <v>-3.8002171552660151</v>
      </c>
      <c r="E24" s="481">
        <f t="shared" si="3"/>
        <v>-12.260397830018084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4.1487839771101571</v>
      </c>
      <c r="C25" s="480">
        <f>'Tabelle 3.3'!J22</f>
        <v>-2.6041666666666665</v>
      </c>
      <c r="D25" s="481">
        <f t="shared" si="3"/>
        <v>4.1487839771101571</v>
      </c>
      <c r="E25" s="481">
        <f t="shared" si="3"/>
        <v>-2.6041666666666665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-1.5238095238095237</v>
      </c>
      <c r="C26" s="480">
        <f>'Tabelle 3.3'!J23</f>
        <v>-3.867403314917127</v>
      </c>
      <c r="D26" s="481">
        <f t="shared" si="3"/>
        <v>-1.5238095238095237</v>
      </c>
      <c r="E26" s="481">
        <f t="shared" si="3"/>
        <v>-3.867403314917127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5.3266331658291461</v>
      </c>
      <c r="C27" s="480">
        <f>'Tabelle 3.3'!J24</f>
        <v>-1.1180124223602483</v>
      </c>
      <c r="D27" s="481">
        <f t="shared" si="3"/>
        <v>5.3266331658291461</v>
      </c>
      <c r="E27" s="481">
        <f t="shared" si="3"/>
        <v>-1.1180124223602483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12.29000884173298</v>
      </c>
      <c r="C28" s="480">
        <f>'Tabelle 3.3'!J25</f>
        <v>-3.9236479321314954</v>
      </c>
      <c r="D28" s="481">
        <f t="shared" si="3"/>
        <v>12.29000884173298</v>
      </c>
      <c r="E28" s="481">
        <f t="shared" si="3"/>
        <v>-3.9236479321314954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-21.799746514575411</v>
      </c>
      <c r="C29" s="480">
        <f>'Tabelle 3.3'!J26</f>
        <v>-13.513513513513514</v>
      </c>
      <c r="D29" s="481">
        <f t="shared" si="3"/>
        <v>-21.799746514575411</v>
      </c>
      <c r="E29" s="481">
        <f t="shared" si="3"/>
        <v>-13.513513513513514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2.6899798251513114</v>
      </c>
      <c r="C30" s="480">
        <f>'Tabelle 3.3'!J27</f>
        <v>2.9723991507430996</v>
      </c>
      <c r="D30" s="481">
        <f t="shared" si="3"/>
        <v>2.6899798251513114</v>
      </c>
      <c r="E30" s="481">
        <f t="shared" si="3"/>
        <v>2.9723991507430996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1.0570824524312896</v>
      </c>
      <c r="C31" s="480">
        <f>'Tabelle 3.3'!J28</f>
        <v>-6.4606741573033704</v>
      </c>
      <c r="D31" s="481">
        <f t="shared" si="3"/>
        <v>1.0570824524312896</v>
      </c>
      <c r="E31" s="481">
        <f t="shared" si="3"/>
        <v>-6.4606741573033704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2.2621050663675453</v>
      </c>
      <c r="C32" s="480">
        <f>'Tabelle 3.3'!J29</f>
        <v>0.73349633251833746</v>
      </c>
      <c r="D32" s="481">
        <f t="shared" si="3"/>
        <v>2.2621050663675453</v>
      </c>
      <c r="E32" s="481">
        <f t="shared" si="3"/>
        <v>0.73349633251833746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2.3803798990141862</v>
      </c>
      <c r="C33" s="480">
        <f>'Tabelle 3.3'!J30</f>
        <v>-3.1700288184438041</v>
      </c>
      <c r="D33" s="481">
        <f t="shared" si="3"/>
        <v>2.3803798990141862</v>
      </c>
      <c r="E33" s="481">
        <f t="shared" si="3"/>
        <v>-3.1700288184438041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0.59249506254114548</v>
      </c>
      <c r="C34" s="480">
        <f>'Tabelle 3.3'!J31</f>
        <v>-1.1976047904191616</v>
      </c>
      <c r="D34" s="481">
        <f t="shared" si="3"/>
        <v>0.59249506254114548</v>
      </c>
      <c r="E34" s="481">
        <f t="shared" si="3"/>
        <v>-1.1976047904191616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1.4308426073131955</v>
      </c>
      <c r="C37" s="480">
        <f>'Tabelle 3.3'!J34</f>
        <v>12.612612612612613</v>
      </c>
      <c r="D37" s="481">
        <f t="shared" si="3"/>
        <v>1.4308426073131955</v>
      </c>
      <c r="E37" s="481">
        <f t="shared" si="3"/>
        <v>12.612612612612613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1.0042230572274133</v>
      </c>
      <c r="C38" s="480">
        <f>'Tabelle 3.3'!J35</f>
        <v>-0.35273368606701938</v>
      </c>
      <c r="D38" s="481">
        <f t="shared" si="3"/>
        <v>1.0042230572274133</v>
      </c>
      <c r="E38" s="481">
        <f t="shared" si="3"/>
        <v>-0.35273368606701938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1.5840055373638953</v>
      </c>
      <c r="C39" s="480">
        <f>'Tabelle 3.3'!J36</f>
        <v>-3.0510329730469286</v>
      </c>
      <c r="D39" s="481">
        <f t="shared" si="3"/>
        <v>1.5840055373638953</v>
      </c>
      <c r="E39" s="481">
        <f t="shared" si="3"/>
        <v>-3.0510329730469286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1.5840055373638953</v>
      </c>
      <c r="C45" s="480">
        <f>'Tabelle 3.3'!J36</f>
        <v>-3.0510329730469286</v>
      </c>
      <c r="D45" s="481">
        <f t="shared" si="3"/>
        <v>1.5840055373638953</v>
      </c>
      <c r="E45" s="481">
        <f t="shared" si="3"/>
        <v>-3.0510329730469286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60149</v>
      </c>
      <c r="C51" s="487">
        <v>10846</v>
      </c>
      <c r="D51" s="487">
        <v>6616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61183</v>
      </c>
      <c r="C52" s="487">
        <v>11065</v>
      </c>
      <c r="D52" s="487">
        <v>6965</v>
      </c>
      <c r="E52" s="488">
        <f t="shared" ref="E52:G70" si="11">IF($A$51=37802,IF(COUNTBLANK(B$51:B$70)&gt;0,#N/A,B52/B$51*100),IF(COUNTBLANK(B$51:B$75)&gt;0,#N/A,B52/B$51*100))</f>
        <v>101.71906432359641</v>
      </c>
      <c r="F52" s="488">
        <f t="shared" si="11"/>
        <v>102.01917757698691</v>
      </c>
      <c r="G52" s="488">
        <f t="shared" si="11"/>
        <v>105.27509068923821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62530</v>
      </c>
      <c r="C53" s="487">
        <v>11074</v>
      </c>
      <c r="D53" s="487">
        <v>7105</v>
      </c>
      <c r="E53" s="488">
        <f t="shared" si="11"/>
        <v>103.95850305075729</v>
      </c>
      <c r="F53" s="488">
        <f t="shared" si="11"/>
        <v>102.10215747741103</v>
      </c>
      <c r="G53" s="488">
        <f t="shared" si="11"/>
        <v>107.39117291414753</v>
      </c>
      <c r="H53" s="489">
        <f>IF(ISERROR(L53)=TRUE,IF(MONTH(A53)=MONTH(MAX(A$51:A$75)),A53,""),"")</f>
        <v>41883</v>
      </c>
      <c r="I53" s="488">
        <f t="shared" si="12"/>
        <v>103.95850305075729</v>
      </c>
      <c r="J53" s="488">
        <f t="shared" si="10"/>
        <v>102.10215747741103</v>
      </c>
      <c r="K53" s="488">
        <f t="shared" si="10"/>
        <v>107.39117291414753</v>
      </c>
      <c r="L53" s="488" t="e">
        <f t="shared" si="13"/>
        <v>#N/A</v>
      </c>
    </row>
    <row r="54" spans="1:14" ht="15" customHeight="1" x14ac:dyDescent="0.2">
      <c r="A54" s="490" t="s">
        <v>462</v>
      </c>
      <c r="B54" s="487">
        <v>61640</v>
      </c>
      <c r="C54" s="487">
        <v>11229</v>
      </c>
      <c r="D54" s="487">
        <v>6963</v>
      </c>
      <c r="E54" s="488">
        <f t="shared" si="11"/>
        <v>102.47884420356115</v>
      </c>
      <c r="F54" s="488">
        <f t="shared" si="11"/>
        <v>103.53125576249309</v>
      </c>
      <c r="G54" s="488">
        <f t="shared" si="11"/>
        <v>105.24486094316808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61989</v>
      </c>
      <c r="C55" s="487">
        <v>10671</v>
      </c>
      <c r="D55" s="487">
        <v>6827</v>
      </c>
      <c r="E55" s="488">
        <f t="shared" si="11"/>
        <v>103.05906997622571</v>
      </c>
      <c r="F55" s="488">
        <f t="shared" si="11"/>
        <v>98.386501936197675</v>
      </c>
      <c r="G55" s="488">
        <f t="shared" si="11"/>
        <v>103.18923821039903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63145</v>
      </c>
      <c r="C56" s="487">
        <v>10747</v>
      </c>
      <c r="D56" s="487">
        <v>7056</v>
      </c>
      <c r="E56" s="488">
        <f t="shared" si="11"/>
        <v>104.98096393955012</v>
      </c>
      <c r="F56" s="488">
        <f t="shared" si="11"/>
        <v>99.087221095334684</v>
      </c>
      <c r="G56" s="488">
        <f t="shared" si="11"/>
        <v>106.65054413542927</v>
      </c>
      <c r="H56" s="489" t="str">
        <f t="shared" si="14"/>
        <v/>
      </c>
      <c r="I56" s="488" t="str">
        <f t="shared" si="12"/>
        <v/>
      </c>
      <c r="J56" s="488" t="str">
        <f t="shared" si="10"/>
        <v/>
      </c>
      <c r="K56" s="488" t="str">
        <f t="shared" si="10"/>
        <v/>
      </c>
      <c r="L56" s="488" t="e">
        <f t="shared" si="13"/>
        <v>#N/A</v>
      </c>
    </row>
    <row r="57" spans="1:14" ht="15" customHeight="1" x14ac:dyDescent="0.2">
      <c r="A57" s="490">
        <v>42248</v>
      </c>
      <c r="B57" s="487">
        <v>64407</v>
      </c>
      <c r="C57" s="487">
        <v>10605</v>
      </c>
      <c r="D57" s="487">
        <v>7212</v>
      </c>
      <c r="E57" s="488">
        <f t="shared" si="11"/>
        <v>107.0790869341136</v>
      </c>
      <c r="F57" s="488">
        <f t="shared" si="11"/>
        <v>97.777982666420797</v>
      </c>
      <c r="G57" s="488">
        <f t="shared" si="11"/>
        <v>109.00846432889963</v>
      </c>
      <c r="H57" s="489">
        <f t="shared" si="14"/>
        <v>42248</v>
      </c>
      <c r="I57" s="488">
        <f t="shared" si="12"/>
        <v>107.0790869341136</v>
      </c>
      <c r="J57" s="488">
        <f t="shared" si="10"/>
        <v>97.777982666420797</v>
      </c>
      <c r="K57" s="488">
        <f t="shared" si="10"/>
        <v>109.00846432889963</v>
      </c>
      <c r="L57" s="488" t="e">
        <f t="shared" si="13"/>
        <v>#N/A</v>
      </c>
    </row>
    <row r="58" spans="1:14" ht="15" customHeight="1" x14ac:dyDescent="0.2">
      <c r="A58" s="490" t="s">
        <v>465</v>
      </c>
      <c r="B58" s="487">
        <v>63673</v>
      </c>
      <c r="C58" s="487">
        <v>10691</v>
      </c>
      <c r="D58" s="487">
        <v>7117</v>
      </c>
      <c r="E58" s="488">
        <f t="shared" si="11"/>
        <v>105.85878401968445</v>
      </c>
      <c r="F58" s="488">
        <f t="shared" si="11"/>
        <v>98.570901714917952</v>
      </c>
      <c r="G58" s="488">
        <f t="shared" si="11"/>
        <v>107.57255139056832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63866</v>
      </c>
      <c r="C59" s="487">
        <v>10478</v>
      </c>
      <c r="D59" s="487">
        <v>7087</v>
      </c>
      <c r="E59" s="488">
        <f t="shared" si="11"/>
        <v>106.17965385958203</v>
      </c>
      <c r="F59" s="488">
        <f t="shared" si="11"/>
        <v>96.607044071547108</v>
      </c>
      <c r="G59" s="488">
        <f t="shared" si="11"/>
        <v>107.11910519951633</v>
      </c>
      <c r="H59" s="489" t="str">
        <f t="shared" si="14"/>
        <v/>
      </c>
      <c r="I59" s="488" t="str">
        <f t="shared" si="12"/>
        <v/>
      </c>
      <c r="J59" s="488" t="str">
        <f t="shared" si="10"/>
        <v/>
      </c>
      <c r="K59" s="488" t="str">
        <f t="shared" si="10"/>
        <v/>
      </c>
      <c r="L59" s="488" t="e">
        <f t="shared" si="13"/>
        <v>#N/A</v>
      </c>
    </row>
    <row r="60" spans="1:14" ht="15" customHeight="1" x14ac:dyDescent="0.2">
      <c r="A60" s="490" t="s">
        <v>467</v>
      </c>
      <c r="B60" s="487">
        <v>64883</v>
      </c>
      <c r="C60" s="487">
        <v>10552</v>
      </c>
      <c r="D60" s="487">
        <v>7343</v>
      </c>
      <c r="E60" s="488">
        <f t="shared" si="11"/>
        <v>107.87045503665897</v>
      </c>
      <c r="F60" s="488">
        <f t="shared" si="11"/>
        <v>97.289323252812096</v>
      </c>
      <c r="G60" s="488">
        <f t="shared" si="11"/>
        <v>110.98851269649334</v>
      </c>
      <c r="H60" s="489" t="str">
        <f t="shared" si="14"/>
        <v/>
      </c>
      <c r="I60" s="488" t="str">
        <f t="shared" si="12"/>
        <v/>
      </c>
      <c r="J60" s="488" t="str">
        <f t="shared" si="10"/>
        <v/>
      </c>
      <c r="K60" s="488" t="str">
        <f t="shared" si="10"/>
        <v/>
      </c>
      <c r="L60" s="488" t="e">
        <f t="shared" si="13"/>
        <v>#N/A</v>
      </c>
    </row>
    <row r="61" spans="1:14" ht="15" customHeight="1" x14ac:dyDescent="0.2">
      <c r="A61" s="490">
        <v>42614</v>
      </c>
      <c r="B61" s="487">
        <v>66034</v>
      </c>
      <c r="C61" s="487">
        <v>10474</v>
      </c>
      <c r="D61" s="487">
        <v>7637</v>
      </c>
      <c r="E61" s="488">
        <f t="shared" si="11"/>
        <v>109.78403630983058</v>
      </c>
      <c r="F61" s="488">
        <f t="shared" si="11"/>
        <v>96.570164115803053</v>
      </c>
      <c r="G61" s="488">
        <f t="shared" si="11"/>
        <v>115.43228536880289</v>
      </c>
      <c r="H61" s="489">
        <f t="shared" si="14"/>
        <v>42614</v>
      </c>
      <c r="I61" s="488">
        <f t="shared" si="12"/>
        <v>109.78403630983058</v>
      </c>
      <c r="J61" s="488">
        <f t="shared" si="10"/>
        <v>96.570164115803053</v>
      </c>
      <c r="K61" s="488">
        <f t="shared" si="10"/>
        <v>115.43228536880289</v>
      </c>
      <c r="L61" s="488" t="e">
        <f t="shared" si="13"/>
        <v>#N/A</v>
      </c>
    </row>
    <row r="62" spans="1:14" ht="15" customHeight="1" x14ac:dyDescent="0.2">
      <c r="A62" s="490" t="s">
        <v>468</v>
      </c>
      <c r="B62" s="487">
        <v>65126</v>
      </c>
      <c r="C62" s="487">
        <v>10551</v>
      </c>
      <c r="D62" s="487">
        <v>7496</v>
      </c>
      <c r="E62" s="488">
        <f t="shared" si="11"/>
        <v>108.27445177808441</v>
      </c>
      <c r="F62" s="488">
        <f t="shared" si="11"/>
        <v>97.280103263876086</v>
      </c>
      <c r="G62" s="488">
        <f t="shared" si="11"/>
        <v>113.30108827085851</v>
      </c>
      <c r="H62" s="489" t="str">
        <f t="shared" si="14"/>
        <v/>
      </c>
      <c r="I62" s="488" t="str">
        <f t="shared" si="12"/>
        <v/>
      </c>
      <c r="J62" s="488" t="str">
        <f t="shared" si="10"/>
        <v/>
      </c>
      <c r="K62" s="488" t="str">
        <f t="shared" si="10"/>
        <v/>
      </c>
      <c r="L62" s="488" t="e">
        <f t="shared" si="13"/>
        <v>#N/A</v>
      </c>
    </row>
    <row r="63" spans="1:14" ht="15" customHeight="1" x14ac:dyDescent="0.2">
      <c r="A63" s="490" t="s">
        <v>469</v>
      </c>
      <c r="B63" s="487">
        <v>65585</v>
      </c>
      <c r="C63" s="487">
        <v>10295</v>
      </c>
      <c r="D63" s="487">
        <v>7506</v>
      </c>
      <c r="E63" s="488">
        <f t="shared" si="11"/>
        <v>109.03755673411028</v>
      </c>
      <c r="F63" s="488">
        <f t="shared" si="11"/>
        <v>94.919786096256686</v>
      </c>
      <c r="G63" s="488">
        <f t="shared" si="11"/>
        <v>113.45223700120918</v>
      </c>
      <c r="H63" s="489" t="str">
        <f t="shared" si="14"/>
        <v/>
      </c>
      <c r="I63" s="488" t="str">
        <f t="shared" si="12"/>
        <v/>
      </c>
      <c r="J63" s="488" t="str">
        <f t="shared" si="10"/>
        <v/>
      </c>
      <c r="K63" s="488" t="str">
        <f t="shared" si="10"/>
        <v/>
      </c>
      <c r="L63" s="488" t="e">
        <f t="shared" si="13"/>
        <v>#N/A</v>
      </c>
    </row>
    <row r="64" spans="1:14" ht="15" customHeight="1" x14ac:dyDescent="0.2">
      <c r="A64" s="490" t="s">
        <v>470</v>
      </c>
      <c r="B64" s="487">
        <v>66555</v>
      </c>
      <c r="C64" s="487">
        <v>10572</v>
      </c>
      <c r="D64" s="487">
        <v>7844</v>
      </c>
      <c r="E64" s="488">
        <f t="shared" si="11"/>
        <v>110.65021862375102</v>
      </c>
      <c r="F64" s="488">
        <f t="shared" si="11"/>
        <v>97.473723031532373</v>
      </c>
      <c r="G64" s="488">
        <f t="shared" si="11"/>
        <v>118.56106408706167</v>
      </c>
      <c r="H64" s="489" t="str">
        <f t="shared" si="14"/>
        <v/>
      </c>
      <c r="I64" s="488" t="str">
        <f t="shared" si="12"/>
        <v/>
      </c>
      <c r="J64" s="488" t="str">
        <f t="shared" si="10"/>
        <v/>
      </c>
      <c r="K64" s="488" t="str">
        <f t="shared" si="10"/>
        <v/>
      </c>
      <c r="L64" s="488" t="e">
        <f t="shared" si="13"/>
        <v>#N/A</v>
      </c>
    </row>
    <row r="65" spans="1:12" ht="15" customHeight="1" x14ac:dyDescent="0.2">
      <c r="A65" s="490">
        <v>42979</v>
      </c>
      <c r="B65" s="487">
        <v>67789</v>
      </c>
      <c r="C65" s="487">
        <v>10436</v>
      </c>
      <c r="D65" s="487">
        <v>7911</v>
      </c>
      <c r="E65" s="488">
        <f t="shared" si="11"/>
        <v>112.70179055345891</v>
      </c>
      <c r="F65" s="488">
        <f t="shared" si="11"/>
        <v>96.219804536234548</v>
      </c>
      <c r="G65" s="488">
        <f t="shared" si="11"/>
        <v>119.57376058041112</v>
      </c>
      <c r="H65" s="489">
        <f t="shared" si="14"/>
        <v>42979</v>
      </c>
      <c r="I65" s="488">
        <f t="shared" si="12"/>
        <v>112.70179055345891</v>
      </c>
      <c r="J65" s="488">
        <f t="shared" si="10"/>
        <v>96.219804536234548</v>
      </c>
      <c r="K65" s="488">
        <f t="shared" si="10"/>
        <v>119.57376058041112</v>
      </c>
      <c r="L65" s="488" t="e">
        <f t="shared" si="13"/>
        <v>#N/A</v>
      </c>
    </row>
    <row r="66" spans="1:12" ht="15" customHeight="1" x14ac:dyDescent="0.2">
      <c r="A66" s="490" t="s">
        <v>471</v>
      </c>
      <c r="B66" s="487">
        <v>66860</v>
      </c>
      <c r="C66" s="487">
        <v>10398</v>
      </c>
      <c r="D66" s="487">
        <v>7824</v>
      </c>
      <c r="E66" s="488">
        <f t="shared" si="11"/>
        <v>111.15729272307104</v>
      </c>
      <c r="F66" s="488">
        <f t="shared" si="11"/>
        <v>95.869444956666044</v>
      </c>
      <c r="G66" s="488">
        <f t="shared" si="11"/>
        <v>118.25876662636034</v>
      </c>
      <c r="H66" s="489" t="str">
        <f t="shared" si="14"/>
        <v/>
      </c>
      <c r="I66" s="488" t="str">
        <f t="shared" si="12"/>
        <v/>
      </c>
      <c r="J66" s="488" t="str">
        <f t="shared" si="10"/>
        <v/>
      </c>
      <c r="K66" s="488" t="str">
        <f t="shared" si="10"/>
        <v/>
      </c>
      <c r="L66" s="488" t="e">
        <f t="shared" si="13"/>
        <v>#N/A</v>
      </c>
    </row>
    <row r="67" spans="1:12" ht="15" customHeight="1" x14ac:dyDescent="0.2">
      <c r="A67" s="490" t="s">
        <v>472</v>
      </c>
      <c r="B67" s="487">
        <v>67061</v>
      </c>
      <c r="C67" s="487">
        <v>10280</v>
      </c>
      <c r="D67" s="487">
        <v>7802</v>
      </c>
      <c r="E67" s="488">
        <f t="shared" si="11"/>
        <v>111.4914628672131</v>
      </c>
      <c r="F67" s="488">
        <f t="shared" si="11"/>
        <v>94.78148626221649</v>
      </c>
      <c r="G67" s="488">
        <f t="shared" si="11"/>
        <v>117.92623941958888</v>
      </c>
      <c r="H67" s="489" t="str">
        <f t="shared" si="14"/>
        <v/>
      </c>
      <c r="I67" s="488" t="str">
        <f t="shared" si="12"/>
        <v/>
      </c>
      <c r="J67" s="488" t="str">
        <f t="shared" si="12"/>
        <v/>
      </c>
      <c r="K67" s="488" t="str">
        <f t="shared" si="12"/>
        <v/>
      </c>
      <c r="L67" s="488" t="e">
        <f t="shared" si="13"/>
        <v>#N/A</v>
      </c>
    </row>
    <row r="68" spans="1:12" ht="15" customHeight="1" x14ac:dyDescent="0.2">
      <c r="A68" s="490" t="s">
        <v>473</v>
      </c>
      <c r="B68" s="487">
        <v>67834</v>
      </c>
      <c r="C68" s="487">
        <v>10401</v>
      </c>
      <c r="D68" s="487">
        <v>8237</v>
      </c>
      <c r="E68" s="488">
        <f t="shared" si="11"/>
        <v>112.776604764834</v>
      </c>
      <c r="F68" s="488">
        <f t="shared" si="11"/>
        <v>95.897104923474103</v>
      </c>
      <c r="G68" s="488">
        <f t="shared" si="11"/>
        <v>124.5012091898428</v>
      </c>
      <c r="H68" s="489" t="str">
        <f t="shared" si="14"/>
        <v/>
      </c>
      <c r="I68" s="488" t="str">
        <f t="shared" si="12"/>
        <v/>
      </c>
      <c r="J68" s="488" t="str">
        <f t="shared" si="12"/>
        <v/>
      </c>
      <c r="K68" s="488" t="str">
        <f t="shared" si="12"/>
        <v/>
      </c>
      <c r="L68" s="488" t="e">
        <f t="shared" si="13"/>
        <v>#N/A</v>
      </c>
    </row>
    <row r="69" spans="1:12" ht="15" customHeight="1" x14ac:dyDescent="0.2">
      <c r="A69" s="490">
        <v>43344</v>
      </c>
      <c r="B69" s="487">
        <v>69124</v>
      </c>
      <c r="C69" s="487">
        <v>10137</v>
      </c>
      <c r="D69" s="487">
        <v>8332</v>
      </c>
      <c r="E69" s="488">
        <f t="shared" si="11"/>
        <v>114.92127882425311</v>
      </c>
      <c r="F69" s="488">
        <f t="shared" si="11"/>
        <v>93.463027844366593</v>
      </c>
      <c r="G69" s="488">
        <f t="shared" si="11"/>
        <v>125.93712212817411</v>
      </c>
      <c r="H69" s="489">
        <f t="shared" si="14"/>
        <v>43344</v>
      </c>
      <c r="I69" s="488">
        <f t="shared" si="12"/>
        <v>114.92127882425311</v>
      </c>
      <c r="J69" s="488">
        <f t="shared" si="12"/>
        <v>93.463027844366593</v>
      </c>
      <c r="K69" s="488">
        <f t="shared" si="12"/>
        <v>125.93712212817411</v>
      </c>
      <c r="L69" s="488" t="e">
        <f t="shared" si="13"/>
        <v>#N/A</v>
      </c>
    </row>
    <row r="70" spans="1:12" ht="15" customHeight="1" x14ac:dyDescent="0.2">
      <c r="A70" s="490" t="s">
        <v>474</v>
      </c>
      <c r="B70" s="487">
        <v>68283</v>
      </c>
      <c r="C70" s="487">
        <v>10094</v>
      </c>
      <c r="D70" s="487">
        <v>8131</v>
      </c>
      <c r="E70" s="488">
        <f t="shared" si="11"/>
        <v>113.52308434055429</v>
      </c>
      <c r="F70" s="488">
        <f t="shared" si="11"/>
        <v>93.066568320118009</v>
      </c>
      <c r="G70" s="488">
        <f t="shared" si="11"/>
        <v>122.89903264812577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68266</v>
      </c>
      <c r="C71" s="487">
        <v>9906</v>
      </c>
      <c r="D71" s="487">
        <v>7991</v>
      </c>
      <c r="E71" s="491">
        <f t="shared" ref="E71:G75" si="15">IF($A$51=37802,IF(COUNTBLANK(B$51:B$70)&gt;0,#N/A,IF(ISBLANK(B71)=FALSE,B71/B$51*100,#N/A)),IF(COUNTBLANK(B$51:B$75)&gt;0,#N/A,B71/B$51*100))</f>
        <v>113.49482119403483</v>
      </c>
      <c r="F71" s="491">
        <f t="shared" si="15"/>
        <v>91.333210400147522</v>
      </c>
      <c r="G71" s="491">
        <f t="shared" si="15"/>
        <v>120.78295042321645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69051</v>
      </c>
      <c r="C72" s="487">
        <v>10011</v>
      </c>
      <c r="D72" s="487">
        <v>8348</v>
      </c>
      <c r="E72" s="491">
        <f t="shared" si="15"/>
        <v>114.79991354802242</v>
      </c>
      <c r="F72" s="491">
        <f t="shared" si="15"/>
        <v>92.301309238428914</v>
      </c>
      <c r="G72" s="491">
        <f t="shared" si="15"/>
        <v>126.1789600967352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70153</v>
      </c>
      <c r="C73" s="487">
        <v>9974</v>
      </c>
      <c r="D73" s="487">
        <v>8563</v>
      </c>
      <c r="E73" s="491">
        <f t="shared" si="15"/>
        <v>116.63203045769673</v>
      </c>
      <c r="F73" s="491">
        <f t="shared" si="15"/>
        <v>91.96016964779642</v>
      </c>
      <c r="G73" s="491">
        <f t="shared" si="15"/>
        <v>129.42865779927448</v>
      </c>
      <c r="H73" s="492">
        <f>IF(A$51=37802,IF(ISERROR(L73)=TRUE,IF(ISBLANK(A73)=FALSE,IF(MONTH(A73)=MONTH(MAX(A$51:A$75)),A73,""),""),""),IF(ISERROR(L73)=TRUE,IF(MONTH(A73)=MONTH(MAX(A$51:A$75)),A73,""),""))</f>
        <v>43709</v>
      </c>
      <c r="I73" s="488">
        <f t="shared" si="12"/>
        <v>116.63203045769673</v>
      </c>
      <c r="J73" s="488">
        <f t="shared" si="12"/>
        <v>91.96016964779642</v>
      </c>
      <c r="K73" s="488">
        <f t="shared" si="12"/>
        <v>129.42865779927448</v>
      </c>
      <c r="L73" s="488" t="e">
        <f t="shared" si="13"/>
        <v>#N/A</v>
      </c>
    </row>
    <row r="74" spans="1:12" ht="15" customHeight="1" x14ac:dyDescent="0.2">
      <c r="A74" s="490" t="s">
        <v>477</v>
      </c>
      <c r="B74" s="487">
        <v>69340</v>
      </c>
      <c r="C74" s="487">
        <v>9910</v>
      </c>
      <c r="D74" s="487">
        <v>8446</v>
      </c>
      <c r="E74" s="491">
        <f t="shared" si="15"/>
        <v>115.2803870388535</v>
      </c>
      <c r="F74" s="491">
        <f t="shared" si="15"/>
        <v>91.370090355891577</v>
      </c>
      <c r="G74" s="491">
        <f t="shared" si="15"/>
        <v>127.6602176541717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69172</v>
      </c>
      <c r="C75" s="493">
        <v>9506</v>
      </c>
      <c r="D75" s="493">
        <v>7991</v>
      </c>
      <c r="E75" s="491">
        <f t="shared" si="15"/>
        <v>115.00108064971985</v>
      </c>
      <c r="F75" s="491">
        <f t="shared" si="15"/>
        <v>87.645214825742215</v>
      </c>
      <c r="G75" s="491">
        <f t="shared" si="15"/>
        <v>120.78295042321645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116.63203045769673</v>
      </c>
      <c r="J77" s="488">
        <f>IF(J75&lt;&gt;"",J75,IF(J74&lt;&gt;"",J74,IF(J73&lt;&gt;"",J73,IF(J72&lt;&gt;"",J72,IF(J71&lt;&gt;"",J71,IF(J70&lt;&gt;"",J70,""))))))</f>
        <v>91.96016964779642</v>
      </c>
      <c r="K77" s="488">
        <f>IF(K75&lt;&gt;"",K75,IF(K74&lt;&gt;"",K74,IF(K73&lt;&gt;"",K73,IF(K72&lt;&gt;"",K72,IF(K71&lt;&gt;"",K71,IF(K70&lt;&gt;"",K70,""))))))</f>
        <v>129.42865779927448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+16,6%</v>
      </c>
      <c r="J79" s="488" t="str">
        <f>"GeB - ausschließlich: "&amp;IF(J77&gt;100,"+","")&amp;TEXT(J77-100,"0,0")&amp;"%"</f>
        <v>GeB - ausschließlich: -8,0%</v>
      </c>
      <c r="K79" s="488" t="str">
        <f>"GeB - im Nebenjob: "&amp;IF(K77&gt;100,"+","")&amp;TEXT(K77-100,"0,0")&amp;"%"</f>
        <v>GeB - im Nebenjob: +29,4%</v>
      </c>
    </row>
    <row r="81" spans="9:9" ht="15" customHeight="1" x14ac:dyDescent="0.2">
      <c r="I81" s="488" t="str">
        <f>IF(ISERROR(HLOOKUP(1,I$78:K$79,2,FALSE)),"",HLOOKUP(1,I$78:K$79,2,FALSE))</f>
        <v>GeB - im Nebenjob: +29,4%</v>
      </c>
    </row>
    <row r="82" spans="9:9" ht="15" customHeight="1" x14ac:dyDescent="0.2">
      <c r="I82" s="488" t="str">
        <f>IF(ISERROR(HLOOKUP(2,I$78:K$79,2,FALSE)),"",HLOOKUP(2,I$78:K$79,2,FALSE))</f>
        <v>SvB: +16,6%</v>
      </c>
    </row>
    <row r="83" spans="9:9" ht="15" customHeight="1" x14ac:dyDescent="0.2">
      <c r="I83" s="488" t="str">
        <f>IF(ISERROR(HLOOKUP(3,I$78:K$79,2,FALSE)),"",HLOOKUP(3,I$78:K$79,2,FALSE))</f>
        <v>GeB - ausschließlich: -8,0%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69172</v>
      </c>
      <c r="E12" s="114">
        <v>69340</v>
      </c>
      <c r="F12" s="114">
        <v>70153</v>
      </c>
      <c r="G12" s="114">
        <v>69051</v>
      </c>
      <c r="H12" s="114">
        <v>68266</v>
      </c>
      <c r="I12" s="115">
        <v>906</v>
      </c>
      <c r="J12" s="116">
        <v>1.3271613980605279</v>
      </c>
      <c r="N12" s="117"/>
    </row>
    <row r="13" spans="1:15" s="110" customFormat="1" ht="13.5" customHeight="1" x14ac:dyDescent="0.2">
      <c r="A13" s="118" t="s">
        <v>105</v>
      </c>
      <c r="B13" s="119" t="s">
        <v>106</v>
      </c>
      <c r="C13" s="113">
        <v>54.822760654600124</v>
      </c>
      <c r="D13" s="114">
        <v>37922</v>
      </c>
      <c r="E13" s="114">
        <v>37879</v>
      </c>
      <c r="F13" s="114">
        <v>38692</v>
      </c>
      <c r="G13" s="114">
        <v>38050</v>
      </c>
      <c r="H13" s="114">
        <v>37433</v>
      </c>
      <c r="I13" s="115">
        <v>489</v>
      </c>
      <c r="J13" s="116">
        <v>1.3063339833836454</v>
      </c>
    </row>
    <row r="14" spans="1:15" s="110" customFormat="1" ht="13.5" customHeight="1" x14ac:dyDescent="0.2">
      <c r="A14" s="120"/>
      <c r="B14" s="119" t="s">
        <v>107</v>
      </c>
      <c r="C14" s="113">
        <v>45.177239345399876</v>
      </c>
      <c r="D14" s="114">
        <v>31250</v>
      </c>
      <c r="E14" s="114">
        <v>31461</v>
      </c>
      <c r="F14" s="114">
        <v>31461</v>
      </c>
      <c r="G14" s="114">
        <v>31001</v>
      </c>
      <c r="H14" s="114">
        <v>30833</v>
      </c>
      <c r="I14" s="115">
        <v>417</v>
      </c>
      <c r="J14" s="116">
        <v>1.3524470534816593</v>
      </c>
    </row>
    <row r="15" spans="1:15" s="110" customFormat="1" ht="13.5" customHeight="1" x14ac:dyDescent="0.2">
      <c r="A15" s="118" t="s">
        <v>105</v>
      </c>
      <c r="B15" s="121" t="s">
        <v>108</v>
      </c>
      <c r="C15" s="113">
        <v>13.661597178048922</v>
      </c>
      <c r="D15" s="114">
        <v>9450</v>
      </c>
      <c r="E15" s="114">
        <v>9788</v>
      </c>
      <c r="F15" s="114">
        <v>10030</v>
      </c>
      <c r="G15" s="114">
        <v>9353</v>
      </c>
      <c r="H15" s="114">
        <v>9515</v>
      </c>
      <c r="I15" s="115">
        <v>-65</v>
      </c>
      <c r="J15" s="116">
        <v>-0.68313189700472943</v>
      </c>
    </row>
    <row r="16" spans="1:15" s="110" customFormat="1" ht="13.5" customHeight="1" x14ac:dyDescent="0.2">
      <c r="A16" s="118"/>
      <c r="B16" s="121" t="s">
        <v>109</v>
      </c>
      <c r="C16" s="113">
        <v>66.272480194298268</v>
      </c>
      <c r="D16" s="114">
        <v>45842</v>
      </c>
      <c r="E16" s="114">
        <v>45766</v>
      </c>
      <c r="F16" s="114">
        <v>46386</v>
      </c>
      <c r="G16" s="114">
        <v>46221</v>
      </c>
      <c r="H16" s="114">
        <v>45669</v>
      </c>
      <c r="I16" s="115">
        <v>173</v>
      </c>
      <c r="J16" s="116">
        <v>0.37881276139175368</v>
      </c>
    </row>
    <row r="17" spans="1:10" s="110" customFormat="1" ht="13.5" customHeight="1" x14ac:dyDescent="0.2">
      <c r="A17" s="118"/>
      <c r="B17" s="121" t="s">
        <v>110</v>
      </c>
      <c r="C17" s="113">
        <v>18.887700225524778</v>
      </c>
      <c r="D17" s="114">
        <v>13065</v>
      </c>
      <c r="E17" s="114">
        <v>12974</v>
      </c>
      <c r="F17" s="114">
        <v>12944</v>
      </c>
      <c r="G17" s="114">
        <v>12722</v>
      </c>
      <c r="H17" s="114">
        <v>12399</v>
      </c>
      <c r="I17" s="115">
        <v>666</v>
      </c>
      <c r="J17" s="116">
        <v>5.3714009194289858</v>
      </c>
    </row>
    <row r="18" spans="1:10" s="110" customFormat="1" ht="13.5" customHeight="1" x14ac:dyDescent="0.2">
      <c r="A18" s="120"/>
      <c r="B18" s="121" t="s">
        <v>111</v>
      </c>
      <c r="C18" s="113">
        <v>1.1782224021280288</v>
      </c>
      <c r="D18" s="114">
        <v>815</v>
      </c>
      <c r="E18" s="114">
        <v>812</v>
      </c>
      <c r="F18" s="114">
        <v>793</v>
      </c>
      <c r="G18" s="114">
        <v>755</v>
      </c>
      <c r="H18" s="114">
        <v>683</v>
      </c>
      <c r="I18" s="115">
        <v>132</v>
      </c>
      <c r="J18" s="116">
        <v>19.326500732064421</v>
      </c>
    </row>
    <row r="19" spans="1:10" s="110" customFormat="1" ht="13.5" customHeight="1" x14ac:dyDescent="0.2">
      <c r="A19" s="120"/>
      <c r="B19" s="121" t="s">
        <v>112</v>
      </c>
      <c r="C19" s="113">
        <v>0.30648239171919273</v>
      </c>
      <c r="D19" s="114">
        <v>212</v>
      </c>
      <c r="E19" s="114">
        <v>230</v>
      </c>
      <c r="F19" s="114">
        <v>221</v>
      </c>
      <c r="G19" s="114">
        <v>193</v>
      </c>
      <c r="H19" s="114">
        <v>158</v>
      </c>
      <c r="I19" s="115">
        <v>54</v>
      </c>
      <c r="J19" s="116">
        <v>34.177215189873415</v>
      </c>
    </row>
    <row r="20" spans="1:10" s="110" customFormat="1" ht="13.5" customHeight="1" x14ac:dyDescent="0.2">
      <c r="A20" s="118" t="s">
        <v>113</v>
      </c>
      <c r="B20" s="122" t="s">
        <v>114</v>
      </c>
      <c r="C20" s="113">
        <v>71.958306829352921</v>
      </c>
      <c r="D20" s="114">
        <v>49775</v>
      </c>
      <c r="E20" s="114">
        <v>50049</v>
      </c>
      <c r="F20" s="114">
        <v>50937</v>
      </c>
      <c r="G20" s="114">
        <v>50098</v>
      </c>
      <c r="H20" s="114">
        <v>49576</v>
      </c>
      <c r="I20" s="115">
        <v>199</v>
      </c>
      <c r="J20" s="116">
        <v>0.40140390511537843</v>
      </c>
    </row>
    <row r="21" spans="1:10" s="110" customFormat="1" ht="13.5" customHeight="1" x14ac:dyDescent="0.2">
      <c r="A21" s="120"/>
      <c r="B21" s="122" t="s">
        <v>115</v>
      </c>
      <c r="C21" s="113">
        <v>28.041693170647083</v>
      </c>
      <c r="D21" s="114">
        <v>19397</v>
      </c>
      <c r="E21" s="114">
        <v>19291</v>
      </c>
      <c r="F21" s="114">
        <v>19216</v>
      </c>
      <c r="G21" s="114">
        <v>18953</v>
      </c>
      <c r="H21" s="114">
        <v>18690</v>
      </c>
      <c r="I21" s="115">
        <v>707</v>
      </c>
      <c r="J21" s="116">
        <v>3.7827715355805243</v>
      </c>
    </row>
    <row r="22" spans="1:10" s="110" customFormat="1" ht="13.5" customHeight="1" x14ac:dyDescent="0.2">
      <c r="A22" s="118" t="s">
        <v>113</v>
      </c>
      <c r="B22" s="122" t="s">
        <v>116</v>
      </c>
      <c r="C22" s="113">
        <v>87.779737466026717</v>
      </c>
      <c r="D22" s="114">
        <v>60719</v>
      </c>
      <c r="E22" s="114">
        <v>60838</v>
      </c>
      <c r="F22" s="114">
        <v>61410</v>
      </c>
      <c r="G22" s="114">
        <v>60503</v>
      </c>
      <c r="H22" s="114">
        <v>60230</v>
      </c>
      <c r="I22" s="115">
        <v>489</v>
      </c>
      <c r="J22" s="116">
        <v>0.81188776357297032</v>
      </c>
    </row>
    <row r="23" spans="1:10" s="110" customFormat="1" ht="13.5" customHeight="1" x14ac:dyDescent="0.2">
      <c r="A23" s="123"/>
      <c r="B23" s="124" t="s">
        <v>117</v>
      </c>
      <c r="C23" s="125">
        <v>12.207251489041809</v>
      </c>
      <c r="D23" s="114">
        <v>8444</v>
      </c>
      <c r="E23" s="114">
        <v>8492</v>
      </c>
      <c r="F23" s="114">
        <v>8735</v>
      </c>
      <c r="G23" s="114">
        <v>8540</v>
      </c>
      <c r="H23" s="114">
        <v>8027</v>
      </c>
      <c r="I23" s="115">
        <v>417</v>
      </c>
      <c r="J23" s="116">
        <v>5.1949669864208294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17497</v>
      </c>
      <c r="E26" s="114">
        <v>18356</v>
      </c>
      <c r="F26" s="114">
        <v>18537</v>
      </c>
      <c r="G26" s="114">
        <v>18359</v>
      </c>
      <c r="H26" s="140">
        <v>17897</v>
      </c>
      <c r="I26" s="115">
        <v>-400</v>
      </c>
      <c r="J26" s="116">
        <v>-2.2350114544337041</v>
      </c>
    </row>
    <row r="27" spans="1:10" s="110" customFormat="1" ht="13.5" customHeight="1" x14ac:dyDescent="0.2">
      <c r="A27" s="118" t="s">
        <v>105</v>
      </c>
      <c r="B27" s="119" t="s">
        <v>106</v>
      </c>
      <c r="C27" s="113">
        <v>36.960621820883581</v>
      </c>
      <c r="D27" s="115">
        <v>6467</v>
      </c>
      <c r="E27" s="114">
        <v>6762</v>
      </c>
      <c r="F27" s="114">
        <v>6812</v>
      </c>
      <c r="G27" s="114">
        <v>6731</v>
      </c>
      <c r="H27" s="140">
        <v>6545</v>
      </c>
      <c r="I27" s="115">
        <v>-78</v>
      </c>
      <c r="J27" s="116">
        <v>-1.1917494270435447</v>
      </c>
    </row>
    <row r="28" spans="1:10" s="110" customFormat="1" ht="13.5" customHeight="1" x14ac:dyDescent="0.2">
      <c r="A28" s="120"/>
      <c r="B28" s="119" t="s">
        <v>107</v>
      </c>
      <c r="C28" s="113">
        <v>63.039378179116419</v>
      </c>
      <c r="D28" s="115">
        <v>11030</v>
      </c>
      <c r="E28" s="114">
        <v>11594</v>
      </c>
      <c r="F28" s="114">
        <v>11725</v>
      </c>
      <c r="G28" s="114">
        <v>11628</v>
      </c>
      <c r="H28" s="140">
        <v>11352</v>
      </c>
      <c r="I28" s="115">
        <v>-322</v>
      </c>
      <c r="J28" s="116">
        <v>-2.8365045806906273</v>
      </c>
    </row>
    <row r="29" spans="1:10" s="110" customFormat="1" ht="13.5" customHeight="1" x14ac:dyDescent="0.2">
      <c r="A29" s="118" t="s">
        <v>105</v>
      </c>
      <c r="B29" s="121" t="s">
        <v>108</v>
      </c>
      <c r="C29" s="113">
        <v>12.756472538149398</v>
      </c>
      <c r="D29" s="115">
        <v>2232</v>
      </c>
      <c r="E29" s="114">
        <v>2455</v>
      </c>
      <c r="F29" s="114">
        <v>2547</v>
      </c>
      <c r="G29" s="114">
        <v>2529</v>
      </c>
      <c r="H29" s="140">
        <v>2413</v>
      </c>
      <c r="I29" s="115">
        <v>-181</v>
      </c>
      <c r="J29" s="116">
        <v>-7.5010360547036887</v>
      </c>
    </row>
    <row r="30" spans="1:10" s="110" customFormat="1" ht="13.5" customHeight="1" x14ac:dyDescent="0.2">
      <c r="A30" s="118"/>
      <c r="B30" s="121" t="s">
        <v>109</v>
      </c>
      <c r="C30" s="113">
        <v>51.76887466422815</v>
      </c>
      <c r="D30" s="115">
        <v>9058</v>
      </c>
      <c r="E30" s="114">
        <v>9537</v>
      </c>
      <c r="F30" s="114">
        <v>9631</v>
      </c>
      <c r="G30" s="114">
        <v>9508</v>
      </c>
      <c r="H30" s="140">
        <v>9334</v>
      </c>
      <c r="I30" s="115">
        <v>-276</v>
      </c>
      <c r="J30" s="116">
        <v>-2.9569316477394474</v>
      </c>
    </row>
    <row r="31" spans="1:10" s="110" customFormat="1" ht="13.5" customHeight="1" x14ac:dyDescent="0.2">
      <c r="A31" s="118"/>
      <c r="B31" s="121" t="s">
        <v>110</v>
      </c>
      <c r="C31" s="113">
        <v>18.83751500257187</v>
      </c>
      <c r="D31" s="115">
        <v>3296</v>
      </c>
      <c r="E31" s="114">
        <v>3406</v>
      </c>
      <c r="F31" s="114">
        <v>3404</v>
      </c>
      <c r="G31" s="114">
        <v>3388</v>
      </c>
      <c r="H31" s="140">
        <v>3281</v>
      </c>
      <c r="I31" s="115">
        <v>15</v>
      </c>
      <c r="J31" s="116">
        <v>0.45717768972874123</v>
      </c>
    </row>
    <row r="32" spans="1:10" s="110" customFormat="1" ht="13.5" customHeight="1" x14ac:dyDescent="0.2">
      <c r="A32" s="120"/>
      <c r="B32" s="121" t="s">
        <v>111</v>
      </c>
      <c r="C32" s="113">
        <v>16.637137795050581</v>
      </c>
      <c r="D32" s="115">
        <v>2911</v>
      </c>
      <c r="E32" s="114">
        <v>2958</v>
      </c>
      <c r="F32" s="114">
        <v>2955</v>
      </c>
      <c r="G32" s="114">
        <v>2934</v>
      </c>
      <c r="H32" s="140">
        <v>2869</v>
      </c>
      <c r="I32" s="115">
        <v>42</v>
      </c>
      <c r="J32" s="116">
        <v>1.4639247124433601</v>
      </c>
    </row>
    <row r="33" spans="1:10" s="110" customFormat="1" ht="13.5" customHeight="1" x14ac:dyDescent="0.2">
      <c r="A33" s="120"/>
      <c r="B33" s="121" t="s">
        <v>112</v>
      </c>
      <c r="C33" s="113">
        <v>1.4516774304166429</v>
      </c>
      <c r="D33" s="115">
        <v>254</v>
      </c>
      <c r="E33" s="114">
        <v>253</v>
      </c>
      <c r="F33" s="114">
        <v>249</v>
      </c>
      <c r="G33" s="114">
        <v>228</v>
      </c>
      <c r="H33" s="140">
        <v>216</v>
      </c>
      <c r="I33" s="115">
        <v>38</v>
      </c>
      <c r="J33" s="116">
        <v>17.592592592592592</v>
      </c>
    </row>
    <row r="34" spans="1:10" s="110" customFormat="1" ht="13.5" customHeight="1" x14ac:dyDescent="0.2">
      <c r="A34" s="118" t="s">
        <v>113</v>
      </c>
      <c r="B34" s="122" t="s">
        <v>116</v>
      </c>
      <c r="C34" s="113">
        <v>90.118305995313477</v>
      </c>
      <c r="D34" s="115">
        <v>15768</v>
      </c>
      <c r="E34" s="114">
        <v>16568</v>
      </c>
      <c r="F34" s="114">
        <v>16750</v>
      </c>
      <c r="G34" s="114">
        <v>16664</v>
      </c>
      <c r="H34" s="140">
        <v>16265</v>
      </c>
      <c r="I34" s="115">
        <v>-497</v>
      </c>
      <c r="J34" s="116">
        <v>-3.0556409468183214</v>
      </c>
    </row>
    <row r="35" spans="1:10" s="110" customFormat="1" ht="13.5" customHeight="1" x14ac:dyDescent="0.2">
      <c r="A35" s="118"/>
      <c r="B35" s="119" t="s">
        <v>117</v>
      </c>
      <c r="C35" s="113">
        <v>9.8073955535234614</v>
      </c>
      <c r="D35" s="115">
        <v>1716</v>
      </c>
      <c r="E35" s="114">
        <v>1774</v>
      </c>
      <c r="F35" s="114">
        <v>1775</v>
      </c>
      <c r="G35" s="114">
        <v>1682</v>
      </c>
      <c r="H35" s="140">
        <v>1618</v>
      </c>
      <c r="I35" s="115">
        <v>98</v>
      </c>
      <c r="J35" s="116">
        <v>6.0568603213844252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9506</v>
      </c>
      <c r="E37" s="114">
        <v>9910</v>
      </c>
      <c r="F37" s="114">
        <v>9974</v>
      </c>
      <c r="G37" s="114">
        <v>10011</v>
      </c>
      <c r="H37" s="140">
        <v>9906</v>
      </c>
      <c r="I37" s="115">
        <v>-400</v>
      </c>
      <c r="J37" s="116">
        <v>-4.037956793862306</v>
      </c>
    </row>
    <row r="38" spans="1:10" s="110" customFormat="1" ht="13.5" customHeight="1" x14ac:dyDescent="0.2">
      <c r="A38" s="118" t="s">
        <v>105</v>
      </c>
      <c r="B38" s="119" t="s">
        <v>106</v>
      </c>
      <c r="C38" s="113">
        <v>33.231643172733008</v>
      </c>
      <c r="D38" s="115">
        <v>3159</v>
      </c>
      <c r="E38" s="114">
        <v>3279</v>
      </c>
      <c r="F38" s="114">
        <v>3312</v>
      </c>
      <c r="G38" s="114">
        <v>3297</v>
      </c>
      <c r="H38" s="140">
        <v>3296</v>
      </c>
      <c r="I38" s="115">
        <v>-137</v>
      </c>
      <c r="J38" s="116">
        <v>-4.1565533980582527</v>
      </c>
    </row>
    <row r="39" spans="1:10" s="110" customFormat="1" ht="13.5" customHeight="1" x14ac:dyDescent="0.2">
      <c r="A39" s="120"/>
      <c r="B39" s="119" t="s">
        <v>107</v>
      </c>
      <c r="C39" s="113">
        <v>66.768356827266985</v>
      </c>
      <c r="D39" s="115">
        <v>6347</v>
      </c>
      <c r="E39" s="114">
        <v>6631</v>
      </c>
      <c r="F39" s="114">
        <v>6662</v>
      </c>
      <c r="G39" s="114">
        <v>6714</v>
      </c>
      <c r="H39" s="140">
        <v>6610</v>
      </c>
      <c r="I39" s="115">
        <v>-263</v>
      </c>
      <c r="J39" s="116">
        <v>-3.9788199697428137</v>
      </c>
    </row>
    <row r="40" spans="1:10" s="110" customFormat="1" ht="13.5" customHeight="1" x14ac:dyDescent="0.2">
      <c r="A40" s="118" t="s">
        <v>105</v>
      </c>
      <c r="B40" s="121" t="s">
        <v>108</v>
      </c>
      <c r="C40" s="113">
        <v>14.022722491058278</v>
      </c>
      <c r="D40" s="115">
        <v>1333</v>
      </c>
      <c r="E40" s="114">
        <v>1434</v>
      </c>
      <c r="F40" s="114">
        <v>1466</v>
      </c>
      <c r="G40" s="114">
        <v>1500</v>
      </c>
      <c r="H40" s="140">
        <v>1413</v>
      </c>
      <c r="I40" s="115">
        <v>-80</v>
      </c>
      <c r="J40" s="116">
        <v>-5.6617126680820951</v>
      </c>
    </row>
    <row r="41" spans="1:10" s="110" customFormat="1" ht="13.5" customHeight="1" x14ac:dyDescent="0.2">
      <c r="A41" s="118"/>
      <c r="B41" s="121" t="s">
        <v>109</v>
      </c>
      <c r="C41" s="113">
        <v>35.009467704607616</v>
      </c>
      <c r="D41" s="115">
        <v>3328</v>
      </c>
      <c r="E41" s="114">
        <v>3515</v>
      </c>
      <c r="F41" s="114">
        <v>3540</v>
      </c>
      <c r="G41" s="114">
        <v>3552</v>
      </c>
      <c r="H41" s="140">
        <v>3621</v>
      </c>
      <c r="I41" s="115">
        <v>-293</v>
      </c>
      <c r="J41" s="116">
        <v>-8.0916873791770225</v>
      </c>
    </row>
    <row r="42" spans="1:10" s="110" customFormat="1" ht="13.5" customHeight="1" x14ac:dyDescent="0.2">
      <c r="A42" s="118"/>
      <c r="B42" s="121" t="s">
        <v>110</v>
      </c>
      <c r="C42" s="113">
        <v>21.207658321060382</v>
      </c>
      <c r="D42" s="115">
        <v>2016</v>
      </c>
      <c r="E42" s="114">
        <v>2076</v>
      </c>
      <c r="F42" s="114">
        <v>2080</v>
      </c>
      <c r="G42" s="114">
        <v>2098</v>
      </c>
      <c r="H42" s="140">
        <v>2069</v>
      </c>
      <c r="I42" s="115">
        <v>-53</v>
      </c>
      <c r="J42" s="116">
        <v>-2.5616239729337846</v>
      </c>
    </row>
    <row r="43" spans="1:10" s="110" customFormat="1" ht="13.5" customHeight="1" x14ac:dyDescent="0.2">
      <c r="A43" s="120"/>
      <c r="B43" s="121" t="s">
        <v>111</v>
      </c>
      <c r="C43" s="113">
        <v>29.76015148327372</v>
      </c>
      <c r="D43" s="115">
        <v>2829</v>
      </c>
      <c r="E43" s="114">
        <v>2885</v>
      </c>
      <c r="F43" s="114">
        <v>2888</v>
      </c>
      <c r="G43" s="114">
        <v>2861</v>
      </c>
      <c r="H43" s="140">
        <v>2803</v>
      </c>
      <c r="I43" s="115">
        <v>26</v>
      </c>
      <c r="J43" s="116">
        <v>0.92757759543346419</v>
      </c>
    </row>
    <row r="44" spans="1:10" s="110" customFormat="1" ht="13.5" customHeight="1" x14ac:dyDescent="0.2">
      <c r="A44" s="120"/>
      <c r="B44" s="121" t="s">
        <v>112</v>
      </c>
      <c r="C44" s="113">
        <v>2.4616031979802231</v>
      </c>
      <c r="D44" s="115">
        <v>234</v>
      </c>
      <c r="E44" s="114">
        <v>239</v>
      </c>
      <c r="F44" s="114">
        <v>237</v>
      </c>
      <c r="G44" s="114">
        <v>213</v>
      </c>
      <c r="H44" s="140">
        <v>198</v>
      </c>
      <c r="I44" s="115">
        <v>36</v>
      </c>
      <c r="J44" s="116">
        <v>18.181818181818183</v>
      </c>
    </row>
    <row r="45" spans="1:10" s="110" customFormat="1" ht="13.5" customHeight="1" x14ac:dyDescent="0.2">
      <c r="A45" s="118" t="s">
        <v>113</v>
      </c>
      <c r="B45" s="122" t="s">
        <v>116</v>
      </c>
      <c r="C45" s="113">
        <v>91.87881338102251</v>
      </c>
      <c r="D45" s="115">
        <v>8734</v>
      </c>
      <c r="E45" s="114">
        <v>9113</v>
      </c>
      <c r="F45" s="114">
        <v>9194</v>
      </c>
      <c r="G45" s="114">
        <v>9255</v>
      </c>
      <c r="H45" s="140">
        <v>9145</v>
      </c>
      <c r="I45" s="115">
        <v>-411</v>
      </c>
      <c r="J45" s="116">
        <v>-4.4942591580098412</v>
      </c>
    </row>
    <row r="46" spans="1:10" s="110" customFormat="1" ht="13.5" customHeight="1" x14ac:dyDescent="0.2">
      <c r="A46" s="118"/>
      <c r="B46" s="119" t="s">
        <v>117</v>
      </c>
      <c r="C46" s="113">
        <v>7.9844308857563648</v>
      </c>
      <c r="D46" s="115">
        <v>759</v>
      </c>
      <c r="E46" s="114">
        <v>783</v>
      </c>
      <c r="F46" s="114">
        <v>768</v>
      </c>
      <c r="G46" s="114">
        <v>743</v>
      </c>
      <c r="H46" s="140">
        <v>747</v>
      </c>
      <c r="I46" s="115">
        <v>12</v>
      </c>
      <c r="J46" s="116">
        <v>1.606425702811245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7991</v>
      </c>
      <c r="E48" s="114">
        <v>8446</v>
      </c>
      <c r="F48" s="114">
        <v>8563</v>
      </c>
      <c r="G48" s="114">
        <v>8348</v>
      </c>
      <c r="H48" s="140">
        <v>7991</v>
      </c>
      <c r="I48" s="115">
        <v>0</v>
      </c>
      <c r="J48" s="116">
        <v>0</v>
      </c>
    </row>
    <row r="49" spans="1:12" s="110" customFormat="1" ht="13.5" customHeight="1" x14ac:dyDescent="0.2">
      <c r="A49" s="118" t="s">
        <v>105</v>
      </c>
      <c r="B49" s="119" t="s">
        <v>106</v>
      </c>
      <c r="C49" s="113">
        <v>41.39657114253535</v>
      </c>
      <c r="D49" s="115">
        <v>3308</v>
      </c>
      <c r="E49" s="114">
        <v>3483</v>
      </c>
      <c r="F49" s="114">
        <v>3500</v>
      </c>
      <c r="G49" s="114">
        <v>3434</v>
      </c>
      <c r="H49" s="140">
        <v>3249</v>
      </c>
      <c r="I49" s="115">
        <v>59</v>
      </c>
      <c r="J49" s="116">
        <v>1.8159433671899046</v>
      </c>
    </row>
    <row r="50" spans="1:12" s="110" customFormat="1" ht="13.5" customHeight="1" x14ac:dyDescent="0.2">
      <c r="A50" s="120"/>
      <c r="B50" s="119" t="s">
        <v>107</v>
      </c>
      <c r="C50" s="113">
        <v>58.60342885746465</v>
      </c>
      <c r="D50" s="115">
        <v>4683</v>
      </c>
      <c r="E50" s="114">
        <v>4963</v>
      </c>
      <c r="F50" s="114">
        <v>5063</v>
      </c>
      <c r="G50" s="114">
        <v>4914</v>
      </c>
      <c r="H50" s="140">
        <v>4742</v>
      </c>
      <c r="I50" s="115">
        <v>-59</v>
      </c>
      <c r="J50" s="116">
        <v>-1.2442007591733446</v>
      </c>
    </row>
    <row r="51" spans="1:12" s="110" customFormat="1" ht="13.5" customHeight="1" x14ac:dyDescent="0.2">
      <c r="A51" s="118" t="s">
        <v>105</v>
      </c>
      <c r="B51" s="121" t="s">
        <v>108</v>
      </c>
      <c r="C51" s="113">
        <v>11.250156425979227</v>
      </c>
      <c r="D51" s="115">
        <v>899</v>
      </c>
      <c r="E51" s="114">
        <v>1021</v>
      </c>
      <c r="F51" s="114">
        <v>1081</v>
      </c>
      <c r="G51" s="114">
        <v>1029</v>
      </c>
      <c r="H51" s="140">
        <v>1000</v>
      </c>
      <c r="I51" s="115">
        <v>-101</v>
      </c>
      <c r="J51" s="116">
        <v>-10.1</v>
      </c>
    </row>
    <row r="52" spans="1:12" s="110" customFormat="1" ht="13.5" customHeight="1" x14ac:dyDescent="0.2">
      <c r="A52" s="118"/>
      <c r="B52" s="121" t="s">
        <v>109</v>
      </c>
      <c r="C52" s="113">
        <v>71.70566887748717</v>
      </c>
      <c r="D52" s="115">
        <v>5730</v>
      </c>
      <c r="E52" s="114">
        <v>6022</v>
      </c>
      <c r="F52" s="114">
        <v>6091</v>
      </c>
      <c r="G52" s="114">
        <v>5956</v>
      </c>
      <c r="H52" s="140">
        <v>5713</v>
      </c>
      <c r="I52" s="115">
        <v>17</v>
      </c>
      <c r="J52" s="116">
        <v>0.29756695256432697</v>
      </c>
    </row>
    <row r="53" spans="1:12" s="110" customFormat="1" ht="13.5" customHeight="1" x14ac:dyDescent="0.2">
      <c r="A53" s="118"/>
      <c r="B53" s="121" t="s">
        <v>110</v>
      </c>
      <c r="C53" s="113">
        <v>16.018020272806908</v>
      </c>
      <c r="D53" s="115">
        <v>1280</v>
      </c>
      <c r="E53" s="114">
        <v>1330</v>
      </c>
      <c r="F53" s="114">
        <v>1324</v>
      </c>
      <c r="G53" s="114">
        <v>1290</v>
      </c>
      <c r="H53" s="140">
        <v>1212</v>
      </c>
      <c r="I53" s="115">
        <v>68</v>
      </c>
      <c r="J53" s="116">
        <v>5.6105610561056105</v>
      </c>
    </row>
    <row r="54" spans="1:12" s="110" customFormat="1" ht="13.5" customHeight="1" x14ac:dyDescent="0.2">
      <c r="A54" s="120"/>
      <c r="B54" s="121" t="s">
        <v>111</v>
      </c>
      <c r="C54" s="113">
        <v>1.0261544237266926</v>
      </c>
      <c r="D54" s="115">
        <v>82</v>
      </c>
      <c r="E54" s="114">
        <v>73</v>
      </c>
      <c r="F54" s="114">
        <v>67</v>
      </c>
      <c r="G54" s="114">
        <v>73</v>
      </c>
      <c r="H54" s="140">
        <v>66</v>
      </c>
      <c r="I54" s="115">
        <v>16</v>
      </c>
      <c r="J54" s="116">
        <v>24.242424242424242</v>
      </c>
    </row>
    <row r="55" spans="1:12" s="110" customFormat="1" ht="13.5" customHeight="1" x14ac:dyDescent="0.2">
      <c r="A55" s="120"/>
      <c r="B55" s="121" t="s">
        <v>112</v>
      </c>
      <c r="C55" s="113">
        <v>0.25028156676260793</v>
      </c>
      <c r="D55" s="115">
        <v>20</v>
      </c>
      <c r="E55" s="114">
        <v>14</v>
      </c>
      <c r="F55" s="114">
        <v>12</v>
      </c>
      <c r="G55" s="114">
        <v>15</v>
      </c>
      <c r="H55" s="140">
        <v>18</v>
      </c>
      <c r="I55" s="115">
        <v>2</v>
      </c>
      <c r="J55" s="116">
        <v>11.111111111111111</v>
      </c>
    </row>
    <row r="56" spans="1:12" s="110" customFormat="1" ht="13.5" customHeight="1" x14ac:dyDescent="0.2">
      <c r="A56" s="118" t="s">
        <v>113</v>
      </c>
      <c r="B56" s="122" t="s">
        <v>116</v>
      </c>
      <c r="C56" s="113">
        <v>88.024027030409215</v>
      </c>
      <c r="D56" s="115">
        <v>7034</v>
      </c>
      <c r="E56" s="114">
        <v>7455</v>
      </c>
      <c r="F56" s="114">
        <v>7556</v>
      </c>
      <c r="G56" s="114">
        <v>7409</v>
      </c>
      <c r="H56" s="140">
        <v>7120</v>
      </c>
      <c r="I56" s="115">
        <v>-86</v>
      </c>
      <c r="J56" s="116">
        <v>-1.2078651685393258</v>
      </c>
    </row>
    <row r="57" spans="1:12" s="110" customFormat="1" ht="13.5" customHeight="1" x14ac:dyDescent="0.2">
      <c r="A57" s="142"/>
      <c r="B57" s="124" t="s">
        <v>117</v>
      </c>
      <c r="C57" s="125">
        <v>11.97597296959079</v>
      </c>
      <c r="D57" s="143">
        <v>957</v>
      </c>
      <c r="E57" s="144">
        <v>991</v>
      </c>
      <c r="F57" s="144">
        <v>1007</v>
      </c>
      <c r="G57" s="144">
        <v>939</v>
      </c>
      <c r="H57" s="145">
        <v>871</v>
      </c>
      <c r="I57" s="143">
        <v>86</v>
      </c>
      <c r="J57" s="146">
        <v>9.8737083811710669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69172</v>
      </c>
      <c r="E12" s="236">
        <v>69340</v>
      </c>
      <c r="F12" s="114">
        <v>70153</v>
      </c>
      <c r="G12" s="114">
        <v>69051</v>
      </c>
      <c r="H12" s="140">
        <v>68266</v>
      </c>
      <c r="I12" s="115">
        <v>906</v>
      </c>
      <c r="J12" s="116">
        <v>1.3271613980605279</v>
      </c>
    </row>
    <row r="13" spans="1:15" s="110" customFormat="1" ht="12" customHeight="1" x14ac:dyDescent="0.2">
      <c r="A13" s="118" t="s">
        <v>105</v>
      </c>
      <c r="B13" s="119" t="s">
        <v>106</v>
      </c>
      <c r="C13" s="113">
        <v>54.822760654600124</v>
      </c>
      <c r="D13" s="115">
        <v>37922</v>
      </c>
      <c r="E13" s="114">
        <v>37879</v>
      </c>
      <c r="F13" s="114">
        <v>38692</v>
      </c>
      <c r="G13" s="114">
        <v>38050</v>
      </c>
      <c r="H13" s="140">
        <v>37433</v>
      </c>
      <c r="I13" s="115">
        <v>489</v>
      </c>
      <c r="J13" s="116">
        <v>1.3063339833836454</v>
      </c>
    </row>
    <row r="14" spans="1:15" s="110" customFormat="1" ht="12" customHeight="1" x14ac:dyDescent="0.2">
      <c r="A14" s="118"/>
      <c r="B14" s="119" t="s">
        <v>107</v>
      </c>
      <c r="C14" s="113">
        <v>45.177239345399876</v>
      </c>
      <c r="D14" s="115">
        <v>31250</v>
      </c>
      <c r="E14" s="114">
        <v>31461</v>
      </c>
      <c r="F14" s="114">
        <v>31461</v>
      </c>
      <c r="G14" s="114">
        <v>31001</v>
      </c>
      <c r="H14" s="140">
        <v>30833</v>
      </c>
      <c r="I14" s="115">
        <v>417</v>
      </c>
      <c r="J14" s="116">
        <v>1.3524470534816593</v>
      </c>
    </row>
    <row r="15" spans="1:15" s="110" customFormat="1" ht="12" customHeight="1" x14ac:dyDescent="0.2">
      <c r="A15" s="118" t="s">
        <v>105</v>
      </c>
      <c r="B15" s="121" t="s">
        <v>108</v>
      </c>
      <c r="C15" s="113">
        <v>13.661597178048922</v>
      </c>
      <c r="D15" s="115">
        <v>9450</v>
      </c>
      <c r="E15" s="114">
        <v>9788</v>
      </c>
      <c r="F15" s="114">
        <v>10030</v>
      </c>
      <c r="G15" s="114">
        <v>9353</v>
      </c>
      <c r="H15" s="140">
        <v>9515</v>
      </c>
      <c r="I15" s="115">
        <v>-65</v>
      </c>
      <c r="J15" s="116">
        <v>-0.68313189700472943</v>
      </c>
    </row>
    <row r="16" spans="1:15" s="110" customFormat="1" ht="12" customHeight="1" x14ac:dyDescent="0.2">
      <c r="A16" s="118"/>
      <c r="B16" s="121" t="s">
        <v>109</v>
      </c>
      <c r="C16" s="113">
        <v>66.272480194298268</v>
      </c>
      <c r="D16" s="115">
        <v>45842</v>
      </c>
      <c r="E16" s="114">
        <v>45766</v>
      </c>
      <c r="F16" s="114">
        <v>46386</v>
      </c>
      <c r="G16" s="114">
        <v>46221</v>
      </c>
      <c r="H16" s="140">
        <v>45669</v>
      </c>
      <c r="I16" s="115">
        <v>173</v>
      </c>
      <c r="J16" s="116">
        <v>0.37881276139175368</v>
      </c>
    </row>
    <row r="17" spans="1:10" s="110" customFormat="1" ht="12" customHeight="1" x14ac:dyDescent="0.2">
      <c r="A17" s="118"/>
      <c r="B17" s="121" t="s">
        <v>110</v>
      </c>
      <c r="C17" s="113">
        <v>18.887700225524778</v>
      </c>
      <c r="D17" s="115">
        <v>13065</v>
      </c>
      <c r="E17" s="114">
        <v>12974</v>
      </c>
      <c r="F17" s="114">
        <v>12944</v>
      </c>
      <c r="G17" s="114">
        <v>12722</v>
      </c>
      <c r="H17" s="140">
        <v>12399</v>
      </c>
      <c r="I17" s="115">
        <v>666</v>
      </c>
      <c r="J17" s="116">
        <v>5.3714009194289858</v>
      </c>
    </row>
    <row r="18" spans="1:10" s="110" customFormat="1" ht="12" customHeight="1" x14ac:dyDescent="0.2">
      <c r="A18" s="120"/>
      <c r="B18" s="121" t="s">
        <v>111</v>
      </c>
      <c r="C18" s="113">
        <v>1.1782224021280288</v>
      </c>
      <c r="D18" s="115">
        <v>815</v>
      </c>
      <c r="E18" s="114">
        <v>812</v>
      </c>
      <c r="F18" s="114">
        <v>793</v>
      </c>
      <c r="G18" s="114">
        <v>755</v>
      </c>
      <c r="H18" s="140">
        <v>683</v>
      </c>
      <c r="I18" s="115">
        <v>132</v>
      </c>
      <c r="J18" s="116">
        <v>19.326500732064421</v>
      </c>
    </row>
    <row r="19" spans="1:10" s="110" customFormat="1" ht="12" customHeight="1" x14ac:dyDescent="0.2">
      <c r="A19" s="120"/>
      <c r="B19" s="121" t="s">
        <v>112</v>
      </c>
      <c r="C19" s="113">
        <v>0.30648239171919273</v>
      </c>
      <c r="D19" s="115">
        <v>212</v>
      </c>
      <c r="E19" s="114">
        <v>230</v>
      </c>
      <c r="F19" s="114">
        <v>221</v>
      </c>
      <c r="G19" s="114">
        <v>193</v>
      </c>
      <c r="H19" s="140">
        <v>158</v>
      </c>
      <c r="I19" s="115">
        <v>54</v>
      </c>
      <c r="J19" s="116">
        <v>34.177215189873415</v>
      </c>
    </row>
    <row r="20" spans="1:10" s="110" customFormat="1" ht="12" customHeight="1" x14ac:dyDescent="0.2">
      <c r="A20" s="118" t="s">
        <v>113</v>
      </c>
      <c r="B20" s="119" t="s">
        <v>181</v>
      </c>
      <c r="C20" s="113">
        <v>71.958306829352921</v>
      </c>
      <c r="D20" s="115">
        <v>49775</v>
      </c>
      <c r="E20" s="114">
        <v>50049</v>
      </c>
      <c r="F20" s="114">
        <v>50937</v>
      </c>
      <c r="G20" s="114">
        <v>50098</v>
      </c>
      <c r="H20" s="140">
        <v>49576</v>
      </c>
      <c r="I20" s="115">
        <v>199</v>
      </c>
      <c r="J20" s="116">
        <v>0.40140390511537843</v>
      </c>
    </row>
    <row r="21" spans="1:10" s="110" customFormat="1" ht="12" customHeight="1" x14ac:dyDescent="0.2">
      <c r="A21" s="118"/>
      <c r="B21" s="119" t="s">
        <v>182</v>
      </c>
      <c r="C21" s="113">
        <v>28.041693170647083</v>
      </c>
      <c r="D21" s="115">
        <v>19397</v>
      </c>
      <c r="E21" s="114">
        <v>19291</v>
      </c>
      <c r="F21" s="114">
        <v>19216</v>
      </c>
      <c r="G21" s="114">
        <v>18953</v>
      </c>
      <c r="H21" s="140">
        <v>18690</v>
      </c>
      <c r="I21" s="115">
        <v>707</v>
      </c>
      <c r="J21" s="116">
        <v>3.7827715355805243</v>
      </c>
    </row>
    <row r="22" spans="1:10" s="110" customFormat="1" ht="12" customHeight="1" x14ac:dyDescent="0.2">
      <c r="A22" s="118" t="s">
        <v>113</v>
      </c>
      <c r="B22" s="119" t="s">
        <v>116</v>
      </c>
      <c r="C22" s="113">
        <v>87.779737466026717</v>
      </c>
      <c r="D22" s="115">
        <v>60719</v>
      </c>
      <c r="E22" s="114">
        <v>60838</v>
      </c>
      <c r="F22" s="114">
        <v>61410</v>
      </c>
      <c r="G22" s="114">
        <v>60503</v>
      </c>
      <c r="H22" s="140">
        <v>60230</v>
      </c>
      <c r="I22" s="115">
        <v>489</v>
      </c>
      <c r="J22" s="116">
        <v>0.81188776357297032</v>
      </c>
    </row>
    <row r="23" spans="1:10" s="110" customFormat="1" ht="12" customHeight="1" x14ac:dyDescent="0.2">
      <c r="A23" s="118"/>
      <c r="B23" s="119" t="s">
        <v>117</v>
      </c>
      <c r="C23" s="113">
        <v>12.207251489041809</v>
      </c>
      <c r="D23" s="115">
        <v>8444</v>
      </c>
      <c r="E23" s="114">
        <v>8492</v>
      </c>
      <c r="F23" s="114">
        <v>8735</v>
      </c>
      <c r="G23" s="114">
        <v>8540</v>
      </c>
      <c r="H23" s="140">
        <v>8027</v>
      </c>
      <c r="I23" s="115">
        <v>417</v>
      </c>
      <c r="J23" s="116">
        <v>5.1949669864208294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71504</v>
      </c>
      <c r="E64" s="236">
        <v>71592</v>
      </c>
      <c r="F64" s="236">
        <v>72289</v>
      </c>
      <c r="G64" s="236">
        <v>71274</v>
      </c>
      <c r="H64" s="140">
        <v>70583</v>
      </c>
      <c r="I64" s="115">
        <v>921</v>
      </c>
      <c r="J64" s="116">
        <v>1.3048467761358968</v>
      </c>
    </row>
    <row r="65" spans="1:12" s="110" customFormat="1" ht="12" customHeight="1" x14ac:dyDescent="0.2">
      <c r="A65" s="118" t="s">
        <v>105</v>
      </c>
      <c r="B65" s="119" t="s">
        <v>106</v>
      </c>
      <c r="C65" s="113">
        <v>53.15786529424927</v>
      </c>
      <c r="D65" s="235">
        <v>38010</v>
      </c>
      <c r="E65" s="236">
        <v>37972</v>
      </c>
      <c r="F65" s="236">
        <v>38649</v>
      </c>
      <c r="G65" s="236">
        <v>38102</v>
      </c>
      <c r="H65" s="140">
        <v>37633</v>
      </c>
      <c r="I65" s="115">
        <v>377</v>
      </c>
      <c r="J65" s="116">
        <v>1.0017803523503308</v>
      </c>
    </row>
    <row r="66" spans="1:12" s="110" customFormat="1" ht="12" customHeight="1" x14ac:dyDescent="0.2">
      <c r="A66" s="118"/>
      <c r="B66" s="119" t="s">
        <v>107</v>
      </c>
      <c r="C66" s="113">
        <v>46.84213470575073</v>
      </c>
      <c r="D66" s="235">
        <v>33494</v>
      </c>
      <c r="E66" s="236">
        <v>33620</v>
      </c>
      <c r="F66" s="236">
        <v>33640</v>
      </c>
      <c r="G66" s="236">
        <v>33172</v>
      </c>
      <c r="H66" s="140">
        <v>32950</v>
      </c>
      <c r="I66" s="115">
        <v>544</v>
      </c>
      <c r="J66" s="116">
        <v>1.6509863429438543</v>
      </c>
    </row>
    <row r="67" spans="1:12" s="110" customFormat="1" ht="12" customHeight="1" x14ac:dyDescent="0.2">
      <c r="A67" s="118" t="s">
        <v>105</v>
      </c>
      <c r="B67" s="121" t="s">
        <v>108</v>
      </c>
      <c r="C67" s="113">
        <v>13.195066010293131</v>
      </c>
      <c r="D67" s="235">
        <v>9435</v>
      </c>
      <c r="E67" s="236">
        <v>9748</v>
      </c>
      <c r="F67" s="236">
        <v>10017</v>
      </c>
      <c r="G67" s="236">
        <v>9380</v>
      </c>
      <c r="H67" s="140">
        <v>9529</v>
      </c>
      <c r="I67" s="115">
        <v>-94</v>
      </c>
      <c r="J67" s="116">
        <v>-0.98646237800398784</v>
      </c>
    </row>
    <row r="68" spans="1:12" s="110" customFormat="1" ht="12" customHeight="1" x14ac:dyDescent="0.2">
      <c r="A68" s="118"/>
      <c r="B68" s="121" t="s">
        <v>109</v>
      </c>
      <c r="C68" s="113">
        <v>65.538990825688074</v>
      </c>
      <c r="D68" s="235">
        <v>46863</v>
      </c>
      <c r="E68" s="236">
        <v>46731</v>
      </c>
      <c r="F68" s="236">
        <v>47219</v>
      </c>
      <c r="G68" s="236">
        <v>47157</v>
      </c>
      <c r="H68" s="140">
        <v>46721</v>
      </c>
      <c r="I68" s="115">
        <v>142</v>
      </c>
      <c r="J68" s="116">
        <v>0.30393185077374202</v>
      </c>
    </row>
    <row r="69" spans="1:12" s="110" customFormat="1" ht="12" customHeight="1" x14ac:dyDescent="0.2">
      <c r="A69" s="118"/>
      <c r="B69" s="121" t="s">
        <v>110</v>
      </c>
      <c r="C69" s="113">
        <v>19.923360930857015</v>
      </c>
      <c r="D69" s="235">
        <v>14246</v>
      </c>
      <c r="E69" s="236">
        <v>14152</v>
      </c>
      <c r="F69" s="236">
        <v>14111</v>
      </c>
      <c r="G69" s="236">
        <v>13858</v>
      </c>
      <c r="H69" s="140">
        <v>13533</v>
      </c>
      <c r="I69" s="115">
        <v>713</v>
      </c>
      <c r="J69" s="116">
        <v>5.2686026749427324</v>
      </c>
    </row>
    <row r="70" spans="1:12" s="110" customFormat="1" ht="12" customHeight="1" x14ac:dyDescent="0.2">
      <c r="A70" s="120"/>
      <c r="B70" s="121" t="s">
        <v>111</v>
      </c>
      <c r="C70" s="113">
        <v>1.3425822331617812</v>
      </c>
      <c r="D70" s="235">
        <v>960</v>
      </c>
      <c r="E70" s="236">
        <v>961</v>
      </c>
      <c r="F70" s="236">
        <v>942</v>
      </c>
      <c r="G70" s="236">
        <v>879</v>
      </c>
      <c r="H70" s="140">
        <v>800</v>
      </c>
      <c r="I70" s="115">
        <v>160</v>
      </c>
      <c r="J70" s="116">
        <v>20</v>
      </c>
    </row>
    <row r="71" spans="1:12" s="110" customFormat="1" ht="12" customHeight="1" x14ac:dyDescent="0.2">
      <c r="A71" s="120"/>
      <c r="B71" s="121" t="s">
        <v>112</v>
      </c>
      <c r="C71" s="113">
        <v>0.34263817408816288</v>
      </c>
      <c r="D71" s="235">
        <v>245</v>
      </c>
      <c r="E71" s="236">
        <v>259</v>
      </c>
      <c r="F71" s="236">
        <v>262</v>
      </c>
      <c r="G71" s="236">
        <v>208</v>
      </c>
      <c r="H71" s="140">
        <v>159</v>
      </c>
      <c r="I71" s="115">
        <v>86</v>
      </c>
      <c r="J71" s="116">
        <v>54.088050314465406</v>
      </c>
    </row>
    <row r="72" spans="1:12" s="110" customFormat="1" ht="12" customHeight="1" x14ac:dyDescent="0.2">
      <c r="A72" s="118" t="s">
        <v>113</v>
      </c>
      <c r="B72" s="119" t="s">
        <v>181</v>
      </c>
      <c r="C72" s="113">
        <v>70.155515775341243</v>
      </c>
      <c r="D72" s="235">
        <v>50164</v>
      </c>
      <c r="E72" s="236">
        <v>50356</v>
      </c>
      <c r="F72" s="236">
        <v>51119</v>
      </c>
      <c r="G72" s="236">
        <v>50417</v>
      </c>
      <c r="H72" s="140">
        <v>50042</v>
      </c>
      <c r="I72" s="115">
        <v>122</v>
      </c>
      <c r="J72" s="116">
        <v>0.2437952120219016</v>
      </c>
    </row>
    <row r="73" spans="1:12" s="110" customFormat="1" ht="12" customHeight="1" x14ac:dyDescent="0.2">
      <c r="A73" s="118"/>
      <c r="B73" s="119" t="s">
        <v>182</v>
      </c>
      <c r="C73" s="113">
        <v>29.84448422465876</v>
      </c>
      <c r="D73" s="115">
        <v>21340</v>
      </c>
      <c r="E73" s="114">
        <v>21236</v>
      </c>
      <c r="F73" s="114">
        <v>21170</v>
      </c>
      <c r="G73" s="114">
        <v>20857</v>
      </c>
      <c r="H73" s="140">
        <v>20541</v>
      </c>
      <c r="I73" s="115">
        <v>799</v>
      </c>
      <c r="J73" s="116">
        <v>3.8897814127841879</v>
      </c>
    </row>
    <row r="74" spans="1:12" s="110" customFormat="1" ht="12" customHeight="1" x14ac:dyDescent="0.2">
      <c r="A74" s="118" t="s">
        <v>113</v>
      </c>
      <c r="B74" s="119" t="s">
        <v>116</v>
      </c>
      <c r="C74" s="113">
        <v>88.344707988364291</v>
      </c>
      <c r="D74" s="115">
        <v>63170</v>
      </c>
      <c r="E74" s="114">
        <v>63278</v>
      </c>
      <c r="F74" s="114">
        <v>63725</v>
      </c>
      <c r="G74" s="114">
        <v>62828</v>
      </c>
      <c r="H74" s="140">
        <v>62580</v>
      </c>
      <c r="I74" s="115">
        <v>590</v>
      </c>
      <c r="J74" s="116">
        <v>0.94279322467241933</v>
      </c>
    </row>
    <row r="75" spans="1:12" s="110" customFormat="1" ht="12" customHeight="1" x14ac:dyDescent="0.2">
      <c r="A75" s="142"/>
      <c r="B75" s="124" t="s">
        <v>117</v>
      </c>
      <c r="C75" s="125">
        <v>11.637111210561647</v>
      </c>
      <c r="D75" s="143">
        <v>8321</v>
      </c>
      <c r="E75" s="144">
        <v>8303</v>
      </c>
      <c r="F75" s="144">
        <v>8555</v>
      </c>
      <c r="G75" s="144">
        <v>8437</v>
      </c>
      <c r="H75" s="145">
        <v>7994</v>
      </c>
      <c r="I75" s="143">
        <v>327</v>
      </c>
      <c r="J75" s="146">
        <v>4.0905679259444581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69172</v>
      </c>
      <c r="G11" s="114">
        <v>69340</v>
      </c>
      <c r="H11" s="114">
        <v>70153</v>
      </c>
      <c r="I11" s="114">
        <v>69051</v>
      </c>
      <c r="J11" s="140">
        <v>68266</v>
      </c>
      <c r="K11" s="114">
        <v>906</v>
      </c>
      <c r="L11" s="116">
        <v>1.3271613980605279</v>
      </c>
    </row>
    <row r="12" spans="1:17" s="110" customFormat="1" ht="24.95" customHeight="1" x14ac:dyDescent="0.2">
      <c r="A12" s="604" t="s">
        <v>185</v>
      </c>
      <c r="B12" s="605"/>
      <c r="C12" s="605"/>
      <c r="D12" s="606"/>
      <c r="E12" s="113">
        <v>54.822760654600124</v>
      </c>
      <c r="F12" s="115">
        <v>37922</v>
      </c>
      <c r="G12" s="114">
        <v>37879</v>
      </c>
      <c r="H12" s="114">
        <v>38692</v>
      </c>
      <c r="I12" s="114">
        <v>38050</v>
      </c>
      <c r="J12" s="140">
        <v>37433</v>
      </c>
      <c r="K12" s="114">
        <v>489</v>
      </c>
      <c r="L12" s="116">
        <v>1.3063339833836454</v>
      </c>
    </row>
    <row r="13" spans="1:17" s="110" customFormat="1" ht="15" customHeight="1" x14ac:dyDescent="0.2">
      <c r="A13" s="120"/>
      <c r="B13" s="612" t="s">
        <v>107</v>
      </c>
      <c r="C13" s="612"/>
      <c r="E13" s="113">
        <v>45.177239345399876</v>
      </c>
      <c r="F13" s="115">
        <v>31250</v>
      </c>
      <c r="G13" s="114">
        <v>31461</v>
      </c>
      <c r="H13" s="114">
        <v>31461</v>
      </c>
      <c r="I13" s="114">
        <v>31001</v>
      </c>
      <c r="J13" s="140">
        <v>30833</v>
      </c>
      <c r="K13" s="114">
        <v>417</v>
      </c>
      <c r="L13" s="116">
        <v>1.3524470534816593</v>
      </c>
    </row>
    <row r="14" spans="1:17" s="110" customFormat="1" ht="24.95" customHeight="1" x14ac:dyDescent="0.2">
      <c r="A14" s="604" t="s">
        <v>186</v>
      </c>
      <c r="B14" s="605"/>
      <c r="C14" s="605"/>
      <c r="D14" s="606"/>
      <c r="E14" s="113">
        <v>13.661597178048922</v>
      </c>
      <c r="F14" s="115">
        <v>9450</v>
      </c>
      <c r="G14" s="114">
        <v>9788</v>
      </c>
      <c r="H14" s="114">
        <v>10030</v>
      </c>
      <c r="I14" s="114">
        <v>9353</v>
      </c>
      <c r="J14" s="140">
        <v>9515</v>
      </c>
      <c r="K14" s="114">
        <v>-65</v>
      </c>
      <c r="L14" s="116">
        <v>-0.68313189700472943</v>
      </c>
    </row>
    <row r="15" spans="1:17" s="110" customFormat="1" ht="15" customHeight="1" x14ac:dyDescent="0.2">
      <c r="A15" s="120"/>
      <c r="B15" s="119"/>
      <c r="C15" s="258" t="s">
        <v>106</v>
      </c>
      <c r="E15" s="113">
        <v>56.920634920634917</v>
      </c>
      <c r="F15" s="115">
        <v>5379</v>
      </c>
      <c r="G15" s="114">
        <v>5560</v>
      </c>
      <c r="H15" s="114">
        <v>5755</v>
      </c>
      <c r="I15" s="114">
        <v>5330</v>
      </c>
      <c r="J15" s="140">
        <v>5432</v>
      </c>
      <c r="K15" s="114">
        <v>-53</v>
      </c>
      <c r="L15" s="116">
        <v>-0.97569955817378495</v>
      </c>
    </row>
    <row r="16" spans="1:17" s="110" customFormat="1" ht="15" customHeight="1" x14ac:dyDescent="0.2">
      <c r="A16" s="120"/>
      <c r="B16" s="119"/>
      <c r="C16" s="258" t="s">
        <v>107</v>
      </c>
      <c r="E16" s="113">
        <v>43.079365079365083</v>
      </c>
      <c r="F16" s="115">
        <v>4071</v>
      </c>
      <c r="G16" s="114">
        <v>4228</v>
      </c>
      <c r="H16" s="114">
        <v>4275</v>
      </c>
      <c r="I16" s="114">
        <v>4023</v>
      </c>
      <c r="J16" s="140">
        <v>4083</v>
      </c>
      <c r="K16" s="114">
        <v>-12</v>
      </c>
      <c r="L16" s="116">
        <v>-0.29390154298310067</v>
      </c>
    </row>
    <row r="17" spans="1:12" s="110" customFormat="1" ht="15" customHeight="1" x14ac:dyDescent="0.2">
      <c r="A17" s="120"/>
      <c r="B17" s="121" t="s">
        <v>109</v>
      </c>
      <c r="C17" s="258"/>
      <c r="E17" s="113">
        <v>66.272480194298268</v>
      </c>
      <c r="F17" s="115">
        <v>45842</v>
      </c>
      <c r="G17" s="114">
        <v>45766</v>
      </c>
      <c r="H17" s="114">
        <v>46386</v>
      </c>
      <c r="I17" s="114">
        <v>46221</v>
      </c>
      <c r="J17" s="140">
        <v>45669</v>
      </c>
      <c r="K17" s="114">
        <v>173</v>
      </c>
      <c r="L17" s="116">
        <v>0.37881276139175368</v>
      </c>
    </row>
    <row r="18" spans="1:12" s="110" customFormat="1" ht="15" customHeight="1" x14ac:dyDescent="0.2">
      <c r="A18" s="120"/>
      <c r="B18" s="119"/>
      <c r="C18" s="258" t="s">
        <v>106</v>
      </c>
      <c r="E18" s="113">
        <v>55.316085685615811</v>
      </c>
      <c r="F18" s="115">
        <v>25358</v>
      </c>
      <c r="G18" s="114">
        <v>25196</v>
      </c>
      <c r="H18" s="114">
        <v>25756</v>
      </c>
      <c r="I18" s="114">
        <v>25688</v>
      </c>
      <c r="J18" s="140">
        <v>25228</v>
      </c>
      <c r="K18" s="114">
        <v>130</v>
      </c>
      <c r="L18" s="116">
        <v>0.51530045980656414</v>
      </c>
    </row>
    <row r="19" spans="1:12" s="110" customFormat="1" ht="15" customHeight="1" x14ac:dyDescent="0.2">
      <c r="A19" s="120"/>
      <c r="B19" s="119"/>
      <c r="C19" s="258" t="s">
        <v>107</v>
      </c>
      <c r="E19" s="113">
        <v>44.683914314384189</v>
      </c>
      <c r="F19" s="115">
        <v>20484</v>
      </c>
      <c r="G19" s="114">
        <v>20570</v>
      </c>
      <c r="H19" s="114">
        <v>20630</v>
      </c>
      <c r="I19" s="114">
        <v>20533</v>
      </c>
      <c r="J19" s="140">
        <v>20441</v>
      </c>
      <c r="K19" s="114">
        <v>43</v>
      </c>
      <c r="L19" s="116">
        <v>0.21036152830096375</v>
      </c>
    </row>
    <row r="20" spans="1:12" s="110" customFormat="1" ht="15" customHeight="1" x14ac:dyDescent="0.2">
      <c r="A20" s="120"/>
      <c r="B20" s="121" t="s">
        <v>110</v>
      </c>
      <c r="C20" s="258"/>
      <c r="E20" s="113">
        <v>18.887700225524778</v>
      </c>
      <c r="F20" s="115">
        <v>13065</v>
      </c>
      <c r="G20" s="114">
        <v>12974</v>
      </c>
      <c r="H20" s="114">
        <v>12944</v>
      </c>
      <c r="I20" s="114">
        <v>12722</v>
      </c>
      <c r="J20" s="140">
        <v>12399</v>
      </c>
      <c r="K20" s="114">
        <v>666</v>
      </c>
      <c r="L20" s="116">
        <v>5.3714009194289858</v>
      </c>
    </row>
    <row r="21" spans="1:12" s="110" customFormat="1" ht="15" customHeight="1" x14ac:dyDescent="0.2">
      <c r="A21" s="120"/>
      <c r="B21" s="119"/>
      <c r="C21" s="258" t="s">
        <v>106</v>
      </c>
      <c r="E21" s="113">
        <v>51.473402219670874</v>
      </c>
      <c r="F21" s="115">
        <v>6725</v>
      </c>
      <c r="G21" s="114">
        <v>6663</v>
      </c>
      <c r="H21" s="114">
        <v>6722</v>
      </c>
      <c r="I21" s="114">
        <v>6593</v>
      </c>
      <c r="J21" s="140">
        <v>6387</v>
      </c>
      <c r="K21" s="114">
        <v>338</v>
      </c>
      <c r="L21" s="116">
        <v>5.2919993737278848</v>
      </c>
    </row>
    <row r="22" spans="1:12" s="110" customFormat="1" ht="15" customHeight="1" x14ac:dyDescent="0.2">
      <c r="A22" s="120"/>
      <c r="B22" s="119"/>
      <c r="C22" s="258" t="s">
        <v>107</v>
      </c>
      <c r="E22" s="113">
        <v>48.526597780329126</v>
      </c>
      <c r="F22" s="115">
        <v>6340</v>
      </c>
      <c r="G22" s="114">
        <v>6311</v>
      </c>
      <c r="H22" s="114">
        <v>6222</v>
      </c>
      <c r="I22" s="114">
        <v>6129</v>
      </c>
      <c r="J22" s="140">
        <v>6012</v>
      </c>
      <c r="K22" s="114">
        <v>328</v>
      </c>
      <c r="L22" s="116">
        <v>5.455755156353959</v>
      </c>
    </row>
    <row r="23" spans="1:12" s="110" customFormat="1" ht="15" customHeight="1" x14ac:dyDescent="0.2">
      <c r="A23" s="120"/>
      <c r="B23" s="121" t="s">
        <v>111</v>
      </c>
      <c r="C23" s="258"/>
      <c r="E23" s="113">
        <v>1.1782224021280288</v>
      </c>
      <c r="F23" s="115">
        <v>815</v>
      </c>
      <c r="G23" s="114">
        <v>812</v>
      </c>
      <c r="H23" s="114">
        <v>793</v>
      </c>
      <c r="I23" s="114">
        <v>755</v>
      </c>
      <c r="J23" s="140">
        <v>683</v>
      </c>
      <c r="K23" s="114">
        <v>132</v>
      </c>
      <c r="L23" s="116">
        <v>19.326500732064421</v>
      </c>
    </row>
    <row r="24" spans="1:12" s="110" customFormat="1" ht="15" customHeight="1" x14ac:dyDescent="0.2">
      <c r="A24" s="120"/>
      <c r="B24" s="119"/>
      <c r="C24" s="258" t="s">
        <v>106</v>
      </c>
      <c r="E24" s="113">
        <v>56.441717791411044</v>
      </c>
      <c r="F24" s="115">
        <v>460</v>
      </c>
      <c r="G24" s="114">
        <v>460</v>
      </c>
      <c r="H24" s="114">
        <v>459</v>
      </c>
      <c r="I24" s="114">
        <v>439</v>
      </c>
      <c r="J24" s="140">
        <v>386</v>
      </c>
      <c r="K24" s="114">
        <v>74</v>
      </c>
      <c r="L24" s="116">
        <v>19.17098445595855</v>
      </c>
    </row>
    <row r="25" spans="1:12" s="110" customFormat="1" ht="15" customHeight="1" x14ac:dyDescent="0.2">
      <c r="A25" s="120"/>
      <c r="B25" s="119"/>
      <c r="C25" s="258" t="s">
        <v>107</v>
      </c>
      <c r="E25" s="113">
        <v>43.558282208588956</v>
      </c>
      <c r="F25" s="115">
        <v>355</v>
      </c>
      <c r="G25" s="114">
        <v>352</v>
      </c>
      <c r="H25" s="114">
        <v>334</v>
      </c>
      <c r="I25" s="114">
        <v>316</v>
      </c>
      <c r="J25" s="140">
        <v>297</v>
      </c>
      <c r="K25" s="114">
        <v>58</v>
      </c>
      <c r="L25" s="116">
        <v>19.528619528619529</v>
      </c>
    </row>
    <row r="26" spans="1:12" s="110" customFormat="1" ht="15" customHeight="1" x14ac:dyDescent="0.2">
      <c r="A26" s="120"/>
      <c r="C26" s="121" t="s">
        <v>187</v>
      </c>
      <c r="D26" s="110" t="s">
        <v>188</v>
      </c>
      <c r="E26" s="113">
        <v>0.30648239171919273</v>
      </c>
      <c r="F26" s="115">
        <v>212</v>
      </c>
      <c r="G26" s="114">
        <v>230</v>
      </c>
      <c r="H26" s="114">
        <v>221</v>
      </c>
      <c r="I26" s="114">
        <v>193</v>
      </c>
      <c r="J26" s="140">
        <v>158</v>
      </c>
      <c r="K26" s="114">
        <v>54</v>
      </c>
      <c r="L26" s="116">
        <v>34.177215189873415</v>
      </c>
    </row>
    <row r="27" spans="1:12" s="110" customFormat="1" ht="15" customHeight="1" x14ac:dyDescent="0.2">
      <c r="A27" s="120"/>
      <c r="B27" s="119"/>
      <c r="D27" s="259" t="s">
        <v>106</v>
      </c>
      <c r="E27" s="113">
        <v>47.169811320754718</v>
      </c>
      <c r="F27" s="115">
        <v>100</v>
      </c>
      <c r="G27" s="114">
        <v>104</v>
      </c>
      <c r="H27" s="114">
        <v>102</v>
      </c>
      <c r="I27" s="114">
        <v>96</v>
      </c>
      <c r="J27" s="140">
        <v>80</v>
      </c>
      <c r="K27" s="114">
        <v>20</v>
      </c>
      <c r="L27" s="116">
        <v>25</v>
      </c>
    </row>
    <row r="28" spans="1:12" s="110" customFormat="1" ht="15" customHeight="1" x14ac:dyDescent="0.2">
      <c r="A28" s="120"/>
      <c r="B28" s="119"/>
      <c r="D28" s="259" t="s">
        <v>107</v>
      </c>
      <c r="E28" s="113">
        <v>52.830188679245282</v>
      </c>
      <c r="F28" s="115">
        <v>112</v>
      </c>
      <c r="G28" s="114">
        <v>126</v>
      </c>
      <c r="H28" s="114">
        <v>119</v>
      </c>
      <c r="I28" s="114">
        <v>97</v>
      </c>
      <c r="J28" s="140">
        <v>78</v>
      </c>
      <c r="K28" s="114">
        <v>34</v>
      </c>
      <c r="L28" s="116">
        <v>43.589743589743591</v>
      </c>
    </row>
    <row r="29" spans="1:12" s="110" customFormat="1" ht="24.95" customHeight="1" x14ac:dyDescent="0.2">
      <c r="A29" s="604" t="s">
        <v>189</v>
      </c>
      <c r="B29" s="605"/>
      <c r="C29" s="605"/>
      <c r="D29" s="606"/>
      <c r="E29" s="113">
        <v>87.779737466026717</v>
      </c>
      <c r="F29" s="115">
        <v>60719</v>
      </c>
      <c r="G29" s="114">
        <v>60838</v>
      </c>
      <c r="H29" s="114">
        <v>61410</v>
      </c>
      <c r="I29" s="114">
        <v>60503</v>
      </c>
      <c r="J29" s="140">
        <v>60230</v>
      </c>
      <c r="K29" s="114">
        <v>489</v>
      </c>
      <c r="L29" s="116">
        <v>0.81188776357297032</v>
      </c>
    </row>
    <row r="30" spans="1:12" s="110" customFormat="1" ht="15" customHeight="1" x14ac:dyDescent="0.2">
      <c r="A30" s="120"/>
      <c r="B30" s="119"/>
      <c r="C30" s="258" t="s">
        <v>106</v>
      </c>
      <c r="E30" s="113">
        <v>53.703124228001123</v>
      </c>
      <c r="F30" s="115">
        <v>32608</v>
      </c>
      <c r="G30" s="114">
        <v>32565</v>
      </c>
      <c r="H30" s="114">
        <v>33136</v>
      </c>
      <c r="I30" s="114">
        <v>32635</v>
      </c>
      <c r="J30" s="140">
        <v>32373</v>
      </c>
      <c r="K30" s="114">
        <v>235</v>
      </c>
      <c r="L30" s="116">
        <v>0.72591356995026723</v>
      </c>
    </row>
    <row r="31" spans="1:12" s="110" customFormat="1" ht="15" customHeight="1" x14ac:dyDescent="0.2">
      <c r="A31" s="120"/>
      <c r="B31" s="119"/>
      <c r="C31" s="258" t="s">
        <v>107</v>
      </c>
      <c r="E31" s="113">
        <v>46.296875771998877</v>
      </c>
      <c r="F31" s="115">
        <v>28111</v>
      </c>
      <c r="G31" s="114">
        <v>28273</v>
      </c>
      <c r="H31" s="114">
        <v>28274</v>
      </c>
      <c r="I31" s="114">
        <v>27868</v>
      </c>
      <c r="J31" s="140">
        <v>27857</v>
      </c>
      <c r="K31" s="114">
        <v>254</v>
      </c>
      <c r="L31" s="116">
        <v>0.91179954768998817</v>
      </c>
    </row>
    <row r="32" spans="1:12" s="110" customFormat="1" ht="15" customHeight="1" x14ac:dyDescent="0.2">
      <c r="A32" s="120"/>
      <c r="B32" s="119" t="s">
        <v>117</v>
      </c>
      <c r="C32" s="258"/>
      <c r="E32" s="113">
        <v>12.207251489041809</v>
      </c>
      <c r="F32" s="115">
        <v>8444</v>
      </c>
      <c r="G32" s="114">
        <v>8492</v>
      </c>
      <c r="H32" s="114">
        <v>8735</v>
      </c>
      <c r="I32" s="114">
        <v>8540</v>
      </c>
      <c r="J32" s="140">
        <v>8027</v>
      </c>
      <c r="K32" s="114">
        <v>417</v>
      </c>
      <c r="L32" s="116">
        <v>5.1949669864208294</v>
      </c>
    </row>
    <row r="33" spans="1:12" s="110" customFormat="1" ht="15" customHeight="1" x14ac:dyDescent="0.2">
      <c r="A33" s="120"/>
      <c r="B33" s="119"/>
      <c r="C33" s="258" t="s">
        <v>106</v>
      </c>
      <c r="E33" s="113">
        <v>62.861203221222169</v>
      </c>
      <c r="F33" s="115">
        <v>5308</v>
      </c>
      <c r="G33" s="114">
        <v>5307</v>
      </c>
      <c r="H33" s="114">
        <v>5550</v>
      </c>
      <c r="I33" s="114">
        <v>5409</v>
      </c>
      <c r="J33" s="140">
        <v>5053</v>
      </c>
      <c r="K33" s="114">
        <v>255</v>
      </c>
      <c r="L33" s="116">
        <v>5.0465070255293885</v>
      </c>
    </row>
    <row r="34" spans="1:12" s="110" customFormat="1" ht="15" customHeight="1" x14ac:dyDescent="0.2">
      <c r="A34" s="120"/>
      <c r="B34" s="119"/>
      <c r="C34" s="258" t="s">
        <v>107</v>
      </c>
      <c r="E34" s="113">
        <v>37.138796778777831</v>
      </c>
      <c r="F34" s="115">
        <v>3136</v>
      </c>
      <c r="G34" s="114">
        <v>3185</v>
      </c>
      <c r="H34" s="114">
        <v>3185</v>
      </c>
      <c r="I34" s="114">
        <v>3131</v>
      </c>
      <c r="J34" s="140">
        <v>2974</v>
      </c>
      <c r="K34" s="114">
        <v>162</v>
      </c>
      <c r="L34" s="116">
        <v>5.4472091459314056</v>
      </c>
    </row>
    <row r="35" spans="1:12" s="110" customFormat="1" ht="24.95" customHeight="1" x14ac:dyDescent="0.2">
      <c r="A35" s="604" t="s">
        <v>190</v>
      </c>
      <c r="B35" s="605"/>
      <c r="C35" s="605"/>
      <c r="D35" s="606"/>
      <c r="E35" s="113">
        <v>71.958306829352921</v>
      </c>
      <c r="F35" s="115">
        <v>49775</v>
      </c>
      <c r="G35" s="114">
        <v>50049</v>
      </c>
      <c r="H35" s="114">
        <v>50937</v>
      </c>
      <c r="I35" s="114">
        <v>50098</v>
      </c>
      <c r="J35" s="140">
        <v>49576</v>
      </c>
      <c r="K35" s="114">
        <v>199</v>
      </c>
      <c r="L35" s="116">
        <v>0.40140390511537843</v>
      </c>
    </row>
    <row r="36" spans="1:12" s="110" customFormat="1" ht="15" customHeight="1" x14ac:dyDescent="0.2">
      <c r="A36" s="120"/>
      <c r="B36" s="119"/>
      <c r="C36" s="258" t="s">
        <v>106</v>
      </c>
      <c r="E36" s="113">
        <v>69.189352084379706</v>
      </c>
      <c r="F36" s="115">
        <v>34439</v>
      </c>
      <c r="G36" s="114">
        <v>34463</v>
      </c>
      <c r="H36" s="114">
        <v>35233</v>
      </c>
      <c r="I36" s="114">
        <v>34656</v>
      </c>
      <c r="J36" s="140">
        <v>34173</v>
      </c>
      <c r="K36" s="114">
        <v>266</v>
      </c>
      <c r="L36" s="116">
        <v>0.77839229801305121</v>
      </c>
    </row>
    <row r="37" spans="1:12" s="110" customFormat="1" ht="15" customHeight="1" x14ac:dyDescent="0.2">
      <c r="A37" s="120"/>
      <c r="B37" s="119"/>
      <c r="C37" s="258" t="s">
        <v>107</v>
      </c>
      <c r="E37" s="113">
        <v>30.81064791562029</v>
      </c>
      <c r="F37" s="115">
        <v>15336</v>
      </c>
      <c r="G37" s="114">
        <v>15586</v>
      </c>
      <c r="H37" s="114">
        <v>15704</v>
      </c>
      <c r="I37" s="114">
        <v>15442</v>
      </c>
      <c r="J37" s="140">
        <v>15403</v>
      </c>
      <c r="K37" s="114">
        <v>-67</v>
      </c>
      <c r="L37" s="116">
        <v>-0.43498019866259818</v>
      </c>
    </row>
    <row r="38" spans="1:12" s="110" customFormat="1" ht="15" customHeight="1" x14ac:dyDescent="0.2">
      <c r="A38" s="120"/>
      <c r="B38" s="119" t="s">
        <v>182</v>
      </c>
      <c r="C38" s="258"/>
      <c r="E38" s="113">
        <v>28.041693170647083</v>
      </c>
      <c r="F38" s="115">
        <v>19397</v>
      </c>
      <c r="G38" s="114">
        <v>19291</v>
      </c>
      <c r="H38" s="114">
        <v>19216</v>
      </c>
      <c r="I38" s="114">
        <v>18953</v>
      </c>
      <c r="J38" s="140">
        <v>18690</v>
      </c>
      <c r="K38" s="114">
        <v>707</v>
      </c>
      <c r="L38" s="116">
        <v>3.7827715355805243</v>
      </c>
    </row>
    <row r="39" spans="1:12" s="110" customFormat="1" ht="15" customHeight="1" x14ac:dyDescent="0.2">
      <c r="A39" s="120"/>
      <c r="B39" s="119"/>
      <c r="C39" s="258" t="s">
        <v>106</v>
      </c>
      <c r="E39" s="113">
        <v>17.956385007990928</v>
      </c>
      <c r="F39" s="115">
        <v>3483</v>
      </c>
      <c r="G39" s="114">
        <v>3416</v>
      </c>
      <c r="H39" s="114">
        <v>3459</v>
      </c>
      <c r="I39" s="114">
        <v>3394</v>
      </c>
      <c r="J39" s="140">
        <v>3260</v>
      </c>
      <c r="K39" s="114">
        <v>223</v>
      </c>
      <c r="L39" s="116">
        <v>6.8404907975460123</v>
      </c>
    </row>
    <row r="40" spans="1:12" s="110" customFormat="1" ht="15" customHeight="1" x14ac:dyDescent="0.2">
      <c r="A40" s="120"/>
      <c r="B40" s="119"/>
      <c r="C40" s="258" t="s">
        <v>107</v>
      </c>
      <c r="E40" s="113">
        <v>82.043614992009068</v>
      </c>
      <c r="F40" s="115">
        <v>15914</v>
      </c>
      <c r="G40" s="114">
        <v>15875</v>
      </c>
      <c r="H40" s="114">
        <v>15757</v>
      </c>
      <c r="I40" s="114">
        <v>15559</v>
      </c>
      <c r="J40" s="140">
        <v>15430</v>
      </c>
      <c r="K40" s="114">
        <v>484</v>
      </c>
      <c r="L40" s="116">
        <v>3.136746597537265</v>
      </c>
    </row>
    <row r="41" spans="1:12" s="110" customFormat="1" ht="24.75" customHeight="1" x14ac:dyDescent="0.2">
      <c r="A41" s="604" t="s">
        <v>517</v>
      </c>
      <c r="B41" s="605"/>
      <c r="C41" s="605"/>
      <c r="D41" s="606"/>
      <c r="E41" s="113">
        <v>5.4617475279014629</v>
      </c>
      <c r="F41" s="115">
        <v>3778</v>
      </c>
      <c r="G41" s="114">
        <v>4239</v>
      </c>
      <c r="H41" s="114">
        <v>4253</v>
      </c>
      <c r="I41" s="114">
        <v>3603</v>
      </c>
      <c r="J41" s="140">
        <v>3730</v>
      </c>
      <c r="K41" s="114">
        <v>48</v>
      </c>
      <c r="L41" s="116">
        <v>1.2868632707774799</v>
      </c>
    </row>
    <row r="42" spans="1:12" s="110" customFormat="1" ht="15" customHeight="1" x14ac:dyDescent="0.2">
      <c r="A42" s="120"/>
      <c r="B42" s="119"/>
      <c r="C42" s="258" t="s">
        <v>106</v>
      </c>
      <c r="E42" s="113">
        <v>60.614081524616196</v>
      </c>
      <c r="F42" s="115">
        <v>2290</v>
      </c>
      <c r="G42" s="114">
        <v>2617</v>
      </c>
      <c r="H42" s="114">
        <v>2622</v>
      </c>
      <c r="I42" s="114">
        <v>2169</v>
      </c>
      <c r="J42" s="140">
        <v>2256</v>
      </c>
      <c r="K42" s="114">
        <v>34</v>
      </c>
      <c r="L42" s="116">
        <v>1.5070921985815602</v>
      </c>
    </row>
    <row r="43" spans="1:12" s="110" customFormat="1" ht="15" customHeight="1" x14ac:dyDescent="0.2">
      <c r="A43" s="123"/>
      <c r="B43" s="124"/>
      <c r="C43" s="260" t="s">
        <v>107</v>
      </c>
      <c r="D43" s="261"/>
      <c r="E43" s="125">
        <v>39.385918475383804</v>
      </c>
      <c r="F43" s="143">
        <v>1488</v>
      </c>
      <c r="G43" s="144">
        <v>1622</v>
      </c>
      <c r="H43" s="144">
        <v>1631</v>
      </c>
      <c r="I43" s="144">
        <v>1434</v>
      </c>
      <c r="J43" s="145">
        <v>1474</v>
      </c>
      <c r="K43" s="144">
        <v>14</v>
      </c>
      <c r="L43" s="146">
        <v>0.94979647218453189</v>
      </c>
    </row>
    <row r="44" spans="1:12" s="110" customFormat="1" ht="45.75" customHeight="1" x14ac:dyDescent="0.2">
      <c r="A44" s="604" t="s">
        <v>191</v>
      </c>
      <c r="B44" s="605"/>
      <c r="C44" s="605"/>
      <c r="D44" s="606"/>
      <c r="E44" s="113">
        <v>0.75753194934366508</v>
      </c>
      <c r="F44" s="115">
        <v>524</v>
      </c>
      <c r="G44" s="114">
        <v>533</v>
      </c>
      <c r="H44" s="114">
        <v>531</v>
      </c>
      <c r="I44" s="114">
        <v>522</v>
      </c>
      <c r="J44" s="140">
        <v>522</v>
      </c>
      <c r="K44" s="114">
        <v>2</v>
      </c>
      <c r="L44" s="116">
        <v>0.38314176245210729</v>
      </c>
    </row>
    <row r="45" spans="1:12" s="110" customFormat="1" ht="15" customHeight="1" x14ac:dyDescent="0.2">
      <c r="A45" s="120"/>
      <c r="B45" s="119"/>
      <c r="C45" s="258" t="s">
        <v>106</v>
      </c>
      <c r="E45" s="113">
        <v>56.679389312977101</v>
      </c>
      <c r="F45" s="115">
        <v>297</v>
      </c>
      <c r="G45" s="114">
        <v>306</v>
      </c>
      <c r="H45" s="114">
        <v>306</v>
      </c>
      <c r="I45" s="114">
        <v>300</v>
      </c>
      <c r="J45" s="140">
        <v>299</v>
      </c>
      <c r="K45" s="114">
        <v>-2</v>
      </c>
      <c r="L45" s="116">
        <v>-0.66889632107023411</v>
      </c>
    </row>
    <row r="46" spans="1:12" s="110" customFormat="1" ht="15" customHeight="1" x14ac:dyDescent="0.2">
      <c r="A46" s="123"/>
      <c r="B46" s="124"/>
      <c r="C46" s="260" t="s">
        <v>107</v>
      </c>
      <c r="D46" s="261"/>
      <c r="E46" s="125">
        <v>43.320610687022899</v>
      </c>
      <c r="F46" s="143">
        <v>227</v>
      </c>
      <c r="G46" s="144">
        <v>227</v>
      </c>
      <c r="H46" s="144">
        <v>225</v>
      </c>
      <c r="I46" s="144">
        <v>222</v>
      </c>
      <c r="J46" s="145">
        <v>223</v>
      </c>
      <c r="K46" s="144">
        <v>4</v>
      </c>
      <c r="L46" s="146">
        <v>1.7937219730941705</v>
      </c>
    </row>
    <row r="47" spans="1:12" s="110" customFormat="1" ht="39" customHeight="1" x14ac:dyDescent="0.2">
      <c r="A47" s="604" t="s">
        <v>518</v>
      </c>
      <c r="B47" s="607"/>
      <c r="C47" s="607"/>
      <c r="D47" s="608"/>
      <c r="E47" s="113">
        <v>0.16625224079107154</v>
      </c>
      <c r="F47" s="115">
        <v>115</v>
      </c>
      <c r="G47" s="114">
        <v>109</v>
      </c>
      <c r="H47" s="114">
        <v>102</v>
      </c>
      <c r="I47" s="114">
        <v>99</v>
      </c>
      <c r="J47" s="140">
        <v>111</v>
      </c>
      <c r="K47" s="114">
        <v>4</v>
      </c>
      <c r="L47" s="116">
        <v>3.6036036036036037</v>
      </c>
    </row>
    <row r="48" spans="1:12" s="110" customFormat="1" ht="15" customHeight="1" x14ac:dyDescent="0.2">
      <c r="A48" s="120"/>
      <c r="B48" s="119"/>
      <c r="C48" s="258" t="s">
        <v>106</v>
      </c>
      <c r="E48" s="113">
        <v>33.043478260869563</v>
      </c>
      <c r="F48" s="115">
        <v>38</v>
      </c>
      <c r="G48" s="114">
        <v>35</v>
      </c>
      <c r="H48" s="114">
        <v>35</v>
      </c>
      <c r="I48" s="114">
        <v>44</v>
      </c>
      <c r="J48" s="140">
        <v>50</v>
      </c>
      <c r="K48" s="114">
        <v>-12</v>
      </c>
      <c r="L48" s="116">
        <v>-24</v>
      </c>
    </row>
    <row r="49" spans="1:12" s="110" customFormat="1" ht="15" customHeight="1" x14ac:dyDescent="0.2">
      <c r="A49" s="123"/>
      <c r="B49" s="124"/>
      <c r="C49" s="260" t="s">
        <v>107</v>
      </c>
      <c r="D49" s="261"/>
      <c r="E49" s="125">
        <v>66.956521739130437</v>
      </c>
      <c r="F49" s="143">
        <v>77</v>
      </c>
      <c r="G49" s="144">
        <v>74</v>
      </c>
      <c r="H49" s="144">
        <v>67</v>
      </c>
      <c r="I49" s="144">
        <v>55</v>
      </c>
      <c r="J49" s="145">
        <v>61</v>
      </c>
      <c r="K49" s="144">
        <v>16</v>
      </c>
      <c r="L49" s="146">
        <v>26.229508196721312</v>
      </c>
    </row>
    <row r="50" spans="1:12" s="110" customFormat="1" ht="24.95" customHeight="1" x14ac:dyDescent="0.2">
      <c r="A50" s="609" t="s">
        <v>192</v>
      </c>
      <c r="B50" s="610"/>
      <c r="C50" s="610"/>
      <c r="D50" s="611"/>
      <c r="E50" s="262">
        <v>11.614526108830162</v>
      </c>
      <c r="F50" s="263">
        <v>8034</v>
      </c>
      <c r="G50" s="264">
        <v>8464</v>
      </c>
      <c r="H50" s="264">
        <v>8591</v>
      </c>
      <c r="I50" s="264">
        <v>7921</v>
      </c>
      <c r="J50" s="265">
        <v>7943</v>
      </c>
      <c r="K50" s="263">
        <v>91</v>
      </c>
      <c r="L50" s="266">
        <v>1.1456628477905073</v>
      </c>
    </row>
    <row r="51" spans="1:12" s="110" customFormat="1" ht="15" customHeight="1" x14ac:dyDescent="0.2">
      <c r="A51" s="120"/>
      <c r="B51" s="119"/>
      <c r="C51" s="258" t="s">
        <v>106</v>
      </c>
      <c r="E51" s="113">
        <v>54.368932038834949</v>
      </c>
      <c r="F51" s="115">
        <v>4368</v>
      </c>
      <c r="G51" s="114">
        <v>4588</v>
      </c>
      <c r="H51" s="114">
        <v>4742</v>
      </c>
      <c r="I51" s="114">
        <v>4304</v>
      </c>
      <c r="J51" s="140">
        <v>4314</v>
      </c>
      <c r="K51" s="114">
        <v>54</v>
      </c>
      <c r="L51" s="116">
        <v>1.2517385257301807</v>
      </c>
    </row>
    <row r="52" spans="1:12" s="110" customFormat="1" ht="15" customHeight="1" x14ac:dyDescent="0.2">
      <c r="A52" s="120"/>
      <c r="B52" s="119"/>
      <c r="C52" s="258" t="s">
        <v>107</v>
      </c>
      <c r="E52" s="113">
        <v>45.631067961165051</v>
      </c>
      <c r="F52" s="115">
        <v>3666</v>
      </c>
      <c r="G52" s="114">
        <v>3876</v>
      </c>
      <c r="H52" s="114">
        <v>3849</v>
      </c>
      <c r="I52" s="114">
        <v>3617</v>
      </c>
      <c r="J52" s="140">
        <v>3629</v>
      </c>
      <c r="K52" s="114">
        <v>37</v>
      </c>
      <c r="L52" s="116">
        <v>1.0195646183521632</v>
      </c>
    </row>
    <row r="53" spans="1:12" s="110" customFormat="1" ht="15" customHeight="1" x14ac:dyDescent="0.2">
      <c r="A53" s="120"/>
      <c r="B53" s="119"/>
      <c r="C53" s="258" t="s">
        <v>187</v>
      </c>
      <c r="D53" s="110" t="s">
        <v>193</v>
      </c>
      <c r="E53" s="113">
        <v>34.179736121483693</v>
      </c>
      <c r="F53" s="115">
        <v>2746</v>
      </c>
      <c r="G53" s="114">
        <v>3185</v>
      </c>
      <c r="H53" s="114">
        <v>3305</v>
      </c>
      <c r="I53" s="114">
        <v>2542</v>
      </c>
      <c r="J53" s="140">
        <v>2692</v>
      </c>
      <c r="K53" s="114">
        <v>54</v>
      </c>
      <c r="L53" s="116">
        <v>2.0059435364041605</v>
      </c>
    </row>
    <row r="54" spans="1:12" s="110" customFormat="1" ht="15" customHeight="1" x14ac:dyDescent="0.2">
      <c r="A54" s="120"/>
      <c r="B54" s="119"/>
      <c r="D54" s="267" t="s">
        <v>194</v>
      </c>
      <c r="E54" s="113">
        <v>62.017479970866717</v>
      </c>
      <c r="F54" s="115">
        <v>1703</v>
      </c>
      <c r="G54" s="114">
        <v>1969</v>
      </c>
      <c r="H54" s="114">
        <v>2079</v>
      </c>
      <c r="I54" s="114">
        <v>1586</v>
      </c>
      <c r="J54" s="140">
        <v>1681</v>
      </c>
      <c r="K54" s="114">
        <v>22</v>
      </c>
      <c r="L54" s="116">
        <v>1.3087447947650208</v>
      </c>
    </row>
    <row r="55" spans="1:12" s="110" customFormat="1" ht="15" customHeight="1" x14ac:dyDescent="0.2">
      <c r="A55" s="120"/>
      <c r="B55" s="119"/>
      <c r="D55" s="267" t="s">
        <v>195</v>
      </c>
      <c r="E55" s="113">
        <v>37.982520029133283</v>
      </c>
      <c r="F55" s="115">
        <v>1043</v>
      </c>
      <c r="G55" s="114">
        <v>1216</v>
      </c>
      <c r="H55" s="114">
        <v>1226</v>
      </c>
      <c r="I55" s="114">
        <v>956</v>
      </c>
      <c r="J55" s="140">
        <v>1011</v>
      </c>
      <c r="K55" s="114">
        <v>32</v>
      </c>
      <c r="L55" s="116">
        <v>3.1651829871414443</v>
      </c>
    </row>
    <row r="56" spans="1:12" s="110" customFormat="1" ht="15" customHeight="1" x14ac:dyDescent="0.2">
      <c r="A56" s="120"/>
      <c r="B56" s="119" t="s">
        <v>196</v>
      </c>
      <c r="C56" s="258"/>
      <c r="E56" s="113">
        <v>70.89718383160816</v>
      </c>
      <c r="F56" s="115">
        <v>49041</v>
      </c>
      <c r="G56" s="114">
        <v>48798</v>
      </c>
      <c r="H56" s="114">
        <v>49438</v>
      </c>
      <c r="I56" s="114">
        <v>49128</v>
      </c>
      <c r="J56" s="140">
        <v>48571</v>
      </c>
      <c r="K56" s="114">
        <v>470</v>
      </c>
      <c r="L56" s="116">
        <v>0.96765559696114967</v>
      </c>
    </row>
    <row r="57" spans="1:12" s="110" customFormat="1" ht="15" customHeight="1" x14ac:dyDescent="0.2">
      <c r="A57" s="120"/>
      <c r="B57" s="119"/>
      <c r="C57" s="258" t="s">
        <v>106</v>
      </c>
      <c r="E57" s="113">
        <v>53.81823372280337</v>
      </c>
      <c r="F57" s="115">
        <v>26393</v>
      </c>
      <c r="G57" s="114">
        <v>26134</v>
      </c>
      <c r="H57" s="114">
        <v>26714</v>
      </c>
      <c r="I57" s="114">
        <v>26576</v>
      </c>
      <c r="J57" s="140">
        <v>26103</v>
      </c>
      <c r="K57" s="114">
        <v>290</v>
      </c>
      <c r="L57" s="116">
        <v>1.1109834118683677</v>
      </c>
    </row>
    <row r="58" spans="1:12" s="110" customFormat="1" ht="15" customHeight="1" x14ac:dyDescent="0.2">
      <c r="A58" s="120"/>
      <c r="B58" s="119"/>
      <c r="C58" s="258" t="s">
        <v>107</v>
      </c>
      <c r="E58" s="113">
        <v>46.18176627719663</v>
      </c>
      <c r="F58" s="115">
        <v>22648</v>
      </c>
      <c r="G58" s="114">
        <v>22664</v>
      </c>
      <c r="H58" s="114">
        <v>22724</v>
      </c>
      <c r="I58" s="114">
        <v>22552</v>
      </c>
      <c r="J58" s="140">
        <v>22468</v>
      </c>
      <c r="K58" s="114">
        <v>180</v>
      </c>
      <c r="L58" s="116">
        <v>0.80113939825529645</v>
      </c>
    </row>
    <row r="59" spans="1:12" s="110" customFormat="1" ht="15" customHeight="1" x14ac:dyDescent="0.2">
      <c r="A59" s="120"/>
      <c r="B59" s="119"/>
      <c r="C59" s="258" t="s">
        <v>105</v>
      </c>
      <c r="D59" s="110" t="s">
        <v>197</v>
      </c>
      <c r="E59" s="113">
        <v>89.786097347117718</v>
      </c>
      <c r="F59" s="115">
        <v>44032</v>
      </c>
      <c r="G59" s="114">
        <v>43808</v>
      </c>
      <c r="H59" s="114">
        <v>44497</v>
      </c>
      <c r="I59" s="114">
        <v>44319</v>
      </c>
      <c r="J59" s="140">
        <v>43822</v>
      </c>
      <c r="K59" s="114">
        <v>210</v>
      </c>
      <c r="L59" s="116">
        <v>0.47921135502715528</v>
      </c>
    </row>
    <row r="60" spans="1:12" s="110" customFormat="1" ht="15" customHeight="1" x14ac:dyDescent="0.2">
      <c r="A60" s="120"/>
      <c r="B60" s="119"/>
      <c r="C60" s="258"/>
      <c r="D60" s="267" t="s">
        <v>198</v>
      </c>
      <c r="E60" s="113">
        <v>51.682867005813954</v>
      </c>
      <c r="F60" s="115">
        <v>22757</v>
      </c>
      <c r="G60" s="114">
        <v>22512</v>
      </c>
      <c r="H60" s="114">
        <v>23105</v>
      </c>
      <c r="I60" s="114">
        <v>23064</v>
      </c>
      <c r="J60" s="140">
        <v>22644</v>
      </c>
      <c r="K60" s="114">
        <v>113</v>
      </c>
      <c r="L60" s="116">
        <v>0.49902844020491077</v>
      </c>
    </row>
    <row r="61" spans="1:12" s="110" customFormat="1" ht="15" customHeight="1" x14ac:dyDescent="0.2">
      <c r="A61" s="120"/>
      <c r="B61" s="119"/>
      <c r="C61" s="258"/>
      <c r="D61" s="267" t="s">
        <v>199</v>
      </c>
      <c r="E61" s="113">
        <v>48.317132994186046</v>
      </c>
      <c r="F61" s="115">
        <v>21275</v>
      </c>
      <c r="G61" s="114">
        <v>21296</v>
      </c>
      <c r="H61" s="114">
        <v>21392</v>
      </c>
      <c r="I61" s="114">
        <v>21255</v>
      </c>
      <c r="J61" s="140">
        <v>21178</v>
      </c>
      <c r="K61" s="114">
        <v>97</v>
      </c>
      <c r="L61" s="116">
        <v>0.45802247615449998</v>
      </c>
    </row>
    <row r="62" spans="1:12" s="110" customFormat="1" ht="15" customHeight="1" x14ac:dyDescent="0.2">
      <c r="A62" s="120"/>
      <c r="B62" s="119"/>
      <c r="C62" s="258"/>
      <c r="D62" s="258" t="s">
        <v>200</v>
      </c>
      <c r="E62" s="113">
        <v>10.213902652882282</v>
      </c>
      <c r="F62" s="115">
        <v>5009</v>
      </c>
      <c r="G62" s="114">
        <v>4990</v>
      </c>
      <c r="H62" s="114">
        <v>4941</v>
      </c>
      <c r="I62" s="114">
        <v>4809</v>
      </c>
      <c r="J62" s="140">
        <v>4749</v>
      </c>
      <c r="K62" s="114">
        <v>260</v>
      </c>
      <c r="L62" s="116">
        <v>5.4748368077489999</v>
      </c>
    </row>
    <row r="63" spans="1:12" s="110" customFormat="1" ht="15" customHeight="1" x14ac:dyDescent="0.2">
      <c r="A63" s="120"/>
      <c r="B63" s="119"/>
      <c r="C63" s="258"/>
      <c r="D63" s="267" t="s">
        <v>198</v>
      </c>
      <c r="E63" s="113">
        <v>72.589339189458968</v>
      </c>
      <c r="F63" s="115">
        <v>3636</v>
      </c>
      <c r="G63" s="114">
        <v>3622</v>
      </c>
      <c r="H63" s="114">
        <v>3609</v>
      </c>
      <c r="I63" s="114">
        <v>3512</v>
      </c>
      <c r="J63" s="140">
        <v>3459</v>
      </c>
      <c r="K63" s="114">
        <v>177</v>
      </c>
      <c r="L63" s="116">
        <v>5.1170858629661753</v>
      </c>
    </row>
    <row r="64" spans="1:12" s="110" customFormat="1" ht="15" customHeight="1" x14ac:dyDescent="0.2">
      <c r="A64" s="120"/>
      <c r="B64" s="119"/>
      <c r="C64" s="258"/>
      <c r="D64" s="267" t="s">
        <v>199</v>
      </c>
      <c r="E64" s="113">
        <v>27.410660810541025</v>
      </c>
      <c r="F64" s="115">
        <v>1373</v>
      </c>
      <c r="G64" s="114">
        <v>1368</v>
      </c>
      <c r="H64" s="114">
        <v>1332</v>
      </c>
      <c r="I64" s="114">
        <v>1297</v>
      </c>
      <c r="J64" s="140">
        <v>1290</v>
      </c>
      <c r="K64" s="114">
        <v>83</v>
      </c>
      <c r="L64" s="116">
        <v>6.4341085271317828</v>
      </c>
    </row>
    <row r="65" spans="1:12" s="110" customFormat="1" ht="15" customHeight="1" x14ac:dyDescent="0.2">
      <c r="A65" s="120"/>
      <c r="B65" s="119" t="s">
        <v>201</v>
      </c>
      <c r="C65" s="258"/>
      <c r="E65" s="113">
        <v>12.184120742496964</v>
      </c>
      <c r="F65" s="115">
        <v>8428</v>
      </c>
      <c r="G65" s="114">
        <v>8337</v>
      </c>
      <c r="H65" s="114">
        <v>8213</v>
      </c>
      <c r="I65" s="114">
        <v>8097</v>
      </c>
      <c r="J65" s="140">
        <v>7972</v>
      </c>
      <c r="K65" s="114">
        <v>456</v>
      </c>
      <c r="L65" s="116">
        <v>5.7200200702458606</v>
      </c>
    </row>
    <row r="66" spans="1:12" s="110" customFormat="1" ht="15" customHeight="1" x14ac:dyDescent="0.2">
      <c r="A66" s="120"/>
      <c r="B66" s="119"/>
      <c r="C66" s="258" t="s">
        <v>106</v>
      </c>
      <c r="E66" s="113">
        <v>60.465116279069768</v>
      </c>
      <c r="F66" s="115">
        <v>5096</v>
      </c>
      <c r="G66" s="114">
        <v>5056</v>
      </c>
      <c r="H66" s="114">
        <v>5014</v>
      </c>
      <c r="I66" s="114">
        <v>4953</v>
      </c>
      <c r="J66" s="140">
        <v>4901</v>
      </c>
      <c r="K66" s="114">
        <v>195</v>
      </c>
      <c r="L66" s="116">
        <v>3.9787798408488064</v>
      </c>
    </row>
    <row r="67" spans="1:12" s="110" customFormat="1" ht="15" customHeight="1" x14ac:dyDescent="0.2">
      <c r="A67" s="120"/>
      <c r="B67" s="119"/>
      <c r="C67" s="258" t="s">
        <v>107</v>
      </c>
      <c r="E67" s="113">
        <v>39.534883720930232</v>
      </c>
      <c r="F67" s="115">
        <v>3332</v>
      </c>
      <c r="G67" s="114">
        <v>3281</v>
      </c>
      <c r="H67" s="114">
        <v>3199</v>
      </c>
      <c r="I67" s="114">
        <v>3144</v>
      </c>
      <c r="J67" s="140">
        <v>3071</v>
      </c>
      <c r="K67" s="114">
        <v>261</v>
      </c>
      <c r="L67" s="116">
        <v>8.498860306089222</v>
      </c>
    </row>
    <row r="68" spans="1:12" s="110" customFormat="1" ht="15" customHeight="1" x14ac:dyDescent="0.2">
      <c r="A68" s="120"/>
      <c r="B68" s="119"/>
      <c r="C68" s="258" t="s">
        <v>105</v>
      </c>
      <c r="D68" s="110" t="s">
        <v>202</v>
      </c>
      <c r="E68" s="113">
        <v>18.224964404366396</v>
      </c>
      <c r="F68" s="115">
        <v>1536</v>
      </c>
      <c r="G68" s="114">
        <v>1500</v>
      </c>
      <c r="H68" s="114">
        <v>1443</v>
      </c>
      <c r="I68" s="114">
        <v>1383</v>
      </c>
      <c r="J68" s="140">
        <v>1322</v>
      </c>
      <c r="K68" s="114">
        <v>214</v>
      </c>
      <c r="L68" s="116">
        <v>16.187594553706504</v>
      </c>
    </row>
    <row r="69" spans="1:12" s="110" customFormat="1" ht="15" customHeight="1" x14ac:dyDescent="0.2">
      <c r="A69" s="120"/>
      <c r="B69" s="119"/>
      <c r="C69" s="258"/>
      <c r="D69" s="267" t="s">
        <v>198</v>
      </c>
      <c r="E69" s="113">
        <v>54.361979166666664</v>
      </c>
      <c r="F69" s="115">
        <v>835</v>
      </c>
      <c r="G69" s="114">
        <v>817</v>
      </c>
      <c r="H69" s="114">
        <v>796</v>
      </c>
      <c r="I69" s="114">
        <v>759</v>
      </c>
      <c r="J69" s="140">
        <v>729</v>
      </c>
      <c r="K69" s="114">
        <v>106</v>
      </c>
      <c r="L69" s="116">
        <v>14.540466392318244</v>
      </c>
    </row>
    <row r="70" spans="1:12" s="110" customFormat="1" ht="15" customHeight="1" x14ac:dyDescent="0.2">
      <c r="A70" s="120"/>
      <c r="B70" s="119"/>
      <c r="C70" s="258"/>
      <c r="D70" s="267" t="s">
        <v>199</v>
      </c>
      <c r="E70" s="113">
        <v>45.638020833333336</v>
      </c>
      <c r="F70" s="115">
        <v>701</v>
      </c>
      <c r="G70" s="114">
        <v>683</v>
      </c>
      <c r="H70" s="114">
        <v>647</v>
      </c>
      <c r="I70" s="114">
        <v>624</v>
      </c>
      <c r="J70" s="140">
        <v>593</v>
      </c>
      <c r="K70" s="114">
        <v>108</v>
      </c>
      <c r="L70" s="116">
        <v>18.21247892074199</v>
      </c>
    </row>
    <row r="71" spans="1:12" s="110" customFormat="1" ht="15" customHeight="1" x14ac:dyDescent="0.2">
      <c r="A71" s="120"/>
      <c r="B71" s="119"/>
      <c r="C71" s="258"/>
      <c r="D71" s="110" t="s">
        <v>203</v>
      </c>
      <c r="E71" s="113">
        <v>71.962505932605595</v>
      </c>
      <c r="F71" s="115">
        <v>6065</v>
      </c>
      <c r="G71" s="114">
        <v>6014</v>
      </c>
      <c r="H71" s="114">
        <v>5938</v>
      </c>
      <c r="I71" s="114">
        <v>5908</v>
      </c>
      <c r="J71" s="140">
        <v>5865</v>
      </c>
      <c r="K71" s="114">
        <v>200</v>
      </c>
      <c r="L71" s="116">
        <v>3.4100596760443307</v>
      </c>
    </row>
    <row r="72" spans="1:12" s="110" customFormat="1" ht="15" customHeight="1" x14ac:dyDescent="0.2">
      <c r="A72" s="120"/>
      <c r="B72" s="119"/>
      <c r="C72" s="258"/>
      <c r="D72" s="267" t="s">
        <v>198</v>
      </c>
      <c r="E72" s="113">
        <v>61.648804616652924</v>
      </c>
      <c r="F72" s="115">
        <v>3739</v>
      </c>
      <c r="G72" s="114">
        <v>3721</v>
      </c>
      <c r="H72" s="114">
        <v>3684</v>
      </c>
      <c r="I72" s="114">
        <v>3681</v>
      </c>
      <c r="J72" s="140">
        <v>3673</v>
      </c>
      <c r="K72" s="114">
        <v>66</v>
      </c>
      <c r="L72" s="116">
        <v>1.7968962700789546</v>
      </c>
    </row>
    <row r="73" spans="1:12" s="110" customFormat="1" ht="15" customHeight="1" x14ac:dyDescent="0.2">
      <c r="A73" s="120"/>
      <c r="B73" s="119"/>
      <c r="C73" s="258"/>
      <c r="D73" s="267" t="s">
        <v>199</v>
      </c>
      <c r="E73" s="113">
        <v>38.351195383347076</v>
      </c>
      <c r="F73" s="115">
        <v>2326</v>
      </c>
      <c r="G73" s="114">
        <v>2293</v>
      </c>
      <c r="H73" s="114">
        <v>2254</v>
      </c>
      <c r="I73" s="114">
        <v>2227</v>
      </c>
      <c r="J73" s="140">
        <v>2192</v>
      </c>
      <c r="K73" s="114">
        <v>134</v>
      </c>
      <c r="L73" s="116">
        <v>6.1131386861313866</v>
      </c>
    </row>
    <row r="74" spans="1:12" s="110" customFormat="1" ht="15" customHeight="1" x14ac:dyDescent="0.2">
      <c r="A74" s="120"/>
      <c r="B74" s="119"/>
      <c r="C74" s="258"/>
      <c r="D74" s="110" t="s">
        <v>204</v>
      </c>
      <c r="E74" s="113">
        <v>9.8125296630280019</v>
      </c>
      <c r="F74" s="115">
        <v>827</v>
      </c>
      <c r="G74" s="114">
        <v>823</v>
      </c>
      <c r="H74" s="114">
        <v>832</v>
      </c>
      <c r="I74" s="114">
        <v>806</v>
      </c>
      <c r="J74" s="140">
        <v>785</v>
      </c>
      <c r="K74" s="114">
        <v>42</v>
      </c>
      <c r="L74" s="116">
        <v>5.3503184713375793</v>
      </c>
    </row>
    <row r="75" spans="1:12" s="110" customFormat="1" ht="15" customHeight="1" x14ac:dyDescent="0.2">
      <c r="A75" s="120"/>
      <c r="B75" s="119"/>
      <c r="C75" s="258"/>
      <c r="D75" s="267" t="s">
        <v>198</v>
      </c>
      <c r="E75" s="113">
        <v>63.119709794437725</v>
      </c>
      <c r="F75" s="115">
        <v>522</v>
      </c>
      <c r="G75" s="114">
        <v>518</v>
      </c>
      <c r="H75" s="114">
        <v>534</v>
      </c>
      <c r="I75" s="114">
        <v>513</v>
      </c>
      <c r="J75" s="140">
        <v>499</v>
      </c>
      <c r="K75" s="114">
        <v>23</v>
      </c>
      <c r="L75" s="116">
        <v>4.6092184368737472</v>
      </c>
    </row>
    <row r="76" spans="1:12" s="110" customFormat="1" ht="15" customHeight="1" x14ac:dyDescent="0.2">
      <c r="A76" s="120"/>
      <c r="B76" s="119"/>
      <c r="C76" s="258"/>
      <c r="D76" s="267" t="s">
        <v>199</v>
      </c>
      <c r="E76" s="113">
        <v>36.880290205562275</v>
      </c>
      <c r="F76" s="115">
        <v>305</v>
      </c>
      <c r="G76" s="114">
        <v>305</v>
      </c>
      <c r="H76" s="114">
        <v>298</v>
      </c>
      <c r="I76" s="114">
        <v>293</v>
      </c>
      <c r="J76" s="140">
        <v>286</v>
      </c>
      <c r="K76" s="114">
        <v>19</v>
      </c>
      <c r="L76" s="116">
        <v>6.6433566433566433</v>
      </c>
    </row>
    <row r="77" spans="1:12" s="110" customFormat="1" ht="15" customHeight="1" x14ac:dyDescent="0.2">
      <c r="A77" s="534"/>
      <c r="B77" s="119" t="s">
        <v>205</v>
      </c>
      <c r="C77" s="268"/>
      <c r="D77" s="182"/>
      <c r="E77" s="113">
        <v>5.3041693170647086</v>
      </c>
      <c r="F77" s="115">
        <v>3669</v>
      </c>
      <c r="G77" s="114">
        <v>3741</v>
      </c>
      <c r="H77" s="114">
        <v>3911</v>
      </c>
      <c r="I77" s="114">
        <v>3905</v>
      </c>
      <c r="J77" s="140">
        <v>3780</v>
      </c>
      <c r="K77" s="114">
        <v>-111</v>
      </c>
      <c r="L77" s="116">
        <v>-2.9365079365079363</v>
      </c>
    </row>
    <row r="78" spans="1:12" s="110" customFormat="1" ht="15" customHeight="1" x14ac:dyDescent="0.2">
      <c r="A78" s="120"/>
      <c r="B78" s="119"/>
      <c r="C78" s="268" t="s">
        <v>106</v>
      </c>
      <c r="D78" s="182"/>
      <c r="E78" s="113">
        <v>56.282365767239028</v>
      </c>
      <c r="F78" s="115">
        <v>2065</v>
      </c>
      <c r="G78" s="114">
        <v>2101</v>
      </c>
      <c r="H78" s="114">
        <v>2222</v>
      </c>
      <c r="I78" s="114">
        <v>2217</v>
      </c>
      <c r="J78" s="140">
        <v>2115</v>
      </c>
      <c r="K78" s="114">
        <v>-50</v>
      </c>
      <c r="L78" s="116">
        <v>-2.3640661938534278</v>
      </c>
    </row>
    <row r="79" spans="1:12" s="110" customFormat="1" ht="15" customHeight="1" x14ac:dyDescent="0.2">
      <c r="A79" s="123"/>
      <c r="B79" s="124"/>
      <c r="C79" s="260" t="s">
        <v>107</v>
      </c>
      <c r="D79" s="261"/>
      <c r="E79" s="125">
        <v>43.717634232760972</v>
      </c>
      <c r="F79" s="143">
        <v>1604</v>
      </c>
      <c r="G79" s="144">
        <v>1640</v>
      </c>
      <c r="H79" s="144">
        <v>1689</v>
      </c>
      <c r="I79" s="144">
        <v>1688</v>
      </c>
      <c r="J79" s="145">
        <v>1665</v>
      </c>
      <c r="K79" s="144">
        <v>-61</v>
      </c>
      <c r="L79" s="146">
        <v>-3.6636636636636637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69172</v>
      </c>
      <c r="E11" s="114">
        <v>69340</v>
      </c>
      <c r="F11" s="114">
        <v>70153</v>
      </c>
      <c r="G11" s="114">
        <v>69051</v>
      </c>
      <c r="H11" s="140">
        <v>68266</v>
      </c>
      <c r="I11" s="115">
        <v>906</v>
      </c>
      <c r="J11" s="116">
        <v>1.3271613980605279</v>
      </c>
    </row>
    <row r="12" spans="1:15" s="110" customFormat="1" ht="24.95" customHeight="1" x14ac:dyDescent="0.2">
      <c r="A12" s="193" t="s">
        <v>132</v>
      </c>
      <c r="B12" s="194" t="s">
        <v>133</v>
      </c>
      <c r="C12" s="113">
        <v>0.92233851847568382</v>
      </c>
      <c r="D12" s="115">
        <v>638</v>
      </c>
      <c r="E12" s="114">
        <v>617</v>
      </c>
      <c r="F12" s="114">
        <v>672</v>
      </c>
      <c r="G12" s="114">
        <v>692</v>
      </c>
      <c r="H12" s="140">
        <v>629</v>
      </c>
      <c r="I12" s="115">
        <v>9</v>
      </c>
      <c r="J12" s="116">
        <v>1.4308426073131955</v>
      </c>
    </row>
    <row r="13" spans="1:15" s="110" customFormat="1" ht="24.95" customHeight="1" x14ac:dyDescent="0.2">
      <c r="A13" s="193" t="s">
        <v>134</v>
      </c>
      <c r="B13" s="199" t="s">
        <v>214</v>
      </c>
      <c r="C13" s="113">
        <v>1.0856994159486497</v>
      </c>
      <c r="D13" s="115">
        <v>751</v>
      </c>
      <c r="E13" s="114">
        <v>761</v>
      </c>
      <c r="F13" s="114">
        <v>762</v>
      </c>
      <c r="G13" s="114">
        <v>723</v>
      </c>
      <c r="H13" s="140">
        <v>712</v>
      </c>
      <c r="I13" s="115">
        <v>39</v>
      </c>
      <c r="J13" s="116">
        <v>5.4775280898876408</v>
      </c>
    </row>
    <row r="14" spans="1:15" s="287" customFormat="1" ht="24" customHeight="1" x14ac:dyDescent="0.2">
      <c r="A14" s="193" t="s">
        <v>215</v>
      </c>
      <c r="B14" s="199" t="s">
        <v>137</v>
      </c>
      <c r="C14" s="113">
        <v>34.425779217024228</v>
      </c>
      <c r="D14" s="115">
        <v>23813</v>
      </c>
      <c r="E14" s="114">
        <v>23924</v>
      </c>
      <c r="F14" s="114">
        <v>24005</v>
      </c>
      <c r="G14" s="114">
        <v>23623</v>
      </c>
      <c r="H14" s="140">
        <v>23627</v>
      </c>
      <c r="I14" s="115">
        <v>186</v>
      </c>
      <c r="J14" s="116">
        <v>0.7872349430736022</v>
      </c>
      <c r="K14" s="110"/>
      <c r="L14" s="110"/>
      <c r="M14" s="110"/>
      <c r="N14" s="110"/>
      <c r="O14" s="110"/>
    </row>
    <row r="15" spans="1:15" s="110" customFormat="1" ht="24.75" customHeight="1" x14ac:dyDescent="0.2">
      <c r="A15" s="193" t="s">
        <v>216</v>
      </c>
      <c r="B15" s="199" t="s">
        <v>217</v>
      </c>
      <c r="C15" s="113">
        <v>6.4158908228763085</v>
      </c>
      <c r="D15" s="115">
        <v>4438</v>
      </c>
      <c r="E15" s="114">
        <v>4447</v>
      </c>
      <c r="F15" s="114">
        <v>4430</v>
      </c>
      <c r="G15" s="114">
        <v>4387</v>
      </c>
      <c r="H15" s="140">
        <v>4366</v>
      </c>
      <c r="I15" s="115">
        <v>72</v>
      </c>
      <c r="J15" s="116">
        <v>1.6491067338524965</v>
      </c>
    </row>
    <row r="16" spans="1:15" s="287" customFormat="1" ht="24.95" customHeight="1" x14ac:dyDescent="0.2">
      <c r="A16" s="193" t="s">
        <v>218</v>
      </c>
      <c r="B16" s="199" t="s">
        <v>141</v>
      </c>
      <c r="C16" s="113">
        <v>22.309605042502746</v>
      </c>
      <c r="D16" s="115">
        <v>15432</v>
      </c>
      <c r="E16" s="114">
        <v>15531</v>
      </c>
      <c r="F16" s="114">
        <v>15579</v>
      </c>
      <c r="G16" s="114">
        <v>15327</v>
      </c>
      <c r="H16" s="140">
        <v>15353</v>
      </c>
      <c r="I16" s="115">
        <v>79</v>
      </c>
      <c r="J16" s="116">
        <v>0.51455741548882949</v>
      </c>
      <c r="K16" s="110"/>
      <c r="L16" s="110"/>
      <c r="M16" s="110"/>
      <c r="N16" s="110"/>
      <c r="O16" s="110"/>
    </row>
    <row r="17" spans="1:15" s="110" customFormat="1" ht="24.95" customHeight="1" x14ac:dyDescent="0.2">
      <c r="A17" s="193" t="s">
        <v>219</v>
      </c>
      <c r="B17" s="199" t="s">
        <v>220</v>
      </c>
      <c r="C17" s="113">
        <v>5.7002833516451741</v>
      </c>
      <c r="D17" s="115">
        <v>3943</v>
      </c>
      <c r="E17" s="114">
        <v>3946</v>
      </c>
      <c r="F17" s="114">
        <v>3996</v>
      </c>
      <c r="G17" s="114">
        <v>3909</v>
      </c>
      <c r="H17" s="140">
        <v>3908</v>
      </c>
      <c r="I17" s="115">
        <v>35</v>
      </c>
      <c r="J17" s="116">
        <v>0.89559877175025593</v>
      </c>
    </row>
    <row r="18" spans="1:15" s="287" customFormat="1" ht="24.95" customHeight="1" x14ac:dyDescent="0.2">
      <c r="A18" s="201" t="s">
        <v>144</v>
      </c>
      <c r="B18" s="202" t="s">
        <v>145</v>
      </c>
      <c r="C18" s="113">
        <v>8.400798010755798</v>
      </c>
      <c r="D18" s="115">
        <v>5811</v>
      </c>
      <c r="E18" s="114">
        <v>5635</v>
      </c>
      <c r="F18" s="114">
        <v>6167</v>
      </c>
      <c r="G18" s="114">
        <v>6007</v>
      </c>
      <c r="H18" s="140">
        <v>5734</v>
      </c>
      <c r="I18" s="115">
        <v>77</v>
      </c>
      <c r="J18" s="116">
        <v>1.3428671084757586</v>
      </c>
      <c r="K18" s="110"/>
      <c r="L18" s="110"/>
      <c r="M18" s="110"/>
      <c r="N18" s="110"/>
      <c r="O18" s="110"/>
    </row>
    <row r="19" spans="1:15" s="110" customFormat="1" ht="24.95" customHeight="1" x14ac:dyDescent="0.2">
      <c r="A19" s="193" t="s">
        <v>146</v>
      </c>
      <c r="B19" s="199" t="s">
        <v>147</v>
      </c>
      <c r="C19" s="113">
        <v>14.942462267969699</v>
      </c>
      <c r="D19" s="115">
        <v>10336</v>
      </c>
      <c r="E19" s="114">
        <v>10369</v>
      </c>
      <c r="F19" s="114">
        <v>10279</v>
      </c>
      <c r="G19" s="114">
        <v>10146</v>
      </c>
      <c r="H19" s="140">
        <v>10115</v>
      </c>
      <c r="I19" s="115">
        <v>221</v>
      </c>
      <c r="J19" s="116">
        <v>2.1848739495798317</v>
      </c>
    </row>
    <row r="20" spans="1:15" s="287" customFormat="1" ht="24.95" customHeight="1" x14ac:dyDescent="0.2">
      <c r="A20" s="193" t="s">
        <v>148</v>
      </c>
      <c r="B20" s="199" t="s">
        <v>149</v>
      </c>
      <c r="C20" s="113">
        <v>2.415717342277222</v>
      </c>
      <c r="D20" s="115">
        <v>1671</v>
      </c>
      <c r="E20" s="114">
        <v>1654</v>
      </c>
      <c r="F20" s="114">
        <v>1722</v>
      </c>
      <c r="G20" s="114">
        <v>1666</v>
      </c>
      <c r="H20" s="140">
        <v>1665</v>
      </c>
      <c r="I20" s="115">
        <v>6</v>
      </c>
      <c r="J20" s="116">
        <v>0.36036036036036034</v>
      </c>
      <c r="K20" s="110"/>
      <c r="L20" s="110"/>
      <c r="M20" s="110"/>
      <c r="N20" s="110"/>
      <c r="O20" s="110"/>
    </row>
    <row r="21" spans="1:15" s="110" customFormat="1" ht="24.95" customHeight="1" x14ac:dyDescent="0.2">
      <c r="A21" s="201" t="s">
        <v>150</v>
      </c>
      <c r="B21" s="202" t="s">
        <v>151</v>
      </c>
      <c r="C21" s="113">
        <v>3.8425952697623318</v>
      </c>
      <c r="D21" s="115">
        <v>2658</v>
      </c>
      <c r="E21" s="114">
        <v>2972</v>
      </c>
      <c r="F21" s="114">
        <v>3148</v>
      </c>
      <c r="G21" s="114">
        <v>3157</v>
      </c>
      <c r="H21" s="140">
        <v>2763</v>
      </c>
      <c r="I21" s="115">
        <v>-105</v>
      </c>
      <c r="J21" s="116">
        <v>-3.8002171552660151</v>
      </c>
    </row>
    <row r="22" spans="1:15" s="110" customFormat="1" ht="24.95" customHeight="1" x14ac:dyDescent="0.2">
      <c r="A22" s="201" t="s">
        <v>152</v>
      </c>
      <c r="B22" s="199" t="s">
        <v>153</v>
      </c>
      <c r="C22" s="113">
        <v>1.0524489677904354</v>
      </c>
      <c r="D22" s="115">
        <v>728</v>
      </c>
      <c r="E22" s="114">
        <v>705</v>
      </c>
      <c r="F22" s="114">
        <v>707</v>
      </c>
      <c r="G22" s="114">
        <v>697</v>
      </c>
      <c r="H22" s="140">
        <v>699</v>
      </c>
      <c r="I22" s="115">
        <v>29</v>
      </c>
      <c r="J22" s="116">
        <v>4.1487839771101571</v>
      </c>
    </row>
    <row r="23" spans="1:15" s="110" customFormat="1" ht="24.95" customHeight="1" x14ac:dyDescent="0.2">
      <c r="A23" s="193" t="s">
        <v>154</v>
      </c>
      <c r="B23" s="199" t="s">
        <v>155</v>
      </c>
      <c r="C23" s="113">
        <v>1.4948244954605909</v>
      </c>
      <c r="D23" s="115">
        <v>1034</v>
      </c>
      <c r="E23" s="114">
        <v>1058</v>
      </c>
      <c r="F23" s="114">
        <v>1074</v>
      </c>
      <c r="G23" s="114">
        <v>1032</v>
      </c>
      <c r="H23" s="140">
        <v>1050</v>
      </c>
      <c r="I23" s="115">
        <v>-16</v>
      </c>
      <c r="J23" s="116">
        <v>-1.5238095238095237</v>
      </c>
    </row>
    <row r="24" spans="1:15" s="110" customFormat="1" ht="24.95" customHeight="1" x14ac:dyDescent="0.2">
      <c r="A24" s="193" t="s">
        <v>156</v>
      </c>
      <c r="B24" s="199" t="s">
        <v>221</v>
      </c>
      <c r="C24" s="113">
        <v>4.5451916960619902</v>
      </c>
      <c r="D24" s="115">
        <v>3144</v>
      </c>
      <c r="E24" s="114">
        <v>3078</v>
      </c>
      <c r="F24" s="114">
        <v>2978</v>
      </c>
      <c r="G24" s="114">
        <v>3014</v>
      </c>
      <c r="H24" s="140">
        <v>2985</v>
      </c>
      <c r="I24" s="115">
        <v>159</v>
      </c>
      <c r="J24" s="116">
        <v>5.3266331658291461</v>
      </c>
    </row>
    <row r="25" spans="1:15" s="110" customFormat="1" ht="24.95" customHeight="1" x14ac:dyDescent="0.2">
      <c r="A25" s="193" t="s">
        <v>222</v>
      </c>
      <c r="B25" s="204" t="s">
        <v>159</v>
      </c>
      <c r="C25" s="113">
        <v>1.8360030069970508</v>
      </c>
      <c r="D25" s="115">
        <v>1270</v>
      </c>
      <c r="E25" s="114">
        <v>1217</v>
      </c>
      <c r="F25" s="114">
        <v>1261</v>
      </c>
      <c r="G25" s="114">
        <v>1192</v>
      </c>
      <c r="H25" s="140">
        <v>1131</v>
      </c>
      <c r="I25" s="115">
        <v>139</v>
      </c>
      <c r="J25" s="116">
        <v>12.29000884173298</v>
      </c>
    </row>
    <row r="26" spans="1:15" s="110" customFormat="1" ht="24.95" customHeight="1" x14ac:dyDescent="0.2">
      <c r="A26" s="201">
        <v>782.78300000000002</v>
      </c>
      <c r="B26" s="203" t="s">
        <v>160</v>
      </c>
      <c r="C26" s="113">
        <v>0.89197941363557509</v>
      </c>
      <c r="D26" s="115">
        <v>617</v>
      </c>
      <c r="E26" s="114">
        <v>667</v>
      </c>
      <c r="F26" s="114">
        <v>779</v>
      </c>
      <c r="G26" s="114">
        <v>777</v>
      </c>
      <c r="H26" s="140">
        <v>789</v>
      </c>
      <c r="I26" s="115">
        <v>-172</v>
      </c>
      <c r="J26" s="116">
        <v>-21.799746514575411</v>
      </c>
    </row>
    <row r="27" spans="1:15" s="110" customFormat="1" ht="24.95" customHeight="1" x14ac:dyDescent="0.2">
      <c r="A27" s="193" t="s">
        <v>161</v>
      </c>
      <c r="B27" s="199" t="s">
        <v>223</v>
      </c>
      <c r="C27" s="113">
        <v>4.4150812467472385</v>
      </c>
      <c r="D27" s="115">
        <v>3054</v>
      </c>
      <c r="E27" s="114">
        <v>3047</v>
      </c>
      <c r="F27" s="114">
        <v>3038</v>
      </c>
      <c r="G27" s="114">
        <v>2996</v>
      </c>
      <c r="H27" s="140">
        <v>2974</v>
      </c>
      <c r="I27" s="115">
        <v>80</v>
      </c>
      <c r="J27" s="116">
        <v>2.6899798251513114</v>
      </c>
    </row>
    <row r="28" spans="1:15" s="110" customFormat="1" ht="24.95" customHeight="1" x14ac:dyDescent="0.2">
      <c r="A28" s="193" t="s">
        <v>163</v>
      </c>
      <c r="B28" s="199" t="s">
        <v>164</v>
      </c>
      <c r="C28" s="113">
        <v>3.4551552651361823</v>
      </c>
      <c r="D28" s="115">
        <v>2390</v>
      </c>
      <c r="E28" s="114">
        <v>2394</v>
      </c>
      <c r="F28" s="114">
        <v>2359</v>
      </c>
      <c r="G28" s="114">
        <v>2341</v>
      </c>
      <c r="H28" s="140">
        <v>2365</v>
      </c>
      <c r="I28" s="115">
        <v>25</v>
      </c>
      <c r="J28" s="116">
        <v>1.0570824524312896</v>
      </c>
    </row>
    <row r="29" spans="1:15" s="110" customFormat="1" ht="24.95" customHeight="1" x14ac:dyDescent="0.2">
      <c r="A29" s="193">
        <v>86</v>
      </c>
      <c r="B29" s="199" t="s">
        <v>165</v>
      </c>
      <c r="C29" s="113">
        <v>7.9078239750187933</v>
      </c>
      <c r="D29" s="115">
        <v>5470</v>
      </c>
      <c r="E29" s="114">
        <v>5454</v>
      </c>
      <c r="F29" s="114">
        <v>5404</v>
      </c>
      <c r="G29" s="114">
        <v>5291</v>
      </c>
      <c r="H29" s="140">
        <v>5349</v>
      </c>
      <c r="I29" s="115">
        <v>121</v>
      </c>
      <c r="J29" s="116">
        <v>2.2621050663675453</v>
      </c>
    </row>
    <row r="30" spans="1:15" s="110" customFormat="1" ht="24.95" customHeight="1" x14ac:dyDescent="0.2">
      <c r="A30" s="193">
        <v>87.88</v>
      </c>
      <c r="B30" s="204" t="s">
        <v>166</v>
      </c>
      <c r="C30" s="113">
        <v>6.1556699242468049</v>
      </c>
      <c r="D30" s="115">
        <v>4258</v>
      </c>
      <c r="E30" s="114">
        <v>4278</v>
      </c>
      <c r="F30" s="114">
        <v>4234</v>
      </c>
      <c r="G30" s="114">
        <v>4164</v>
      </c>
      <c r="H30" s="140">
        <v>4159</v>
      </c>
      <c r="I30" s="115">
        <v>99</v>
      </c>
      <c r="J30" s="116">
        <v>2.3803798990141862</v>
      </c>
    </row>
    <row r="31" spans="1:15" s="110" customFormat="1" ht="24.95" customHeight="1" x14ac:dyDescent="0.2">
      <c r="A31" s="193" t="s">
        <v>167</v>
      </c>
      <c r="B31" s="199" t="s">
        <v>168</v>
      </c>
      <c r="C31" s="113">
        <v>2.208986295032672</v>
      </c>
      <c r="D31" s="115">
        <v>1528</v>
      </c>
      <c r="E31" s="114">
        <v>1509</v>
      </c>
      <c r="F31" s="114">
        <v>1563</v>
      </c>
      <c r="G31" s="114">
        <v>1532</v>
      </c>
      <c r="H31" s="140">
        <v>1519</v>
      </c>
      <c r="I31" s="115">
        <v>9</v>
      </c>
      <c r="J31" s="116">
        <v>0.59249506254114548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0.92233851847568382</v>
      </c>
      <c r="D34" s="115">
        <v>638</v>
      </c>
      <c r="E34" s="114">
        <v>617</v>
      </c>
      <c r="F34" s="114">
        <v>672</v>
      </c>
      <c r="G34" s="114">
        <v>692</v>
      </c>
      <c r="H34" s="140">
        <v>629</v>
      </c>
      <c r="I34" s="115">
        <v>9</v>
      </c>
      <c r="J34" s="116">
        <v>1.4308426073131955</v>
      </c>
    </row>
    <row r="35" spans="1:10" s="110" customFormat="1" ht="24.95" customHeight="1" x14ac:dyDescent="0.2">
      <c r="A35" s="292" t="s">
        <v>171</v>
      </c>
      <c r="B35" s="293" t="s">
        <v>172</v>
      </c>
      <c r="C35" s="113">
        <v>43.912276643728674</v>
      </c>
      <c r="D35" s="115">
        <v>30375</v>
      </c>
      <c r="E35" s="114">
        <v>30320</v>
      </c>
      <c r="F35" s="114">
        <v>30934</v>
      </c>
      <c r="G35" s="114">
        <v>30353</v>
      </c>
      <c r="H35" s="140">
        <v>30073</v>
      </c>
      <c r="I35" s="115">
        <v>302</v>
      </c>
      <c r="J35" s="116">
        <v>1.0042230572274133</v>
      </c>
    </row>
    <row r="36" spans="1:10" s="110" customFormat="1" ht="24.95" customHeight="1" x14ac:dyDescent="0.2">
      <c r="A36" s="294" t="s">
        <v>173</v>
      </c>
      <c r="B36" s="295" t="s">
        <v>174</v>
      </c>
      <c r="C36" s="125">
        <v>55.163939166136586</v>
      </c>
      <c r="D36" s="143">
        <v>38158</v>
      </c>
      <c r="E36" s="144">
        <v>38402</v>
      </c>
      <c r="F36" s="144">
        <v>38546</v>
      </c>
      <c r="G36" s="144">
        <v>38005</v>
      </c>
      <c r="H36" s="145">
        <v>37563</v>
      </c>
      <c r="I36" s="143">
        <v>595</v>
      </c>
      <c r="J36" s="146">
        <v>1.5840055373638953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2020-09-25T10:57:27Z</dcterms:created>
  <dcterms:modified xsi:type="dcterms:W3CDTF">2020-09-28T08:10:53Z</dcterms:modified>
</cp:coreProperties>
</file>