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s="1"/>
  <c r="G54" i="24"/>
  <c r="F54" i="24"/>
  <c r="E54" i="24"/>
  <c r="L53" i="24"/>
  <c r="H53" i="24" s="1"/>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D24" i="24"/>
  <c r="L57" i="15"/>
  <c r="K57" i="15"/>
  <c r="C38" i="24"/>
  <c r="C37" i="24"/>
  <c r="M37" i="24" s="1"/>
  <c r="C35" i="24"/>
  <c r="C34" i="24"/>
  <c r="C33" i="24"/>
  <c r="C32" i="24"/>
  <c r="C31" i="24"/>
  <c r="C30" i="24"/>
  <c r="C29" i="24"/>
  <c r="C28" i="24"/>
  <c r="C27" i="24"/>
  <c r="C26" i="24"/>
  <c r="L26" i="24" s="1"/>
  <c r="C25" i="24"/>
  <c r="C24" i="24"/>
  <c r="C23" i="24"/>
  <c r="C22" i="24"/>
  <c r="C21" i="24"/>
  <c r="C20" i="24"/>
  <c r="C19" i="24"/>
  <c r="C18" i="24"/>
  <c r="C17" i="24"/>
  <c r="C16" i="24"/>
  <c r="C15" i="24"/>
  <c r="C9" i="24"/>
  <c r="C8" i="24"/>
  <c r="C7" i="24"/>
  <c r="B39" i="24"/>
  <c r="B38" i="24"/>
  <c r="B37" i="24"/>
  <c r="B35" i="24"/>
  <c r="B34" i="24"/>
  <c r="B33" i="24"/>
  <c r="B32" i="24"/>
  <c r="B31" i="24"/>
  <c r="B30" i="24"/>
  <c r="B29" i="24"/>
  <c r="H29" i="24" s="1"/>
  <c r="B28" i="24"/>
  <c r="B27" i="24"/>
  <c r="B26" i="24"/>
  <c r="B25" i="24"/>
  <c r="B24" i="24"/>
  <c r="B23" i="24"/>
  <c r="B22" i="24"/>
  <c r="B21" i="24"/>
  <c r="B20" i="24"/>
  <c r="B19" i="24"/>
  <c r="B18" i="24"/>
  <c r="B17" i="24"/>
  <c r="B16" i="24"/>
  <c r="B15" i="24"/>
  <c r="B9" i="24"/>
  <c r="B8" i="24"/>
  <c r="B7" i="24"/>
  <c r="F19" i="24" l="1"/>
  <c r="D19" i="24"/>
  <c r="J19" i="24"/>
  <c r="K19" i="24"/>
  <c r="H19" i="24"/>
  <c r="F27" i="24"/>
  <c r="D27" i="24"/>
  <c r="J27" i="24"/>
  <c r="K27" i="24"/>
  <c r="H27" i="24"/>
  <c r="F7" i="24"/>
  <c r="D7" i="24"/>
  <c r="J7" i="24"/>
  <c r="K7" i="24"/>
  <c r="H7" i="24"/>
  <c r="F9" i="24"/>
  <c r="D9" i="24"/>
  <c r="J9" i="24"/>
  <c r="K9" i="24"/>
  <c r="H9" i="24"/>
  <c r="F35" i="24"/>
  <c r="D35" i="24"/>
  <c r="J35" i="24"/>
  <c r="K35" i="24"/>
  <c r="H35" i="24"/>
  <c r="B45" i="24"/>
  <c r="K61" i="24"/>
  <c r="J61" i="24"/>
  <c r="I61" i="24"/>
  <c r="K16" i="24"/>
  <c r="J16" i="24"/>
  <c r="H16" i="24"/>
  <c r="F16" i="24"/>
  <c r="K32" i="24"/>
  <c r="J32" i="24"/>
  <c r="H32" i="24"/>
  <c r="F32" i="24"/>
  <c r="G7" i="24"/>
  <c r="M7" i="24"/>
  <c r="E7" i="24"/>
  <c r="L7" i="24"/>
  <c r="I7" i="24"/>
  <c r="I8" i="24"/>
  <c r="M8" i="24"/>
  <c r="E8" i="24"/>
  <c r="L8" i="24"/>
  <c r="G8" i="24"/>
  <c r="C14" i="24"/>
  <c r="C6" i="24"/>
  <c r="G17" i="24"/>
  <c r="M17" i="24"/>
  <c r="E17" i="24"/>
  <c r="L17" i="24"/>
  <c r="I17" i="24"/>
  <c r="G27" i="24"/>
  <c r="M27" i="24"/>
  <c r="E27" i="24"/>
  <c r="L27" i="24"/>
  <c r="I27" i="24"/>
  <c r="I30" i="24"/>
  <c r="M30" i="24"/>
  <c r="E30" i="24"/>
  <c r="L30" i="24"/>
  <c r="G30" i="24"/>
  <c r="G33" i="24"/>
  <c r="M33" i="24"/>
  <c r="E33" i="24"/>
  <c r="L33" i="24"/>
  <c r="I33" i="24"/>
  <c r="K8" i="24"/>
  <c r="J8" i="24"/>
  <c r="H8" i="24"/>
  <c r="F8" i="24"/>
  <c r="D8" i="24"/>
  <c r="F23" i="24"/>
  <c r="D23" i="24"/>
  <c r="J23" i="24"/>
  <c r="K23" i="24"/>
  <c r="H23" i="24"/>
  <c r="K26" i="24"/>
  <c r="J26" i="24"/>
  <c r="H26" i="24"/>
  <c r="F26" i="24"/>
  <c r="D26" i="24"/>
  <c r="G21" i="24"/>
  <c r="M21" i="24"/>
  <c r="E21" i="24"/>
  <c r="L21" i="24"/>
  <c r="I21" i="24"/>
  <c r="M38" i="24"/>
  <c r="E38" i="24"/>
  <c r="L38" i="24"/>
  <c r="G38" i="24"/>
  <c r="I38" i="24"/>
  <c r="K22" i="24"/>
  <c r="J22" i="24"/>
  <c r="H22" i="24"/>
  <c r="F22" i="24"/>
  <c r="D22" i="24"/>
  <c r="F29" i="24"/>
  <c r="D29" i="24"/>
  <c r="J29" i="24"/>
  <c r="K29" i="24"/>
  <c r="F17" i="24"/>
  <c r="D17" i="24"/>
  <c r="J17" i="24"/>
  <c r="K17" i="24"/>
  <c r="H17" i="24"/>
  <c r="F33" i="24"/>
  <c r="D33" i="24"/>
  <c r="J33" i="24"/>
  <c r="K33" i="24"/>
  <c r="H33" i="24"/>
  <c r="I18" i="24"/>
  <c r="M18" i="24"/>
  <c r="E18" i="24"/>
  <c r="G18" i="24"/>
  <c r="I24" i="24"/>
  <c r="M24" i="24"/>
  <c r="E24" i="24"/>
  <c r="L24" i="24"/>
  <c r="G24" i="24"/>
  <c r="I34" i="24"/>
  <c r="M34" i="24"/>
  <c r="E34" i="24"/>
  <c r="G34" i="24"/>
  <c r="D32" i="24"/>
  <c r="G23" i="24"/>
  <c r="M23" i="24"/>
  <c r="E23" i="24"/>
  <c r="L23" i="24"/>
  <c r="I23" i="24"/>
  <c r="B14" i="24"/>
  <c r="B6" i="24"/>
  <c r="K20" i="24"/>
  <c r="J20" i="24"/>
  <c r="H20" i="24"/>
  <c r="F20" i="24"/>
  <c r="D20" i="24"/>
  <c r="K30" i="24"/>
  <c r="J30" i="24"/>
  <c r="H30" i="24"/>
  <c r="F30" i="24"/>
  <c r="D30" i="24"/>
  <c r="H37" i="24"/>
  <c r="F37" i="24"/>
  <c r="D37" i="24"/>
  <c r="K37" i="24"/>
  <c r="G15" i="24"/>
  <c r="M15" i="24"/>
  <c r="E15" i="24"/>
  <c r="L15" i="24"/>
  <c r="I15" i="24"/>
  <c r="G31" i="24"/>
  <c r="M31" i="24"/>
  <c r="E31" i="24"/>
  <c r="L31" i="24"/>
  <c r="I31" i="24"/>
  <c r="L34" i="24"/>
  <c r="K69" i="24"/>
  <c r="J69" i="24"/>
  <c r="I69" i="24"/>
  <c r="G9" i="24"/>
  <c r="M9" i="24"/>
  <c r="E9" i="24"/>
  <c r="L9" i="24"/>
  <c r="I9" i="24"/>
  <c r="K24" i="24"/>
  <c r="J24" i="24"/>
  <c r="H24" i="24"/>
  <c r="F24" i="24"/>
  <c r="G19" i="24"/>
  <c r="M19" i="24"/>
  <c r="E19" i="24"/>
  <c r="L19" i="24"/>
  <c r="I19" i="24"/>
  <c r="I22" i="24"/>
  <c r="M22" i="24"/>
  <c r="E22" i="24"/>
  <c r="L22" i="24"/>
  <c r="G22" i="24"/>
  <c r="G25" i="24"/>
  <c r="M25" i="24"/>
  <c r="E25" i="24"/>
  <c r="L25" i="24"/>
  <c r="I25" i="24"/>
  <c r="G35" i="24"/>
  <c r="M35" i="24"/>
  <c r="E35" i="24"/>
  <c r="L35" i="24"/>
  <c r="I35" i="24"/>
  <c r="C45" i="24"/>
  <c r="C39" i="24"/>
  <c r="D16" i="24"/>
  <c r="K53" i="24"/>
  <c r="J53" i="24"/>
  <c r="I53" i="24"/>
  <c r="K28" i="24"/>
  <c r="J28" i="24"/>
  <c r="H28" i="24"/>
  <c r="F28" i="24"/>
  <c r="D28" i="24"/>
  <c r="K18" i="24"/>
  <c r="J18" i="24"/>
  <c r="H18" i="24"/>
  <c r="F18" i="24"/>
  <c r="D18" i="24"/>
  <c r="F21" i="24"/>
  <c r="D21" i="24"/>
  <c r="J21" i="24"/>
  <c r="K21" i="24"/>
  <c r="F31" i="24"/>
  <c r="D31" i="24"/>
  <c r="J31" i="24"/>
  <c r="K31" i="24"/>
  <c r="H31" i="24"/>
  <c r="K34" i="24"/>
  <c r="J34" i="24"/>
  <c r="H34" i="24"/>
  <c r="F34" i="24"/>
  <c r="D34" i="24"/>
  <c r="D38" i="24"/>
  <c r="K38" i="24"/>
  <c r="J38" i="24"/>
  <c r="H38" i="24"/>
  <c r="F38" i="24"/>
  <c r="G29" i="24"/>
  <c r="M29" i="24"/>
  <c r="E29" i="24"/>
  <c r="L29" i="24"/>
  <c r="I29" i="24"/>
  <c r="L18" i="24"/>
  <c r="H39" i="24"/>
  <c r="F39" i="24"/>
  <c r="D39" i="24"/>
  <c r="K39" i="24"/>
  <c r="J39" i="24"/>
  <c r="F15" i="24"/>
  <c r="D15" i="24"/>
  <c r="J15" i="24"/>
  <c r="K15" i="24"/>
  <c r="H15" i="24"/>
  <c r="F25" i="24"/>
  <c r="D25" i="24"/>
  <c r="J25" i="24"/>
  <c r="K25" i="24"/>
  <c r="H25" i="24"/>
  <c r="I16" i="24"/>
  <c r="M16" i="24"/>
  <c r="E16" i="24"/>
  <c r="L16" i="24"/>
  <c r="G16" i="24"/>
  <c r="I26" i="24"/>
  <c r="M26" i="24"/>
  <c r="E26" i="24"/>
  <c r="G26" i="24"/>
  <c r="I32" i="24"/>
  <c r="M32" i="24"/>
  <c r="E32" i="24"/>
  <c r="L32" i="24"/>
  <c r="G32" i="24"/>
  <c r="H21" i="24"/>
  <c r="J37" i="24"/>
  <c r="I77" i="24"/>
  <c r="K58" i="24"/>
  <c r="J58" i="24"/>
  <c r="K66" i="24"/>
  <c r="J66" i="24"/>
  <c r="K74" i="24"/>
  <c r="J74" i="24"/>
  <c r="K55" i="24"/>
  <c r="J55" i="24"/>
  <c r="K63" i="24"/>
  <c r="J63" i="24"/>
  <c r="K71" i="24"/>
  <c r="J71" i="24"/>
  <c r="K52" i="24"/>
  <c r="J52" i="24"/>
  <c r="K60" i="24"/>
  <c r="J60" i="24"/>
  <c r="K68" i="24"/>
  <c r="J68" i="24"/>
  <c r="I20" i="24"/>
  <c r="M20" i="24"/>
  <c r="E20" i="24"/>
  <c r="I28" i="24"/>
  <c r="M28" i="24"/>
  <c r="E28" i="24"/>
  <c r="I37" i="24"/>
  <c r="G37" i="24"/>
  <c r="L37" i="24"/>
  <c r="H43" i="24"/>
  <c r="F43" i="24"/>
  <c r="D43" i="24"/>
  <c r="K43" i="24"/>
  <c r="K57" i="24"/>
  <c r="J57" i="24"/>
  <c r="K65" i="24"/>
  <c r="J65" i="24"/>
  <c r="K73" i="24"/>
  <c r="J73" i="24"/>
  <c r="G20" i="24"/>
  <c r="G28" i="24"/>
  <c r="K54" i="24"/>
  <c r="J54" i="24"/>
  <c r="K62" i="24"/>
  <c r="J62" i="24"/>
  <c r="K70" i="24"/>
  <c r="J70" i="24"/>
  <c r="L20" i="24"/>
  <c r="L28" i="24"/>
  <c r="K51" i="24"/>
  <c r="J51" i="24"/>
  <c r="K59" i="24"/>
  <c r="J59" i="24"/>
  <c r="K67" i="24"/>
  <c r="J67" i="24"/>
  <c r="K75" i="24"/>
  <c r="J75" i="24"/>
  <c r="E37" i="24"/>
  <c r="H41" i="24"/>
  <c r="F41" i="24"/>
  <c r="D41" i="24"/>
  <c r="K41" i="24"/>
  <c r="K56" i="24"/>
  <c r="J56" i="24"/>
  <c r="K64" i="24"/>
  <c r="J64" i="24"/>
  <c r="K72" i="24"/>
  <c r="J72" i="24"/>
  <c r="G40" i="24"/>
  <c r="G42" i="24"/>
  <c r="G44" i="24"/>
  <c r="H40" i="24"/>
  <c r="L41" i="24"/>
  <c r="H42" i="24"/>
  <c r="L43" i="24"/>
  <c r="H44" i="24"/>
  <c r="J44" i="24"/>
  <c r="E40" i="24"/>
  <c r="E42" i="24"/>
  <c r="E44" i="24"/>
  <c r="I79" i="24" l="1"/>
  <c r="I45" i="24"/>
  <c r="G45" i="24"/>
  <c r="M45" i="24"/>
  <c r="E45" i="24"/>
  <c r="L45" i="24"/>
  <c r="I14" i="24"/>
  <c r="M14" i="24"/>
  <c r="E14" i="24"/>
  <c r="L14" i="24"/>
  <c r="G14" i="24"/>
  <c r="J77" i="24"/>
  <c r="K6" i="24"/>
  <c r="J6" i="24"/>
  <c r="H6" i="24"/>
  <c r="F6" i="24"/>
  <c r="D6" i="24"/>
  <c r="K77" i="24"/>
  <c r="K14" i="24"/>
  <c r="J14" i="24"/>
  <c r="H14" i="24"/>
  <c r="F14" i="24"/>
  <c r="D14" i="24"/>
  <c r="H45" i="24"/>
  <c r="F45" i="24"/>
  <c r="D45" i="24"/>
  <c r="K45" i="24"/>
  <c r="J45" i="24"/>
  <c r="I39" i="24"/>
  <c r="G39" i="24"/>
  <c r="L39" i="24"/>
  <c r="M39" i="24"/>
  <c r="E39" i="24"/>
  <c r="I6" i="24"/>
  <c r="M6" i="24"/>
  <c r="E6" i="24"/>
  <c r="G6" i="24"/>
  <c r="L6" i="24"/>
  <c r="J79" i="24" l="1"/>
  <c r="J78" i="24"/>
  <c r="K79" i="24"/>
  <c r="K78" i="24"/>
  <c r="I78" i="24"/>
  <c r="I83" i="24" l="1"/>
  <c r="I82" i="24"/>
  <c r="I81" i="24"/>
</calcChain>
</file>

<file path=xl/sharedStrings.xml><?xml version="1.0" encoding="utf-8"?>
<sst xmlns="http://schemas.openxmlformats.org/spreadsheetml/2006/main" count="1701" uniqueCount="520">
  <si>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</si>
  <si>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</si>
  <si>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</si>
  <si>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</si>
  <si>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</si>
  <si>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</si>
  <si>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</si>
  <si>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</si>
  <si>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</si>
  <si>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</si>
  <si>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</si>
  <si>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</si>
  <si>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</si>
  <si>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Weilheim-Schongau (09190)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</si>
  <si>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</si>
  <si>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</si>
  <si>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</si>
  <si>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</si>
  <si>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</si>
  <si>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</si>
  <si>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</si>
  <si>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</si>
  <si>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</si>
  <si>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</si>
  <si>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</si>
  <si>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</si>
  <si>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</si>
  <si>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</si>
  <si>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</si>
  <si>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</si>
  <si>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</si>
  <si>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</si>
  <si>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</si>
  <si>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</si>
  <si>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</si>
  <si>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</si>
  <si>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</si>
  <si>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</si>
  <si>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</si>
  <si>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</si>
  <si>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</si>
  <si>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</si>
  <si>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</si>
  <si>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</si>
  <si>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</si>
  <si>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</si>
  <si>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</si>
  <si>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</si>
  <si>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</si>
  <si>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</si>
  <si>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</si>
  <si>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</si>
  <si>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</si>
  <si>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</si>
  <si>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</si>
  <si>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</si>
  <si>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</si>
  <si>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</si>
  <si>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</si>
  <si>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</si>
  <si>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</si>
  <si>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</si>
  <si>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</si>
  <si>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</si>
  <si>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</si>
  <si>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</si>
  <si>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</si>
  <si>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</si>
  <si>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</si>
  <si>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</si>
  <si>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</si>
  <si>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</si>
  <si>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</si>
  <si>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</si>
  <si>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</si>
  <si>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</si>
  <si>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</si>
  <si>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</si>
  <si>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</si>
  <si>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</si>
  <si>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</si>
  <si>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</si>
  <si>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</si>
  <si>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</si>
  <si>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</si>
  <si>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</si>
  <si>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</si>
  <si>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</si>
  <si>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</si>
  <si>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</si>
  <si>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</si>
  <si>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</si>
  <si>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Weilheim-Schongau (09190);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</si>
  <si>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</si>
  <si>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</si>
  <si>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</si>
  <si>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</si>
  <si>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</si>
  <si>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</si>
  <si>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</si>
  <si>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</si>
  <si>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</si>
  <si>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</si>
  <si>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</si>
  <si>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</si>
  <si>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</si>
  <si>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</si>
  <si>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</si>
  <si>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</si>
  <si>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</si>
  <si>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</si>
  <si>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</si>
  <si>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</si>
  <si>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</si>
  <si>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</si>
  <si>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</si>
  <si>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</si>
  <si>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</si>
  <si>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</si>
  <si>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</si>
  <si>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</si>
  <si>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</si>
  <si>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</si>
  <si>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</si>
  <si>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</si>
  <si>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</si>
  <si>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</si>
  <si>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</si>
  <si>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</si>
  <si>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</si>
  <si>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</si>
  <si>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</si>
  <si>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</si>
  <si>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</si>
  <si>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</si>
  <si>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</si>
  <si>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</si>
  <si>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</si>
  <si>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</si>
  <si>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</si>
  <si>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</si>
  <si>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</si>
  <si>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</si>
  <si>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</si>
  <si>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</si>
  <si>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</si>
  <si>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</si>
  <si>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</si>
  <si>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</si>
  <si>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</si>
  <si>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</si>
  <si>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</si>
  <si>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</si>
  <si>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</si>
  <si>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</si>
  <si>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</si>
  <si>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</si>
  <si>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</si>
  <si>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</si>
  <si>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</si>
  <si>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</si>
  <si>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</si>
  <si>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</si>
  <si>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</si>
  <si>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</si>
  <si>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</si>
  <si>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</si>
  <si>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</si>
  <si>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</si>
  <si>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</si>
  <si>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</si>
  <si>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</si>
  <si>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</si>
  <si>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</si>
  <si>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</si>
  <si>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</si>
  <si>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</si>
  <si>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</si>
  <si>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</si>
  <si>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</si>
  <si>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</si>
  <si>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</si>
  <si>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</si>
  <si>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Weilheim-Schongau (09190)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</si>
  <si>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</si>
  <si>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</si>
  <si>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</si>
  <si>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</si>
  <si>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</si>
  <si>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</si>
  <si>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</si>
  <si>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</si>
  <si>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</si>
  <si>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</si>
  <si>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</si>
  <si>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</si>
  <si>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</si>
  <si>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</si>
  <si>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</si>
  <si>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</si>
  <si>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</si>
  <si>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</si>
  <si>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</si>
  <si>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</si>
  <si>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</si>
  <si>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</si>
  <si>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</si>
  <si>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</si>
  <si>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</si>
  <si>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</si>
  <si>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</si>
  <si>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</si>
  <si>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</si>
  <si>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</si>
  <si>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</si>
  <si>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</si>
  <si>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</si>
  <si>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</si>
  <si>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</si>
  <si>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</si>
  <si>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</si>
  <si>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</si>
  <si>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</si>
  <si>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</si>
  <si>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</si>
  <si>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</si>
  <si>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</si>
  <si>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</si>
  <si>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</si>
  <si>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</si>
  <si>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</si>
  <si>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</si>
  <si>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</si>
  <si>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</si>
  <si>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</si>
  <si>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</si>
  <si>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</si>
  <si>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</si>
  <si>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</si>
  <si>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</si>
  <si>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</si>
  <si>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</si>
  <si>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</si>
  <si>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</si>
  <si>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</si>
  <si>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</si>
  <si>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</si>
  <si>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</si>
  <si>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</si>
  <si>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</si>
  <si>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</si>
  <si>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</si>
  <si>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</si>
  <si>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</si>
  <si>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</si>
  <si>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</si>
  <si>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</si>
  <si>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</si>
  <si>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</si>
  <si>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</si>
  <si>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</si>
  <si>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</si>
  <si>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</si>
  <si>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</si>
  <si>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</si>
  <si>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</si>
  <si>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</si>
  <si>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</si>
  <si>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</si>
  <si>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</si>
  <si>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</si>
  <si>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</si>
  <si>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</si>
  <si>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</si>
  <si>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</si>
  <si>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</si>
  <si>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</si>
  <si>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</si>
  <si>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</si>
  <si>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</si>
  <si>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</si>
  <si>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</si>
  <si>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</si>
  <si>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</si>
  <si>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</si>
  <si>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</si>
  <si>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</si>
  <si>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</si>
  <si>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</si>
  <si>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</si>
  <si>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</si>
  <si>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</si>
  <si>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</si>
  <si>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</si>
  <si>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</si>
  <si>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</si>
  <si>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</si>
  <si>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</si>
  <si>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</si>
  <si>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</si>
  <si>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</si>
  <si>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</si>
  <si>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</si>
  <si>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</si>
  <si>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</si>
  <si>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</si>
  <si>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</si>
  <si>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</si>
  <si>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</si>
  <si>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</si>
  <si>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</si>
  <si>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</si>
  <si>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</si>
  <si>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</si>
  <si>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</si>
  <si>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</si>
  <si>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</si>
  <si>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</si>
  <si>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</si>
  <si>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</si>
  <si>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</si>
  <si>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</si>
  <si>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</si>
  <si>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</si>
  <si>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</si>
  <si>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</si>
  <si>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</si>
  <si>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</si>
  <si>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</si>
  <si>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</si>
  <si>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</si>
  <si>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</si>
  <si>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</si>
  <si>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</si>
  <si>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</si>
  <si>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</si>
  <si>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</si>
  <si>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</si>
  <si>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</si>
  <si>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</si>
  <si>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</si>
  <si>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</si>
  <si>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</si>
  <si>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</si>
  <si>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</si>
  <si>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</si>
  <si>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</si>
  <si>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</si>
  <si>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</si>
  <si>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</si>
  <si>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</si>
  <si>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</si>
  <si>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</si>
  <si>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</si>
  <si>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</si>
  <si>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</si>
  <si>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</si>
  <si>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</si>
  <si>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</si>
  <si>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</si>
  <si>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</si>
  <si>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</si>
  <si>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</si>
  <si>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</si>
  <si>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</si>
  <si>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</si>
  <si>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</si>
  <si>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</si>
  <si>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</si>
  <si>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</si>
  <si>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</si>
  <si>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</si>
  <si>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</si>
  <si>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Weilheim-Schongau (09190);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</si>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</sst>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{B2EDEB1B-35AB-4786-8AF1-216E6423C9AD}</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6431-44A4-ABB4-DD9909CB8463}"/>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{9CD6C0FB-8477-4245-87C4-0D037FE7EF63}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6431-44A4-ABB4-DD9909CB846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{22AA15AE-7FF9-4262-B58D-244909C3E273}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431-44A4-ABB4-DD9909CB846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{13AC0343-8F72-4D0E-AB2E-F3C15AD96513}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431-44A4-ABB4-DD9909CB846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1.1013260045336917</c:v>
                </c:pt>
                <c:pt idx="1">
                  <c:v>1.0013227114154917</c:v>
                </c:pt>
                <c:pt idx="2">
                  <c:v>1.1186464311118853</c:v>
                </c:pt>
                <c:pt idx="3">
                  <c:v>1.0875687030768</c:v>
                </c:pt>
              </c:numCache>
            </c:numRef>
          </c:val>
          <c:extLst>
            <c:ext xmlns:c16="http://schemas.microsoft.com/office/drawing/2014/chart" uri="{C3380CC4-5D6E-409C-BE32-E72D297353CC}">
              <c16:uniqueId val="{00000004-6431-44A4-ABB4-DD9909CB846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{0F3B4063-F5A7-40CF-A216-1E6442E0C371}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431-44A4-ABB4-DD9909CB846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{E99E0AF3-FB62-4B4F-A847-D2BCBCDAF61C}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431-44A4-ABB4-DD9909CB846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{17047702-C44E-4407-B819-E0810E0418CA}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431-44A4-ABB4-DD9909CB846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{119B08C5-F8F7-4B2B-9566-C80729D791EA}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431-44A4-ABB4-DD9909CB84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431-44A4-ABB4-DD9909CB846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431-44A4-ABB4-DD9909CB846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{08B6AE41-9418-47A6-BC40-25C56FD58FDD}</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EDC9-4784-897A-E2B4AEA1A3B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{36366342-0AC0-4345-9F08-5E06C4CACA5E}</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EDC9-4784-897A-E2B4AEA1A3B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{2D898C76-A8B0-4CC9-93AB-310AB61BA3CA}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DC9-4784-897A-E2B4AEA1A3B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{44F6EC23-42B9-4595-BE11-83F347DB7B4E}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DC9-4784-897A-E2B4AEA1A3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-2.0976791634787042</c:v>
                </c:pt>
                <c:pt idx="1">
                  <c:v>-1.8915068707011207</c:v>
                </c:pt>
                <c:pt idx="2">
                  <c:v>-2.7637010795899166</c:v>
                </c:pt>
                <c:pt idx="3">
                  <c:v>-2.8655893304673015</c:v>
                </c:pt>
              </c:numCache>
            </c:numRef>
          </c:val>
          <c:extLst>
            <c:ext xmlns:c16="http://schemas.microsoft.com/office/drawing/2014/chart" uri="{C3380CC4-5D6E-409C-BE32-E72D297353CC}">
              <c16:uniqueId val="{00000004-EDC9-4784-897A-E2B4AEA1A3B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{23638BB1-41B2-410F-ADCD-655C5F4A43E2}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DC9-4784-897A-E2B4AEA1A3B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{022B8554-3A6F-4296-8A72-86AC88D442A3}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DC9-4784-897A-E2B4AEA1A3B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{34345F44-F825-47E8-8282-92A8AB3A86C2}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DC9-4784-897A-E2B4AEA1A3B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{D1C07818-E564-4FCA-9A14-F75338A5F666}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DC9-4784-897A-E2B4AEA1A3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DC9-4784-897A-E2B4AEA1A3B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DC9-4784-897A-E2B4AEA1A3B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{E071C23D-5D2F-4AAA-9F12-8026B8FBD1B8}</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3AE9-472C-AA4B-4B336CBB4BC9}"/>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{B59D7601-49F9-47DC-B910-E92123176081}</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3AE9-472C-AA4B-4B336CBB4BC9}"/>
                </c:ext>
              </c:extLst>
            </c:dLbl>
            <c:dLbl>
              <c:idx val="2"/>
              <c:tx>
                <c:strRef>
                  <c:f>Daten_Diagramme!$D$16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{4836F75C-2386-460D-B5D3-17D48A43E10C}</c15:txfldGUID>
                      <c15:f>Daten_Diagramme!$D$16</c15:f>
                      <c15:dlblFieldTableCache>
                        <c:ptCount val="1"/>
                        <c:pt idx="0">
                          <c:v>3.1</c:v>
                        </c:pt>
                      </c15:dlblFieldTableCache>
                    </c15:dlblFTEntry>
                  </c15:dlblFieldTable>
                  <c15:showDataLabelsRange val="0"/>
                </c:ext>
                <c:ext xmlns:c16="http://schemas.microsoft.com/office/drawing/2014/chart" uri="{C3380CC4-5D6E-409C-BE32-E72D297353CC}">
                  <c16:uniqueId val="{00000002-3AE9-472C-AA4B-4B336CBB4BC9}"/>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{A18A28B7-8DEA-48F2-86D3-85FB8F1F06B8}</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3AE9-472C-AA4B-4B336CBB4BC9}"/>
                </c:ext>
              </c:extLst>
            </c:dLbl>
            <c:dLbl>
              <c:idx val="4"/>
              <c:tx>
                <c:strRef>
                  <c:f>Daten_Diagramme!$D$18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{930B3778-A212-4FC2-989C-F2971647F183}</c15:txfldGUID>
                      <c15:f>Daten_Diagramme!$D$18</c15:f>
                      <c15:dlblFieldTableCache>
                        <c:ptCount val="1"/>
                        <c:pt idx="0">
                          <c:v>3.4</c:v>
                        </c:pt>
                      </c15:dlblFieldTableCache>
                    </c15:dlblFTEntry>
                  </c15:dlblFieldTable>
                  <c15:showDataLabelsRange val="0"/>
                </c:ext>
                <c:ext xmlns:c16="http://schemas.microsoft.com/office/drawing/2014/chart" uri="{C3380CC4-5D6E-409C-BE32-E72D297353CC}">
                  <c16:uniqueId val="{00000004-3AE9-472C-AA4B-4B336CBB4BC9}"/>
                </c:ext>
              </c:extLst>
            </c:dLbl>
            <c:dLbl>
              <c:idx val="5"/>
              <c:tx>
                <c:strRef>
                  <c:f>Daten_Diagramme!$D$19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{1C835991-0716-4035-B940-E6D09A933271}</c15:txfldGUID>
                      <c15:f>Daten_Diagramme!$D$19</c15:f>
                      <c15:dlblFieldTableCache>
                        <c:ptCount val="1"/>
                        <c:pt idx="0">
                          <c:v>-4.9</c:v>
                        </c:pt>
                      </c15:dlblFieldTableCache>
                    </c15:dlblFTEntry>
                  </c15:dlblFieldTable>
                  <c15:showDataLabelsRange val="0"/>
                </c:ext>
                <c:ext xmlns:c16="http://schemas.microsoft.com/office/drawing/2014/chart" uri="{C3380CC4-5D6E-409C-BE32-E72D297353CC}">
                  <c16:uniqueId val="{00000005-3AE9-472C-AA4B-4B336CBB4BC9}"/>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{5077EB15-379F-4F12-AC54-2A4309B356A8}</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3AE9-472C-AA4B-4B336CBB4BC9}"/>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{B7FEAD97-0678-4174-99B6-C6180A43E315}</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3AE9-472C-AA4B-4B336CBB4BC9}"/>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{C70153FC-9A0A-4C05-A9FF-BCFF78ADF105}</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3AE9-472C-AA4B-4B336CBB4BC9}"/>
                </c:ext>
              </c:extLst>
            </c:dLbl>
            <c:dLbl>
              <c:idx val="9"/>
              <c:tx>
                <c:strRef>
                  <c:f>Daten_Diagramme!$D$23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{1DEF5533-FA70-4D6A-8D51-025954D55B27}</c15:txfldGUID>
                      <c15:f>Daten_Diagramme!$D$23</c15:f>
                      <c15:dlblFieldTableCache>
                        <c:ptCount val="1"/>
                        <c:pt idx="0">
                          <c:v>6.3</c:v>
                        </c:pt>
                      </c15:dlblFieldTableCache>
                    </c15:dlblFTEntry>
                  </c15:dlblFieldTable>
                  <c15:showDataLabelsRange val="0"/>
                </c:ext>
                <c:ext xmlns:c16="http://schemas.microsoft.com/office/drawing/2014/chart" uri="{C3380CC4-5D6E-409C-BE32-E72D297353CC}">
                  <c16:uniqueId val="{00000009-3AE9-472C-AA4B-4B336CBB4BC9}"/>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{9EF93DEB-27B0-457F-B00E-66BAA131EF06}</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3AE9-472C-AA4B-4B336CBB4BC9}"/>
                </c:ext>
              </c:extLst>
            </c:dLbl>
            <c:dLbl>
              <c:idx val="11"/>
              <c:tx>
                <c:strRef>
                  <c:f>Daten_Diagramme!$D$25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{54334399-1D0A-40AC-A3E9-A50F9A3D49F2}</c15:txfldGUID>
                      <c15:f>Daten_Diagramme!$D$25</c15:f>
                      <c15:dlblFieldTableCache>
                        <c:ptCount val="1"/>
                        <c:pt idx="0">
                          <c:v>3.5</c:v>
                        </c:pt>
                      </c15:dlblFieldTableCache>
                    </c15:dlblFTEntry>
                  </c15:dlblFieldTable>
                  <c15:showDataLabelsRange val="0"/>
                </c:ext>
                <c:ext xmlns:c16="http://schemas.microsoft.com/office/drawing/2014/chart" uri="{C3380CC4-5D6E-409C-BE32-E72D297353CC}">
                  <c16:uniqueId val="{0000000B-3AE9-472C-AA4B-4B336CBB4BC9}"/>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{A798B7BA-35FC-4857-95CD-590304161B94}</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3AE9-472C-AA4B-4B336CBB4BC9}"/>
                </c:ext>
              </c:extLst>
            </c:dLbl>
            <c:dLbl>
              <c:idx val="13"/>
              <c:tx>
                <c:strRef>
                  <c:f>Daten_Diagramme!$D$27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{3011DA50-62EC-4636-8885-C13D08583273}</c15:txfldGUID>
                      <c15:f>Daten_Diagramme!$D$27</c15:f>
                      <c15:dlblFieldTableCache>
                        <c:ptCount val="1"/>
                        <c:pt idx="0">
                          <c:v>1.0</c:v>
                        </c:pt>
                      </c15:dlblFieldTableCache>
                    </c15:dlblFTEntry>
                  </c15:dlblFieldTable>
                  <c15:showDataLabelsRange val="0"/>
                </c:ext>
                <c:ext xmlns:c16="http://schemas.microsoft.com/office/drawing/2014/chart" uri="{C3380CC4-5D6E-409C-BE32-E72D297353CC}">
                  <c16:uniqueId val="{0000000D-3AE9-472C-AA4B-4B336CBB4BC9}"/>
                </c:ext>
              </c:extLst>
            </c:dLbl>
            <c:dLbl>
              <c:idx val="14"/>
              <c:tx>
                <c:strRef>
                  <c:f>Daten_Diagramme!$D$28</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{68DF4A91-A928-4A59-9CBE-A42B037CD31F}</c15:txfldGUID>
                      <c15:f>Daten_Diagramme!$D$28</c15:f>
                      <c15:dlblFieldTableCache>
                        <c:ptCount val="1"/>
                        <c:pt idx="0">
                          <c:v>9.1</c:v>
                        </c:pt>
                      </c15:dlblFieldTableCache>
                    </c15:dlblFTEntry>
                  </c15:dlblFieldTable>
                  <c15:showDataLabelsRange val="0"/>
                </c:ext>
                <c:ext xmlns:c16="http://schemas.microsoft.com/office/drawing/2014/chart" uri="{C3380CC4-5D6E-409C-BE32-E72D297353CC}">
                  <c16:uniqueId val="{0000000E-3AE9-472C-AA4B-4B336CBB4BC9}"/>
                </c:ext>
              </c:extLst>
            </c:dLbl>
            <c:dLbl>
              <c:idx val="15"/>
              <c:tx>
                <c:strRef>
                  <c:f>Daten_Diagramme!$D$29</c:f>
                  <c:strCache>
                    <c:ptCount val="1"/>
                    <c:pt idx="0">
                      <c:v>-27.9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{69C0F2FF-456B-46C6-91A2-36BCEE8CA25F}</c15:txfldGUID>
                      <c15:f>Daten_Diagramme!$D$29</c15:f>
                      <c15:dlblFieldTableCache>
                        <c:ptCount val="1"/>
                        <c:pt idx="0">
                          <c:v>-27.9</c:v>
                        </c:pt>
                      </c15:dlblFieldTableCache>
                    </c15:dlblFTEntry>
                  </c15:dlblFieldTable>
                  <c15:showDataLabelsRange val="0"/>
                </c:ext>
                <c:ext xmlns:c16="http://schemas.microsoft.com/office/drawing/2014/chart" uri="{C3380CC4-5D6E-409C-BE32-E72D297353CC}">
                  <c16:uniqueId val="{0000000F-3AE9-472C-AA4B-4B336CBB4BC9}"/>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{092982B3-1E1F-499C-9302-D008105B7169}</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3AE9-472C-AA4B-4B336CBB4BC9}"/>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{10EBF6DA-D09D-4A13-A51F-0C3F23742EF8}</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3AE9-472C-AA4B-4B336CBB4BC9}"/>
                </c:ext>
              </c:extLst>
            </c:dLbl>
            <c:dLbl>
              <c:idx val="18"/>
              <c:tx>
                <c:strRef>
                  <c:f>Daten_Diagramme!$D$32</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{F24DD3B5-4E28-4B95-9A94-1B979F90ACED}</c15:txfldGUID>
                      <c15:f>Daten_Diagramme!$D$32</c15:f>
                      <c15:dlblFieldTableCache>
                        <c:ptCount val="1"/>
                        <c:pt idx="0">
                          <c:v>7.8</c:v>
                        </c:pt>
                      </c15:dlblFieldTableCache>
                    </c15:dlblFTEntry>
                  </c15:dlblFieldTable>
                  <c15:showDataLabelsRange val="0"/>
                </c:ext>
                <c:ext xmlns:c16="http://schemas.microsoft.com/office/drawing/2014/chart" uri="{C3380CC4-5D6E-409C-BE32-E72D297353CC}">
                  <c16:uniqueId val="{00000012-3AE9-472C-AA4B-4B336CBB4BC9}"/>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{97965C22-377F-4786-829E-F1BB8A49611D}</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3AE9-472C-AA4B-4B336CBB4BC9}"/>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{F3406A43-BFFB-48F4-993A-299FCFF2A749}</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3AE9-472C-AA4B-4B336CBB4BC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{5E3465CD-D38C-46F9-A178-9B4ED40F0C89}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AE9-472C-AA4B-4B336CBB4BC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{94E5E1B7-C0C1-47C8-85FE-BA8DE11044E9}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AE9-472C-AA4B-4B336CBB4BC9}"/>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{8959E820-E33F-4C3F-A167-9665E9C638EC}</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3AE9-472C-AA4B-4B336CBB4BC9}"/>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{D00BC225-B826-43FA-9694-4AB146C99199}</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3AE9-472C-AA4B-4B336CBB4BC9}"/>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{4E0B6C06-8C86-4D32-903C-4EE58305A818}</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3AE9-472C-AA4B-4B336CBB4BC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{D2228AD7-B5C5-41BB-95D1-982F508CFB0D}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AE9-472C-AA4B-4B336CBB4BC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{F9B86F39-9ED5-493C-B6E9-73925E77B922}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AE9-472C-AA4B-4B336CBB4BC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{E7BBBEF1-7DEF-494C-AA01-A9279D7FE584}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AE9-472C-AA4B-4B336CBB4BC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{28E9153F-DA82-4FB8-8AA9-39CA6E332EA8}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AE9-472C-AA4B-4B336CBB4BC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{FBBEC6AD-29BA-4D94-8F77-B08C8926A86E}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AE9-472C-AA4B-4B336CBB4BC9}"/>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{D0A604A3-25A7-436D-9458-6C9D67E3C2DE}</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3AE9-472C-AA4B-4B336CBB4B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1.1013260045336917</c:v>
                </c:pt>
                <c:pt idx="1">
                  <c:v>0</c:v>
                </c:pt>
                <c:pt idx="2">
                  <c:v>3.1413612565445028</c:v>
                </c:pt>
                <c:pt idx="3">
                  <c:v>-0.88800387492599964</c:v>
                </c:pt>
                <c:pt idx="4">
                  <c:v>3.3802462930384518</c:v>
                </c:pt>
                <c:pt idx="5">
                  <c:v>-4.8645046645935137</c:v>
                </c:pt>
                <c:pt idx="6">
                  <c:v>0.24706609017912293</c:v>
                </c:pt>
                <c:pt idx="7">
                  <c:v>1.6875181844631946</c:v>
                </c:pt>
                <c:pt idx="8">
                  <c:v>1.9869605712511642</c:v>
                </c:pt>
                <c:pt idx="9">
                  <c:v>6.2642369020501141</c:v>
                </c:pt>
                <c:pt idx="10">
                  <c:v>0.8875739644970414</c:v>
                </c:pt>
                <c:pt idx="11">
                  <c:v>3.512014787430684</c:v>
                </c:pt>
                <c:pt idx="12">
                  <c:v>0</c:v>
                </c:pt>
                <c:pt idx="13">
                  <c:v>1.0204081632653061</c:v>
                </c:pt>
                <c:pt idx="14">
                  <c:v>9.1423185673892551</c:v>
                </c:pt>
                <c:pt idx="15">
                  <c:v>-27.868852459016395</c:v>
                </c:pt>
                <c:pt idx="16">
                  <c:v>2.8688524590163933</c:v>
                </c:pt>
                <c:pt idx="17">
                  <c:v>3.9215686274509802</c:v>
                </c:pt>
                <c:pt idx="18">
                  <c:v>7.7531645569620249</c:v>
                </c:pt>
                <c:pt idx="19">
                  <c:v>1.7707150964812712</c:v>
                </c:pt>
                <c:pt idx="20">
                  <c:v>0</c:v>
                </c:pt>
                <c:pt idx="21">
                  <c:v>0</c:v>
                </c:pt>
                <c:pt idx="23">
                  <c:v>0</c:v>
                </c:pt>
                <c:pt idx="24">
                  <c:v>-0.36432271091212359</c:v>
                </c:pt>
                <c:pt idx="25">
                  <c:v>2.3686380331309498</c:v>
                </c:pt>
              </c:numCache>
            </c:numRef>
          </c:val>
          <c:extLst>
            <c:ext xmlns:c16="http://schemas.microsoft.com/office/drawing/2014/chart" uri="{C3380CC4-5D6E-409C-BE32-E72D297353CC}">
              <c16:uniqueId val="{00000020-3AE9-472C-AA4B-4B336CBB4BC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{3D9BFB23-76BD-4300-9846-68A9CCF92031}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AE9-472C-AA4B-4B336CBB4BC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{FA07A769-EDBF-4E21-8C81-C21B91C1970F}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AE9-472C-AA4B-4B336CBB4BC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{894355EF-5694-4140-8231-9231436A423E}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AE9-472C-AA4B-4B336CBB4BC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{191EC086-E816-4D99-B817-12DEB6BEB606}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AE9-472C-AA4B-4B336CBB4BC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{7361F9A2-4616-44EA-A1D7-A39E7DB36782}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AE9-472C-AA4B-4B336CBB4BC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{70C8DD43-189D-48F7-9EE7-9C1F4319EBC4}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AE9-472C-AA4B-4B336CBB4BC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{9DEE15A6-50B0-44C4-AE5D-A00ADDA32407}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AE9-472C-AA4B-4B336CBB4BC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{0818393B-B225-4DBD-A6E8-C8A187A7112A}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AE9-472C-AA4B-4B336CBB4BC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{9C585EC4-0020-4F0E-90B2-BD4120486C80}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AE9-472C-AA4B-4B336CBB4BC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{445F6C57-B549-48E7-8AD8-2338ECD559A6}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AE9-472C-AA4B-4B336CBB4BC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{18A6528A-3758-4FF6-A51A-076748AC2D2B}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AE9-472C-AA4B-4B336CBB4BC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{5A4B2695-D65E-4CB4-9C97-3E16594820D3}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AE9-472C-AA4B-4B336CBB4BC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{E91F1B1A-DB86-45CE-A838-EF561EDBEDEB}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AE9-472C-AA4B-4B336CBB4BC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{25BA0D38-5FA2-4E13-B49E-49A009A7D9C5}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AE9-472C-AA4B-4B336CBB4BC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{8CAE5A0A-86AC-4DF3-BD0F-4078BB2D9789}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AE9-472C-AA4B-4B336CBB4BC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{9FA227D4-C1FE-47B7-B7CB-827ACED8B258}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AE9-472C-AA4B-4B336CBB4BC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{71805449-7D77-46AE-97E4-5C326FBD2188}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AE9-472C-AA4B-4B336CBB4BC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{FA02E34F-C321-4C6B-93C7-E43E36818E4A}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AE9-472C-AA4B-4B336CBB4BC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{71B3EB8C-C122-4333-8000-FE7979029B01}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AE9-472C-AA4B-4B336CBB4BC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{F5CA558B-D6AD-4B7A-B608-0C8226512FAB}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AE9-472C-AA4B-4B336CBB4BC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{54CD54DE-80E5-4304-9442-A081B4F62B2E}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AE9-472C-AA4B-4B336CBB4BC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{DA2F65AB-8BCA-4B2C-B1AC-257E0FF9EB88}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AE9-472C-AA4B-4B336CBB4BC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{FF584ED1-4825-4321-B24D-0CAAD79443CE}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AE9-472C-AA4B-4B336CBB4BC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{4E3412A2-A2E4-4180-85C2-F355FB6FF20C}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AE9-472C-AA4B-4B336CBB4BC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{F496EAFA-0E52-4883-9D03-BD36807F50F6}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AE9-472C-AA4B-4B336CBB4BC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{D7C94BCD-3D65-4FD5-9212-56E49873E280}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AE9-472C-AA4B-4B336CBB4BC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{8F9770E1-1D22-466A-B699-38D532B8BEF5}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AE9-472C-AA4B-4B336CBB4BC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{6C39EEB0-4DC2-4008-8CE4-10D72271DB9F}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AE9-472C-AA4B-4B336CBB4BC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{169FE1D5-375C-44DA-97EC-E14673B82BED}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AE9-472C-AA4B-4B336CBB4BC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{396D1821-1D6A-417B-BBB4-F53F49EB129B}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AE9-472C-AA4B-4B336CBB4BC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{0711F430-7F75-49F1-9DBE-06FA7207ACEE}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AE9-472C-AA4B-4B336CBB4BC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{0C5BA5C4-4A85-41AC-A3A1-F4214B6E297B}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AE9-472C-AA4B-4B336CBB4B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AE9-472C-AA4B-4B336CBB4BC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AE9-472C-AA4B-4B336CBB4BC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{B309657A-5CC7-4107-AACE-AAC3C0208CED}</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F3CF-4259-B196-5AA1CB3D073A}"/>
                </c:ext>
              </c:extLst>
            </c:dLbl>
            <c:dLbl>
              <c:idx val="1"/>
              <c:tx>
                <c:strRef>
                  <c:f>Daten_Diagramme!$E$15</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{D7F0A680-3A71-4413-9070-9B988A1F9640}</c15:txfldGUID>
                      <c15:f>Daten_Diagramme!$E$15</c15:f>
                      <c15:dlblFieldTableCache>
                        <c:ptCount val="1"/>
                        <c:pt idx="0">
                          <c:v>8.6</c:v>
                        </c:pt>
                      </c15:dlblFieldTableCache>
                    </c15:dlblFTEntry>
                  </c15:dlblFieldTable>
                  <c15:showDataLabelsRange val="0"/>
                </c:ext>
                <c:ext xmlns:c16="http://schemas.microsoft.com/office/drawing/2014/chart" uri="{C3380CC4-5D6E-409C-BE32-E72D297353CC}">
                  <c16:uniqueId val="{00000001-F3CF-4259-B196-5AA1CB3D073A}"/>
                </c:ext>
              </c:extLst>
            </c:dLbl>
            <c:dLbl>
              <c:idx val="2"/>
              <c:tx>
                <c:strRef>
                  <c:f>Daten_Diagramme!$E$16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{12193BDA-8060-41D7-A966-166869C5E202}</c15:txfldGUID>
                      <c15:f>Daten_Diagramme!$E$16</c15:f>
                      <c15:dlblFieldTableCache>
                        <c:ptCount val="1"/>
                        <c:pt idx="0">
                          <c:v>-2.5</c:v>
                        </c:pt>
                      </c15:dlblFieldTableCache>
                    </c15:dlblFTEntry>
                  </c15:dlblFieldTable>
                  <c15:showDataLabelsRange val="0"/>
                </c:ext>
                <c:ext xmlns:c16="http://schemas.microsoft.com/office/drawing/2014/chart" uri="{C3380CC4-5D6E-409C-BE32-E72D297353CC}">
                  <c16:uniqueId val="{00000002-F3CF-4259-B196-5AA1CB3D073A}"/>
                </c:ext>
              </c:extLst>
            </c:dLbl>
            <c:dLbl>
              <c:idx val="3"/>
              <c:tx>
                <c:strRef>
                  <c:f>Daten_Diagramme!$E$17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{F549F675-7991-4AE6-A1E3-FD7501827176}</c15:txfldGUID>
                      <c15:f>Daten_Diagramme!$E$17</c15:f>
                      <c15:dlblFieldTableCache>
                        <c:ptCount val="1"/>
                        <c:pt idx="0">
                          <c:v>-2.8</c:v>
                        </c:pt>
                      </c15:dlblFieldTableCache>
                    </c15:dlblFTEntry>
                  </c15:dlblFieldTable>
                  <c15:showDataLabelsRange val="0"/>
                </c:ext>
                <c:ext xmlns:c16="http://schemas.microsoft.com/office/drawing/2014/chart" uri="{C3380CC4-5D6E-409C-BE32-E72D297353CC}">
                  <c16:uniqueId val="{00000003-F3CF-4259-B196-5AA1CB3D073A}"/>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{1C9661EC-CB65-4ADC-8C0E-6F41332410EF}</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F3CF-4259-B196-5AA1CB3D073A}"/>
                </c:ext>
              </c:extLst>
            </c:dLbl>
            <c:dLbl>
              <c:idx val="5"/>
              <c:tx>
                <c:strRef>
                  <c:f>Daten_Diagramme!$E$19</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{2F10C6F1-AFE0-4F5B-9E0C-772C7C34354E}</c15:txfldGUID>
                      <c15:f>Daten_Diagramme!$E$19</c15:f>
                      <c15:dlblFieldTableCache>
                        <c:ptCount val="1"/>
                        <c:pt idx="0">
                          <c:v>-6.5</c:v>
                        </c:pt>
                      </c15:dlblFieldTableCache>
                    </c15:dlblFTEntry>
                  </c15:dlblFieldTable>
                  <c15:showDataLabelsRange val="0"/>
                </c:ext>
                <c:ext xmlns:c16="http://schemas.microsoft.com/office/drawing/2014/chart" uri="{C3380CC4-5D6E-409C-BE32-E72D297353CC}">
                  <c16:uniqueId val="{00000005-F3CF-4259-B196-5AA1CB3D073A}"/>
                </c:ext>
              </c:extLst>
            </c:dLbl>
            <c:dLbl>
              <c:idx val="6"/>
              <c:tx>
                <c:strRef>
                  <c:f>Daten_Diagramme!$E$20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{969408A0-2D7E-487E-BD1E-FC31D48B2B97}</c15:txfldGUID>
                      <c15:f>Daten_Diagramme!$E$20</c15:f>
                      <c15:dlblFieldTableCache>
                        <c:ptCount val="1"/>
                        <c:pt idx="0">
                          <c:v>-6.7</c:v>
                        </c:pt>
                      </c15:dlblFieldTableCache>
                    </c15:dlblFTEntry>
                  </c15:dlblFieldTable>
                  <c15:showDataLabelsRange val="0"/>
                </c:ext>
                <c:ext xmlns:c16="http://schemas.microsoft.com/office/drawing/2014/chart" uri="{C3380CC4-5D6E-409C-BE32-E72D297353CC}">
                  <c16:uniqueId val="{00000006-F3CF-4259-B196-5AA1CB3D073A}"/>
                </c:ext>
              </c:extLst>
            </c:dLbl>
            <c:dLbl>
              <c:idx val="7"/>
              <c:tx>
                <c:strRef>
                  <c:f>Daten_Diagramme!$E$21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{4F7B949C-BC2C-456A-BE09-A9E9936FF2BE}</c15:txfldGUID>
                      <c15:f>Daten_Diagramme!$E$21</c15:f>
                      <c15:dlblFieldTableCache>
                        <c:ptCount val="1"/>
                        <c:pt idx="0">
                          <c:v>4.8</c:v>
                        </c:pt>
                      </c15:dlblFieldTableCache>
                    </c15:dlblFTEntry>
                  </c15:dlblFieldTable>
                  <c15:showDataLabelsRange val="0"/>
                </c:ext>
                <c:ext xmlns:c16="http://schemas.microsoft.com/office/drawing/2014/chart" uri="{C3380CC4-5D6E-409C-BE32-E72D297353CC}">
                  <c16:uniqueId val="{00000007-F3CF-4259-B196-5AA1CB3D073A}"/>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{5B67A95C-614A-4C0A-8F6F-B16563BCB55E}</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F3CF-4259-B196-5AA1CB3D073A}"/>
                </c:ext>
              </c:extLst>
            </c:dLbl>
            <c:dLbl>
              <c:idx val="9"/>
              <c:tx>
                <c:strRef>
                  <c:f>Daten_Diagramme!$E$23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{E10B1CFD-27E2-4647-ABB4-33EB1BC7022F}</c15:txfldGUID>
                      <c15:f>Daten_Diagramme!$E$23</c15:f>
                      <c15:dlblFieldTableCache>
                        <c:ptCount val="1"/>
                        <c:pt idx="0">
                          <c:v>-1.9</c:v>
                        </c:pt>
                      </c15:dlblFieldTableCache>
                    </c15:dlblFTEntry>
                  </c15:dlblFieldTable>
                  <c15:showDataLabelsRange val="0"/>
                </c:ext>
                <c:ext xmlns:c16="http://schemas.microsoft.com/office/drawing/2014/chart" uri="{C3380CC4-5D6E-409C-BE32-E72D297353CC}">
                  <c16:uniqueId val="{00000009-F3CF-4259-B196-5AA1CB3D073A}"/>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{FAC17490-BFA0-425A-A818-15167AB0A8DE}</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F3CF-4259-B196-5AA1CB3D073A}"/>
                </c:ext>
              </c:extLst>
            </c:dLbl>
            <c:dLbl>
              <c:idx val="11"/>
              <c:tx>
                <c:strRef>
                  <c:f>Daten_Diagramme!$E$25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{CCD94547-754F-4D4B-9AB4-492428F0BE60}</c15:txfldGUID>
                      <c15:f>Daten_Diagramme!$E$25</c15:f>
                      <c15:dlblFieldTableCache>
                        <c:ptCount val="1"/>
                        <c:pt idx="0">
                          <c:v>-1.9</c:v>
                        </c:pt>
                      </c15:dlblFieldTableCache>
                    </c15:dlblFTEntry>
                  </c15:dlblFieldTable>
                  <c15:showDataLabelsRange val="0"/>
                </c:ext>
                <c:ext xmlns:c16="http://schemas.microsoft.com/office/drawing/2014/chart" uri="{C3380CC4-5D6E-409C-BE32-E72D297353CC}">
                  <c16:uniqueId val="{0000000B-F3CF-4259-B196-5AA1CB3D073A}"/>
                </c:ext>
              </c:extLst>
            </c:dLbl>
            <c:dLbl>
              <c:idx val="12"/>
              <c:tx>
                <c:strRef>
                  <c:f>Daten_Diagramme!$E$26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{24D0D67E-13DA-49A5-A116-A773204F01E5}</c15:txfldGUID>
                      <c15:f>Daten_Diagramme!$E$26</c15:f>
                      <c15:dlblFieldTableCache>
                        <c:ptCount val="1"/>
                        <c:pt idx="0">
                          <c:v>2.2</c:v>
                        </c:pt>
                      </c15:dlblFieldTableCache>
                    </c15:dlblFTEntry>
                  </c15:dlblFieldTable>
                  <c15:showDataLabelsRange val="0"/>
                </c:ext>
                <c:ext xmlns:c16="http://schemas.microsoft.com/office/drawing/2014/chart" uri="{C3380CC4-5D6E-409C-BE32-E72D297353CC}">
                  <c16:uniqueId val="{0000000C-F3CF-4259-B196-5AA1CB3D073A}"/>
                </c:ext>
              </c:extLst>
            </c:dLbl>
            <c:dLbl>
              <c:idx val="13"/>
              <c:tx>
                <c:strRef>
                  <c:f>Daten_Diagramme!$E$27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{D5A3CACB-3B13-48DA-8997-C1D5BC058066}</c15:txfldGUID>
                      <c15:f>Daten_Diagramme!$E$27</c15:f>
                      <c15:dlblFieldTableCache>
                        <c:ptCount val="1"/>
                        <c:pt idx="0">
                          <c:v>-3.9</c:v>
                        </c:pt>
                      </c15:dlblFieldTableCache>
                    </c15:dlblFTEntry>
                  </c15:dlblFieldTable>
                  <c15:showDataLabelsRange val="0"/>
                </c:ext>
                <c:ext xmlns:c16="http://schemas.microsoft.com/office/drawing/2014/chart" uri="{C3380CC4-5D6E-409C-BE32-E72D297353CC}">
                  <c16:uniqueId val="{0000000D-F3CF-4259-B196-5AA1CB3D073A}"/>
                </c:ext>
              </c:extLst>
            </c:dLbl>
            <c:dLbl>
              <c:idx val="14"/>
              <c:tx>
                <c:strRef>
                  <c:f>Daten_Diagramme!$E$28</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{B50CCD88-663D-48B3-895E-B7298E52C1EB}</c15:txfldGUID>
                      <c15:f>Daten_Diagramme!$E$28</c15:f>
                      <c15:dlblFieldTableCache>
                        <c:ptCount val="1"/>
                        <c:pt idx="0">
                          <c:v>16.6</c:v>
                        </c:pt>
                      </c15:dlblFieldTableCache>
                    </c15:dlblFTEntry>
                  </c15:dlblFieldTable>
                  <c15:showDataLabelsRange val="0"/>
                </c:ext>
                <c:ext xmlns:c16="http://schemas.microsoft.com/office/drawing/2014/chart" uri="{C3380CC4-5D6E-409C-BE32-E72D297353CC}">
                  <c16:uniqueId val="{0000000E-F3CF-4259-B196-5AA1CB3D073A}"/>
                </c:ext>
              </c:extLst>
            </c:dLbl>
            <c:dLbl>
              <c:idx val="15"/>
              <c:tx>
                <c:strRef>
                  <c:f>Daten_Diagramme!$E$29</c:f>
                  <c:strCache>
                    <c:ptCount val="1"/>
                    <c:pt idx="0">
                      <c:v>-38.1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{F4552557-B384-4412-AEFB-FFEF122BEE7E}</c15:txfldGUID>
                      <c15:f>Daten_Diagramme!$E$29</c15:f>
                      <c15:dlblFieldTableCache>
                        <c:ptCount val="1"/>
                        <c:pt idx="0">
                          <c:v>-38.1</c:v>
                        </c:pt>
                      </c15:dlblFieldTableCache>
                    </c15:dlblFTEntry>
                  </c15:dlblFieldTable>
                  <c15:showDataLabelsRange val="0"/>
                </c:ext>
                <c:ext xmlns:c16="http://schemas.microsoft.com/office/drawing/2014/chart" uri="{C3380CC4-5D6E-409C-BE32-E72D297353CC}">
                  <c16:uniqueId val="{0000000F-F3CF-4259-B196-5AA1CB3D073A}"/>
                </c:ext>
              </c:extLst>
            </c:dLbl>
            <c:dLbl>
              <c:idx val="16"/>
              <c:tx>
                <c:strRef>
                  <c:f>Daten_Diagramme!$E$30</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{B6445DD7-38FB-40C1-AC35-5ED10E951EBB}</c15:txfldGUID>
                      <c15:f>Daten_Diagramme!$E$30</c15:f>
                      <c15:dlblFieldTableCache>
                        <c:ptCount val="1"/>
                        <c:pt idx="0">
                          <c:v>9.7</c:v>
                        </c:pt>
                      </c15:dlblFieldTableCache>
                    </c15:dlblFTEntry>
                  </c15:dlblFieldTable>
                  <c15:showDataLabelsRange val="0"/>
                </c:ext>
                <c:ext xmlns:c16="http://schemas.microsoft.com/office/drawing/2014/chart" uri="{C3380CC4-5D6E-409C-BE32-E72D297353CC}">
                  <c16:uniqueId val="{00000010-F3CF-4259-B196-5AA1CB3D073A}"/>
                </c:ext>
              </c:extLst>
            </c:dLbl>
            <c:dLbl>
              <c:idx val="17"/>
              <c:tx>
                <c:strRef>
                  <c:f>Daten_Diagramme!$E$31</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{53942188-1638-4B58-995F-453BC513C18B}</c15:txfldGUID>
                      <c15:f>Daten_Diagramme!$E$31</c15:f>
                      <c15:dlblFieldTableCache>
                        <c:ptCount val="1"/>
                        <c:pt idx="0">
                          <c:v>14.0</c:v>
                        </c:pt>
                      </c15:dlblFieldTableCache>
                    </c15:dlblFTEntry>
                  </c15:dlblFieldTable>
                  <c15:showDataLabelsRange val="0"/>
                </c:ext>
                <c:ext xmlns:c16="http://schemas.microsoft.com/office/drawing/2014/chart" uri="{C3380CC4-5D6E-409C-BE32-E72D297353CC}">
                  <c16:uniqueId val="{00000011-F3CF-4259-B196-5AA1CB3D073A}"/>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{D6DC7FFB-19CE-42CB-929A-3444456C2D90}</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F3CF-4259-B196-5AA1CB3D073A}"/>
                </c:ext>
              </c:extLst>
            </c:dLbl>
            <c:dLbl>
              <c:idx val="19"/>
              <c:tx>
                <c:strRef>
                  <c:f>Daten_Diagramme!$E$33</c:f>
                  <c:strCache>
                    <c:ptCount val="1"/>
                    <c:pt idx="0">
                      <c:v>-36.1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{7C121858-9C89-42C7-8A2E-8D4858ACE339}</c15:txfldGUID>
                      <c15:f>Daten_Diagramme!$E$33</c15:f>
                      <c15:dlblFieldTableCache>
                        <c:ptCount val="1"/>
                        <c:pt idx="0">
                          <c:v>-36.1</c:v>
                        </c:pt>
                      </c15:dlblFieldTableCache>
                    </c15:dlblFTEntry>
                  </c15:dlblFieldTable>
                  <c15:showDataLabelsRange val="0"/>
                </c:ext>
                <c:ext xmlns:c16="http://schemas.microsoft.com/office/drawing/2014/chart" uri="{C3380CC4-5D6E-409C-BE32-E72D297353CC}">
                  <c16:uniqueId val="{00000013-F3CF-4259-B196-5AA1CB3D073A}"/>
                </c:ext>
              </c:extLst>
            </c:dLbl>
            <c:dLbl>
              <c:idx val="20"/>
              <c:tx>
                <c:strRef>
                  <c:f>Daten_Diagramme!$E$34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{4853FE35-688A-43D9-917E-BAAAA72BB4FF}</c15:txfldGUID>
                      <c15:f>Daten_Diagramme!$E$34</c15:f>
                      <c15:dlblFieldTableCache>
                        <c:ptCount val="1"/>
                        <c:pt idx="0">
                          <c:v>-2.8</c:v>
                        </c:pt>
                      </c15:dlblFieldTableCache>
                    </c15:dlblFTEntry>
                  </c15:dlblFieldTable>
                  <c15:showDataLabelsRange val="0"/>
                </c:ext>
                <c:ext xmlns:c16="http://schemas.microsoft.com/office/drawing/2014/chart" uri="{C3380CC4-5D6E-409C-BE32-E72D297353CC}">
                  <c16:uniqueId val="{00000014-F3CF-4259-B196-5AA1CB3D073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{DFAA3A75-C3BE-4AD7-8364-AF85CA3C2FA0}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3CF-4259-B196-5AA1CB3D073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{4670F679-DF0F-49AE-939B-60C775D52BCF}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3CF-4259-B196-5AA1CB3D073A}"/>
                </c:ext>
              </c:extLst>
            </c:dLbl>
            <c:dLbl>
              <c:idx val="23"/>
              <c:tx>
                <c:strRef>
                  <c:f>Daten_Diagramme!$E$37</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{CB6263B1-FB88-4664-AFC4-90F83BE6BDBD}</c15:txfldGUID>
                      <c15:f>Daten_Diagramme!$E$37</c15:f>
                      <c15:dlblFieldTableCache>
                        <c:ptCount val="1"/>
                        <c:pt idx="0">
                          <c:v>8.6</c:v>
                        </c:pt>
                      </c15:dlblFieldTableCache>
                    </c15:dlblFTEntry>
                  </c15:dlblFieldTable>
                  <c15:showDataLabelsRange val="0"/>
                </c:ext>
                <c:ext xmlns:c16="http://schemas.microsoft.com/office/drawing/2014/chart" uri="{C3380CC4-5D6E-409C-BE32-E72D297353CC}">
                  <c16:uniqueId val="{00000017-F3CF-4259-B196-5AA1CB3D073A}"/>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{BEC54D08-04D0-4313-8158-AAE14B98EE1E}</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F3CF-4259-B196-5AA1CB3D073A}"/>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{9769DDAB-8C72-4DFC-B77D-C220A0FEF4FC}</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F3CF-4259-B196-5AA1CB3D073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{369983C2-92A0-45FC-A81D-FCB14710B8F7}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3CF-4259-B196-5AA1CB3D073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{128196DE-20BD-4A50-A717-F7AC2A0F04B0}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3CF-4259-B196-5AA1CB3D073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{7AD6FC9C-5F84-4DD4-865D-FBEEE9D273A7}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3CF-4259-B196-5AA1CB3D073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{D8F2378D-E6D4-4CA4-B7F5-969AE8EB904F}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3CF-4259-B196-5AA1CB3D073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{E00FCB6F-ED73-4AD1-94B6-B023E20E5B06}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3CF-4259-B196-5AA1CB3D073A}"/>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{3226EA20-8956-4D51-B5DB-D64FE0C786C7}</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F3CF-4259-B196-5AA1CB3D07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-2.0976791634787042</c:v>
                </c:pt>
                <c:pt idx="1">
                  <c:v>8.6142322097378283</c:v>
                </c:pt>
                <c:pt idx="2">
                  <c:v>-2.4793388429752068</c:v>
                </c:pt>
                <c:pt idx="3">
                  <c:v>-2.7607361963190185</c:v>
                </c:pt>
                <c:pt idx="4">
                  <c:v>2.8517110266159698</c:v>
                </c:pt>
                <c:pt idx="5">
                  <c:v>-6.5040650406504064</c:v>
                </c:pt>
                <c:pt idx="6">
                  <c:v>-6.7484662576687118</c:v>
                </c:pt>
                <c:pt idx="7">
                  <c:v>4.774193548387097</c:v>
                </c:pt>
                <c:pt idx="8">
                  <c:v>-0.68136272545090182</c:v>
                </c:pt>
                <c:pt idx="9">
                  <c:v>-1.873536299765808</c:v>
                </c:pt>
                <c:pt idx="10">
                  <c:v>-9.2671108419139916</c:v>
                </c:pt>
                <c:pt idx="11">
                  <c:v>-1.9267094824329429</c:v>
                </c:pt>
                <c:pt idx="12">
                  <c:v>2.2471910112359552</c:v>
                </c:pt>
                <c:pt idx="13">
                  <c:v>-3.9408866995073892</c:v>
                </c:pt>
                <c:pt idx="14">
                  <c:v>16.580310880829014</c:v>
                </c:pt>
                <c:pt idx="15">
                  <c:v>-38.095238095238095</c:v>
                </c:pt>
                <c:pt idx="16">
                  <c:v>9.667673716012084</c:v>
                </c:pt>
                <c:pt idx="17">
                  <c:v>14.005602240896359</c:v>
                </c:pt>
                <c:pt idx="18">
                  <c:v>0.1044932079414838</c:v>
                </c:pt>
                <c:pt idx="19">
                  <c:v>-36.118251928020563</c:v>
                </c:pt>
                <c:pt idx="20">
                  <c:v>-2.795698924731183</c:v>
                </c:pt>
                <c:pt idx="21">
                  <c:v>0</c:v>
                </c:pt>
                <c:pt idx="23">
                  <c:v>8.6142322097378283</c:v>
                </c:pt>
                <c:pt idx="24">
                  <c:v>-9.0909090909090912E-2</c:v>
                </c:pt>
                <c:pt idx="25">
                  <c:v>-2.6481047136263904</c:v>
                </c:pt>
              </c:numCache>
            </c:numRef>
          </c:val>
          <c:extLst>
            <c:ext xmlns:c16="http://schemas.microsoft.com/office/drawing/2014/chart" uri="{C3380CC4-5D6E-409C-BE32-E72D297353CC}">
              <c16:uniqueId val="{00000020-F3CF-4259-B196-5AA1CB3D073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{D5074407-BF31-4C38-B350-2F67753A9EF5}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3CF-4259-B196-5AA1CB3D073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{8F491AE7-2553-410D-829F-9BC87A02017D}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3CF-4259-B196-5AA1CB3D073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{9380CADA-35B2-4103-8133-6D746908425C}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3CF-4259-B196-5AA1CB3D073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{C0ECC622-BABA-4528-B463-86AD4EEC2D2E}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3CF-4259-B196-5AA1CB3D073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{13F4F186-B69F-4D71-B3F9-8190B2C6BBB5}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3CF-4259-B196-5AA1CB3D073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{E871B042-7046-444B-9591-8288656F5513}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3CF-4259-B196-5AA1CB3D073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{EE187FE1-4B12-4C29-B883-8E63B6EAD36A}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3CF-4259-B196-5AA1CB3D073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{A140FD28-6755-4BBE-AF50-A8A6A1EBE00E}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3CF-4259-B196-5AA1CB3D073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{D27DBD25-56F1-4CEF-8F6B-0283CEB9468A}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3CF-4259-B196-5AA1CB3D073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{107049E1-5F57-4DE1-A064-94F6EB9803ED}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3CF-4259-B196-5AA1CB3D073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{294E48F8-04FB-4E07-AF9B-FAFC5F6A500A}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3CF-4259-B196-5AA1CB3D073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{33D71700-2CBB-4B0D-AEFC-269F04167C6F}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3CF-4259-B196-5AA1CB3D073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{78BF60BF-E3D5-4090-B647-C460876C9B6B}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3CF-4259-B196-5AA1CB3D073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{61613BDE-098A-4F37-924B-6C164390AB62}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3CF-4259-B196-5AA1CB3D073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{5DE764F7-0145-4BAB-9C05-A72A8549F8C2}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3CF-4259-B196-5AA1CB3D073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{F7D214D9-C9BE-4DC8-8A8B-AAB606E7D5C0}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3CF-4259-B196-5AA1CB3D073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{EB54C49D-99B3-40BD-A596-2CBA7BF0A46B}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3CF-4259-B196-5AA1CB3D073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{750300DE-DFC1-4F77-B6A2-521F1F16952B}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3CF-4259-B196-5AA1CB3D073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{20B98244-C0BE-4450-9A69-1ED8FC92FA4F}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3CF-4259-B196-5AA1CB3D073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{43DFCC48-6FF3-45A9-ADC4-1337EE736EB5}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3CF-4259-B196-5AA1CB3D073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{40A9352F-DB32-4C21-B33A-F33F12457C59}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3CF-4259-B196-5AA1CB3D073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{C20EB3CA-6E59-4238-9DB3-FD5D11F9B64A}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3CF-4259-B196-5AA1CB3D073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{7437AC0B-C8EA-477B-8E92-4DCFBB668140}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3CF-4259-B196-5AA1CB3D073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{A90C850A-9C55-4280-B290-D488A55EB077}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3CF-4259-B196-5AA1CB3D073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{8E65078C-1210-49B5-97A4-1489BB1E3C59}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3CF-4259-B196-5AA1CB3D073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{E3BD4468-F7CC-4366-86DB-F9E1E2D77D53}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3CF-4259-B196-5AA1CB3D073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{DA3AECDD-C0F0-4372-A692-14450535B7F9}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3CF-4259-B196-5AA1CB3D073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{B98DE927-EF52-408E-8290-EB0D537DBF83}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3CF-4259-B196-5AA1CB3D073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{3877F239-A78D-465C-ADAD-E4FB0805B114}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3CF-4259-B196-5AA1CB3D073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{8DEE5FC7-D60D-4786-888C-940B273FEEC6}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3CF-4259-B196-5AA1CB3D073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{C57B453C-0D88-46B5-9FEB-7752C3E9DA97}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3CF-4259-B196-5AA1CB3D073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{EEB645AC-C9CE-4096-86E2-19FBF6273D9A}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3CF-4259-B196-5AA1CB3D07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3CF-4259-B196-5AA1CB3D073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3CF-4259-B196-5AA1CB3D073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{A71CB9B3-8C20-4E67-8475-5180831A74CF}</c15:txfldGUID>
                      <c15:f>Diagramm!$I$46</c15:f>
                      <c15:dlblFieldTableCache>
                        <c:ptCount val="1"/>
                      </c15:dlblFieldTableCache>
                    </c15:dlblFTEntry>
                  </c15:dlblFieldTable>
                  <c15:showDataLabelsRange val="0"/>
                </c:ext>
                <c:ext xmlns:c16="http://schemas.microsoft.com/office/drawing/2014/chart" uri="{C3380CC4-5D6E-409C-BE32-E72D297353CC}">
                  <c16:uniqueId val="{00000000-9BD7-41E4-B6AA-60AFCB27A11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{FF96FCDF-1923-44EB-BA0E-4EC11F9CD547}</c15:txfldGUID>
                      <c15:f>Diagramm!$I$47</c15:f>
                      <c15:dlblFieldTableCache>
                        <c:ptCount val="1"/>
                      </c15:dlblFieldTableCache>
                    </c15:dlblFTEntry>
                  </c15:dlblFieldTable>
                  <c15:showDataLabelsRange val="0"/>
                </c:ext>
                <c:ext xmlns:c16="http://schemas.microsoft.com/office/drawing/2014/chart" uri="{C3380CC4-5D6E-409C-BE32-E72D297353CC}">
                  <c16:uniqueId val="{00000001-9BD7-41E4-B6AA-60AFCB27A11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{8E4914D0-92D3-498B-A8B9-0E9A25DE1E91}</c15:txfldGUID>
                      <c15:f>Diagramm!$I$48</c15:f>
                      <c15:dlblFieldTableCache>
                        <c:ptCount val="1"/>
                      </c15:dlblFieldTableCache>
                    </c15:dlblFTEntry>
                  </c15:dlblFieldTable>
                  <c15:showDataLabelsRange val="0"/>
                </c:ext>
                <c:ext xmlns:c16="http://schemas.microsoft.com/office/drawing/2014/chart" uri="{C3380CC4-5D6E-409C-BE32-E72D297353CC}">
                  <c16:uniqueId val="{00000002-9BD7-41E4-B6AA-60AFCB27A11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{B515F9EB-62DC-450F-AF40-02FDF19B6259}</c15:txfldGUID>
                      <c15:f>Diagramm!$I$49</c15:f>
                      <c15:dlblFieldTableCache>
                        <c:ptCount val="1"/>
                      </c15:dlblFieldTableCache>
                    </c15:dlblFTEntry>
                  </c15:dlblFieldTable>
                  <c15:showDataLabelsRange val="0"/>
                </c:ext>
                <c:ext xmlns:c16="http://schemas.microsoft.com/office/drawing/2014/chart" uri="{C3380CC4-5D6E-409C-BE32-E72D297353CC}">
                  <c16:uniqueId val="{00000003-9BD7-41E4-B6AA-60AFCB27A11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{CD88DAC5-3CA0-46C3-99EB-D8C858B03118}</c15:txfldGUID>
                      <c15:f>Diagramm!$I$50</c15:f>
                      <c15:dlblFieldTableCache>
                        <c:ptCount val="1"/>
                      </c15:dlblFieldTableCache>
                    </c15:dlblFTEntry>
                  </c15:dlblFieldTable>
                  <c15:showDataLabelsRange val="0"/>
                </c:ext>
                <c:ext xmlns:c16="http://schemas.microsoft.com/office/drawing/2014/chart" uri="{C3380CC4-5D6E-409C-BE32-E72D297353CC}">
                  <c16:uniqueId val="{00000004-9BD7-41E4-B6AA-60AFCB27A11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{68464527-1534-4992-987C-B8F85859C6BC}</c15:txfldGUID>
                      <c15:f>Diagramm!$I$51</c15:f>
                      <c15:dlblFieldTableCache>
                        <c:ptCount val="1"/>
                      </c15:dlblFieldTableCache>
                    </c15:dlblFTEntry>
                  </c15:dlblFieldTable>
                  <c15:showDataLabelsRange val="0"/>
                </c:ext>
                <c:ext xmlns:c16="http://schemas.microsoft.com/office/drawing/2014/chart" uri="{C3380CC4-5D6E-409C-BE32-E72D297353CC}">
                  <c16:uniqueId val="{00000005-9BD7-41E4-B6AA-60AFCB27A11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{D9BE3573-3AD3-494C-AE45-5EBB9DFA19D1}</c15:txfldGUID>
                      <c15:f>Diagramm!$I$52</c15:f>
                      <c15:dlblFieldTableCache>
                        <c:ptCount val="1"/>
                      </c15:dlblFieldTableCache>
                    </c15:dlblFTEntry>
                  </c15:dlblFieldTable>
                  <c15:showDataLabelsRange val="0"/>
                </c:ext>
                <c:ext xmlns:c16="http://schemas.microsoft.com/office/drawing/2014/chart" uri="{C3380CC4-5D6E-409C-BE32-E72D297353CC}">
                  <c16:uniqueId val="{00000006-9BD7-41E4-B6AA-60AFCB27A11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{679A35C4-422D-406D-B7F7-5731F17B9F80}</c15:txfldGUID>
                      <c15:f>Diagramm!$I$53</c15:f>
                      <c15:dlblFieldTableCache>
                        <c:ptCount val="1"/>
                      </c15:dlblFieldTableCache>
                    </c15:dlblFTEntry>
                  </c15:dlblFieldTable>
                  <c15:showDataLabelsRange val="0"/>
                </c:ext>
                <c:ext xmlns:c16="http://schemas.microsoft.com/office/drawing/2014/chart" uri="{C3380CC4-5D6E-409C-BE32-E72D297353CC}">
                  <c16:uniqueId val="{00000007-9BD7-41E4-B6AA-60AFCB27A11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{7339BE64-70FD-4DC8-BE32-A38792CFE596}</c15:txfldGUID>
                      <c15:f>Diagramm!$I$54</c15:f>
                      <c15:dlblFieldTableCache>
                        <c:ptCount val="1"/>
                      </c15:dlblFieldTableCache>
                    </c15:dlblFTEntry>
                  </c15:dlblFieldTable>
                  <c15:showDataLabelsRange val="0"/>
                </c:ext>
                <c:ext xmlns:c16="http://schemas.microsoft.com/office/drawing/2014/chart" uri="{C3380CC4-5D6E-409C-BE32-E72D297353CC}">
                  <c16:uniqueId val="{00000008-9BD7-41E4-B6AA-60AFCB27A11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{355216EF-7585-4505-9337-9194C9EB0AE1}</c15:txfldGUID>
                      <c15:f>Diagramm!$I$55</c15:f>
                      <c15:dlblFieldTableCache>
                        <c:ptCount val="1"/>
                      </c15:dlblFieldTableCache>
                    </c15:dlblFTEntry>
                  </c15:dlblFieldTable>
                  <c15:showDataLabelsRange val="0"/>
                </c:ext>
                <c:ext xmlns:c16="http://schemas.microsoft.com/office/drawing/2014/chart" uri="{C3380CC4-5D6E-409C-BE32-E72D297353CC}">
                  <c16:uniqueId val="{00000009-9BD7-41E4-B6AA-60AFCB27A11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{62932019-E237-4D74-AF97-4E5D05641594}</c15:txfldGUID>
                      <c15:f>Diagramm!$I$56</c15:f>
                      <c15:dlblFieldTableCache>
                        <c:ptCount val="1"/>
                      </c15:dlblFieldTableCache>
                    </c15:dlblFTEntry>
                  </c15:dlblFieldTable>
                  <c15:showDataLabelsRange val="0"/>
                </c:ext>
                <c:ext xmlns:c16="http://schemas.microsoft.com/office/drawing/2014/chart" uri="{C3380CC4-5D6E-409C-BE32-E72D297353CC}">
                  <c16:uniqueId val="{0000000A-9BD7-41E4-B6AA-60AFCB27A11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{EB16C0E1-53F0-457A-8677-5F94429A57BD}</c15:txfldGUID>
                      <c15:f>Diagramm!$I$57</c15:f>
                      <c15:dlblFieldTableCache>
                        <c:ptCount val="1"/>
                      </c15:dlblFieldTableCache>
                    </c15:dlblFTEntry>
                  </c15:dlblFieldTable>
                  <c15:showDataLabelsRange val="0"/>
                </c:ext>
                <c:ext xmlns:c16="http://schemas.microsoft.com/office/drawing/2014/chart" uri="{C3380CC4-5D6E-409C-BE32-E72D297353CC}">
                  <c16:uniqueId val="{0000000B-9BD7-41E4-B6AA-60AFCB27A11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{EC2D98E0-AF62-45B5-B589-DE2FC79F6128}</c15:txfldGUID>
                      <c15:f>Diagramm!$I$58</c15:f>
                      <c15:dlblFieldTableCache>
                        <c:ptCount val="1"/>
                      </c15:dlblFieldTableCache>
                    </c15:dlblFTEntry>
                  </c15:dlblFieldTable>
                  <c15:showDataLabelsRange val="0"/>
                </c:ext>
                <c:ext xmlns:c16="http://schemas.microsoft.com/office/drawing/2014/chart" uri="{C3380CC4-5D6E-409C-BE32-E72D297353CC}">
                  <c16:uniqueId val="{0000000C-9BD7-41E4-B6AA-60AFCB27A11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{A4FB4999-D778-4C22-80FE-E153C57B1456}</c15:txfldGUID>
                      <c15:f>Diagramm!$I$59</c15:f>
                      <c15:dlblFieldTableCache>
                        <c:ptCount val="1"/>
                      </c15:dlblFieldTableCache>
                    </c15:dlblFTEntry>
                  </c15:dlblFieldTable>
                  <c15:showDataLabelsRange val="0"/>
                </c:ext>
                <c:ext xmlns:c16="http://schemas.microsoft.com/office/drawing/2014/chart" uri="{C3380CC4-5D6E-409C-BE32-E72D297353CC}">
                  <c16:uniqueId val="{0000000D-9BD7-41E4-B6AA-60AFCB27A11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{CEF01124-87D2-4360-B1A3-E866A1FBE7F2}</c15:txfldGUID>
                      <c15:f>Diagramm!$I$60</c15:f>
                      <c15:dlblFieldTableCache>
                        <c:ptCount val="1"/>
                      </c15:dlblFieldTableCache>
                    </c15:dlblFTEntry>
                  </c15:dlblFieldTable>
                  <c15:showDataLabelsRange val="0"/>
                </c:ext>
                <c:ext xmlns:c16="http://schemas.microsoft.com/office/drawing/2014/chart" uri="{C3380CC4-5D6E-409C-BE32-E72D297353CC}">
                  <c16:uniqueId val="{0000000E-9BD7-41E4-B6AA-60AFCB27A11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{A66791DC-52B7-4E0D-9F1A-6752241DED0A}</c15:txfldGUID>
                      <c15:f>Diagramm!$I$61</c15:f>
                      <c15:dlblFieldTableCache>
                        <c:ptCount val="1"/>
                      </c15:dlblFieldTableCache>
                    </c15:dlblFTEntry>
                  </c15:dlblFieldTable>
                  <c15:showDataLabelsRange val="0"/>
                </c:ext>
                <c:ext xmlns:c16="http://schemas.microsoft.com/office/drawing/2014/chart" uri="{C3380CC4-5D6E-409C-BE32-E72D297353CC}">
                  <c16:uniqueId val="{0000000F-9BD7-41E4-B6AA-60AFCB27A11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{11348798-CA1D-4B01-ADAA-2190AC338092}</c15:txfldGUID>
                      <c15:f>Diagramm!$I$62</c15:f>
                      <c15:dlblFieldTableCache>
                        <c:ptCount val="1"/>
                      </c15:dlblFieldTableCache>
                    </c15:dlblFTEntry>
                  </c15:dlblFieldTable>
                  <c15:showDataLabelsRange val="0"/>
                </c:ext>
                <c:ext xmlns:c16="http://schemas.microsoft.com/office/drawing/2014/chart" uri="{C3380CC4-5D6E-409C-BE32-E72D297353CC}">
                  <c16:uniqueId val="{00000010-9BD7-41E4-B6AA-60AFCB27A11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{345C1CCD-E3D8-48D5-999E-DC8F824AF774}</c15:txfldGUID>
                      <c15:f>Diagramm!$I$63</c15:f>
                      <c15:dlblFieldTableCache>
                        <c:ptCount val="1"/>
                      </c15:dlblFieldTableCache>
                    </c15:dlblFTEntry>
                  </c15:dlblFieldTable>
                  <c15:showDataLabelsRange val="0"/>
                </c:ext>
                <c:ext xmlns:c16="http://schemas.microsoft.com/office/drawing/2014/chart" uri="{C3380CC4-5D6E-409C-BE32-E72D297353CC}">
                  <c16:uniqueId val="{00000011-9BD7-41E4-B6AA-60AFCB27A11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{B02CDBC1-44BF-4FE6-831B-30ECE50183EB}</c15:txfldGUID>
                      <c15:f>Diagramm!$I$64</c15:f>
                      <c15:dlblFieldTableCache>
                        <c:ptCount val="1"/>
                      </c15:dlblFieldTableCache>
                    </c15:dlblFTEntry>
                  </c15:dlblFieldTable>
                  <c15:showDataLabelsRange val="0"/>
                </c:ext>
                <c:ext xmlns:c16="http://schemas.microsoft.com/office/drawing/2014/chart" uri="{C3380CC4-5D6E-409C-BE32-E72D297353CC}">
                  <c16:uniqueId val="{00000012-9BD7-41E4-B6AA-60AFCB27A11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{8BA153E0-2ACA-4971-B5D7-2F4BB0CB71AC}</c15:txfldGUID>
                      <c15:f>Diagramm!$I$65</c15:f>
                      <c15:dlblFieldTableCache>
                        <c:ptCount val="1"/>
                      </c15:dlblFieldTableCache>
                    </c15:dlblFTEntry>
                  </c15:dlblFieldTable>
                  <c15:showDataLabelsRange val="0"/>
                </c:ext>
                <c:ext xmlns:c16="http://schemas.microsoft.com/office/drawing/2014/chart" uri="{C3380CC4-5D6E-409C-BE32-E72D297353CC}">
                  <c16:uniqueId val="{00000013-9BD7-41E4-B6AA-60AFCB27A11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{8BFD28ED-820E-4CB1-9C5A-A231B62E6A42}</c15:txfldGUID>
                      <c15:f>Diagramm!$I$66</c15:f>
                      <c15:dlblFieldTableCache>
                        <c:ptCount val="1"/>
                      </c15:dlblFieldTableCache>
                    </c15:dlblFTEntry>
                  </c15:dlblFieldTable>
                  <c15:showDataLabelsRange val="0"/>
                </c:ext>
                <c:ext xmlns:c16="http://schemas.microsoft.com/office/drawing/2014/chart" uri="{C3380CC4-5D6E-409C-BE32-E72D297353CC}">
                  <c16:uniqueId val="{00000014-9BD7-41E4-B6AA-60AFCB27A11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{6261F19C-5228-40A7-96DA-A898A58124A7}</c15:txfldGUID>
                      <c15:f>Diagramm!$I$67</c15:f>
                      <c15:dlblFieldTableCache>
                        <c:ptCount val="1"/>
                      </c15:dlblFieldTableCache>
                    </c15:dlblFTEntry>
                  </c15:dlblFieldTable>
                  <c15:showDataLabelsRange val="0"/>
                </c:ext>
                <c:ext xmlns:c16="http://schemas.microsoft.com/office/drawing/2014/chart" uri="{C3380CC4-5D6E-409C-BE32-E72D297353CC}">
                  <c16:uniqueId val="{00000015-9BD7-41E4-B6AA-60AFCB27A11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BD7-41E4-B6AA-60AFCB27A11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{5C26306A-C3F7-4C8C-813D-5FEFDDBA61E1}</c15:txfldGUID>
                      <c15:f>Diagramm!$K$46</c15:f>
                      <c15:dlblFieldTableCache>
                        <c:ptCount val="1"/>
                      </c15:dlblFieldTableCache>
                    </c15:dlblFTEntry>
                  </c15:dlblFieldTable>
                  <c15:showDataLabelsRange val="0"/>
                </c:ext>
                <c:ext xmlns:c16="http://schemas.microsoft.com/office/drawing/2014/chart" uri="{C3380CC4-5D6E-409C-BE32-E72D297353CC}">
                  <c16:uniqueId val="{00000017-9BD7-41E4-B6AA-60AFCB27A11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{F12B29C6-0BAB-497D-86EF-D1E1B470A5AF}</c15:txfldGUID>
                      <c15:f>Diagramm!$K$47</c15:f>
                      <c15:dlblFieldTableCache>
                        <c:ptCount val="1"/>
                      </c15:dlblFieldTableCache>
                    </c15:dlblFTEntry>
                  </c15:dlblFieldTable>
                  <c15:showDataLabelsRange val="0"/>
                </c:ext>
                <c:ext xmlns:c16="http://schemas.microsoft.com/office/drawing/2014/chart" uri="{C3380CC4-5D6E-409C-BE32-E72D297353CC}">
                  <c16:uniqueId val="{00000018-9BD7-41E4-B6AA-60AFCB27A11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{EF746331-05EC-4EB8-A945-DA273FC35959}</c15:txfldGUID>
                      <c15:f>Diagramm!$K$48</c15:f>
                      <c15:dlblFieldTableCache>
                        <c:ptCount val="1"/>
                      </c15:dlblFieldTableCache>
                    </c15:dlblFTEntry>
                  </c15:dlblFieldTable>
                  <c15:showDataLabelsRange val="0"/>
                </c:ext>
                <c:ext xmlns:c16="http://schemas.microsoft.com/office/drawing/2014/chart" uri="{C3380CC4-5D6E-409C-BE32-E72D297353CC}">
                  <c16:uniqueId val="{00000019-9BD7-41E4-B6AA-60AFCB27A11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{65CCAF50-F5AB-4BCA-85C2-5B5E8F94E584}</c15:txfldGUID>
                      <c15:f>Diagramm!$K$49</c15:f>
                      <c15:dlblFieldTableCache>
                        <c:ptCount val="1"/>
                      </c15:dlblFieldTableCache>
                    </c15:dlblFTEntry>
                  </c15:dlblFieldTable>
                  <c15:showDataLabelsRange val="0"/>
                </c:ext>
                <c:ext xmlns:c16="http://schemas.microsoft.com/office/drawing/2014/chart" uri="{C3380CC4-5D6E-409C-BE32-E72D297353CC}">
                  <c16:uniqueId val="{0000001A-9BD7-41E4-B6AA-60AFCB27A11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{2A54F877-0324-4DB6-B90B-D9EE1240A15F}</c15:txfldGUID>
                      <c15:f>Diagramm!$K$50</c15:f>
                      <c15:dlblFieldTableCache>
                        <c:ptCount val="1"/>
                      </c15:dlblFieldTableCache>
                    </c15:dlblFTEntry>
                  </c15:dlblFieldTable>
                  <c15:showDataLabelsRange val="0"/>
                </c:ext>
                <c:ext xmlns:c16="http://schemas.microsoft.com/office/drawing/2014/chart" uri="{C3380CC4-5D6E-409C-BE32-E72D297353CC}">
                  <c16:uniqueId val="{0000001B-9BD7-41E4-B6AA-60AFCB27A11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{660B16DB-C1ED-459C-BA61-52E5D25367B2}</c15:txfldGUID>
                      <c15:f>Diagramm!$K$51</c15:f>
                      <c15:dlblFieldTableCache>
                        <c:ptCount val="1"/>
                      </c15:dlblFieldTableCache>
                    </c15:dlblFTEntry>
                  </c15:dlblFieldTable>
                  <c15:showDataLabelsRange val="0"/>
                </c:ext>
                <c:ext xmlns:c16="http://schemas.microsoft.com/office/drawing/2014/chart" uri="{C3380CC4-5D6E-409C-BE32-E72D297353CC}">
                  <c16:uniqueId val="{0000001C-9BD7-41E4-B6AA-60AFCB27A11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{AB8478B4-F7F1-4DBA-995D-BB4FCC405C00}</c15:txfldGUID>
                      <c15:f>Diagramm!$K$52</c15:f>
                      <c15:dlblFieldTableCache>
                        <c:ptCount val="1"/>
                      </c15:dlblFieldTableCache>
                    </c15:dlblFTEntry>
                  </c15:dlblFieldTable>
                  <c15:showDataLabelsRange val="0"/>
                </c:ext>
                <c:ext xmlns:c16="http://schemas.microsoft.com/office/drawing/2014/chart" uri="{C3380CC4-5D6E-409C-BE32-E72D297353CC}">
                  <c16:uniqueId val="{0000001D-9BD7-41E4-B6AA-60AFCB27A11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{F8F32DAB-1B0A-401A-9575-DBBFFF7D1DF5}</c15:txfldGUID>
                      <c15:f>Diagramm!$K$53</c15:f>
                      <c15:dlblFieldTableCache>
                        <c:ptCount val="1"/>
                      </c15:dlblFieldTableCache>
                    </c15:dlblFTEntry>
                  </c15:dlblFieldTable>
                  <c15:showDataLabelsRange val="0"/>
                </c:ext>
                <c:ext xmlns:c16="http://schemas.microsoft.com/office/drawing/2014/chart" uri="{C3380CC4-5D6E-409C-BE32-E72D297353CC}">
                  <c16:uniqueId val="{0000001E-9BD7-41E4-B6AA-60AFCB27A11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{01FC3CC2-40EA-4E89-87DA-1E28144B5BFE}</c15:txfldGUID>
                      <c15:f>Diagramm!$K$54</c15:f>
                      <c15:dlblFieldTableCache>
                        <c:ptCount val="1"/>
                      </c15:dlblFieldTableCache>
                    </c15:dlblFTEntry>
                  </c15:dlblFieldTable>
                  <c15:showDataLabelsRange val="0"/>
                </c:ext>
                <c:ext xmlns:c16="http://schemas.microsoft.com/office/drawing/2014/chart" uri="{C3380CC4-5D6E-409C-BE32-E72D297353CC}">
                  <c16:uniqueId val="{0000001F-9BD7-41E4-B6AA-60AFCB27A11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{127B970E-310F-4394-809E-CB0AFC68999E}</c15:txfldGUID>
                      <c15:f>Diagramm!$K$55</c15:f>
                      <c15:dlblFieldTableCache>
                        <c:ptCount val="1"/>
                      </c15:dlblFieldTableCache>
                    </c15:dlblFTEntry>
                  </c15:dlblFieldTable>
                  <c15:showDataLabelsRange val="0"/>
                </c:ext>
                <c:ext xmlns:c16="http://schemas.microsoft.com/office/drawing/2014/chart" uri="{C3380CC4-5D6E-409C-BE32-E72D297353CC}">
                  <c16:uniqueId val="{00000020-9BD7-41E4-B6AA-60AFCB27A11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{BC246624-F9A2-4C5D-A978-ECF0C181E1F6}</c15:txfldGUID>
                      <c15:f>Diagramm!$K$56</c15:f>
                      <c15:dlblFieldTableCache>
                        <c:ptCount val="1"/>
                      </c15:dlblFieldTableCache>
                    </c15:dlblFTEntry>
                  </c15:dlblFieldTable>
                  <c15:showDataLabelsRange val="0"/>
                </c:ext>
                <c:ext xmlns:c16="http://schemas.microsoft.com/office/drawing/2014/chart" uri="{C3380CC4-5D6E-409C-BE32-E72D297353CC}">
                  <c16:uniqueId val="{00000021-9BD7-41E4-B6AA-60AFCB27A11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{27558762-7399-4592-A5DC-C1E139AB8617}</c15:txfldGUID>
                      <c15:f>Diagramm!$K$57</c15:f>
                      <c15:dlblFieldTableCache>
                        <c:ptCount val="1"/>
                      </c15:dlblFieldTableCache>
                    </c15:dlblFTEntry>
                  </c15:dlblFieldTable>
                  <c15:showDataLabelsRange val="0"/>
                </c:ext>
                <c:ext xmlns:c16="http://schemas.microsoft.com/office/drawing/2014/chart" uri="{C3380CC4-5D6E-409C-BE32-E72D297353CC}">
                  <c16:uniqueId val="{00000022-9BD7-41E4-B6AA-60AFCB27A11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{5F7065B2-BBCB-4960-92EC-0F270193D84B}</c15:txfldGUID>
                      <c15:f>Diagramm!$K$58</c15:f>
                      <c15:dlblFieldTableCache>
                        <c:ptCount val="1"/>
                      </c15:dlblFieldTableCache>
                    </c15:dlblFTEntry>
                  </c15:dlblFieldTable>
                  <c15:showDataLabelsRange val="0"/>
                </c:ext>
                <c:ext xmlns:c16="http://schemas.microsoft.com/office/drawing/2014/chart" uri="{C3380CC4-5D6E-409C-BE32-E72D297353CC}">
                  <c16:uniqueId val="{00000023-9BD7-41E4-B6AA-60AFCB27A11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{357817FB-9D99-4808-9FF9-8D4A4E59A44F}</c15:txfldGUID>
                      <c15:f>Diagramm!$K$59</c15:f>
                      <c15:dlblFieldTableCache>
                        <c:ptCount val="1"/>
                      </c15:dlblFieldTableCache>
                    </c15:dlblFTEntry>
                  </c15:dlblFieldTable>
                  <c15:showDataLabelsRange val="0"/>
                </c:ext>
                <c:ext xmlns:c16="http://schemas.microsoft.com/office/drawing/2014/chart" uri="{C3380CC4-5D6E-409C-BE32-E72D297353CC}">
                  <c16:uniqueId val="{00000024-9BD7-41E4-B6AA-60AFCB27A11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{C9BA68BF-D183-48CE-94DB-5AFF195983C6}</c15:txfldGUID>
                      <c15:f>Diagramm!$K$60</c15:f>
                      <c15:dlblFieldTableCache>
                        <c:ptCount val="1"/>
                      </c15:dlblFieldTableCache>
                    </c15:dlblFTEntry>
                  </c15:dlblFieldTable>
                  <c15:showDataLabelsRange val="0"/>
                </c:ext>
                <c:ext xmlns:c16="http://schemas.microsoft.com/office/drawing/2014/chart" uri="{C3380CC4-5D6E-409C-BE32-E72D297353CC}">
                  <c16:uniqueId val="{00000025-9BD7-41E4-B6AA-60AFCB27A11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{7ED6C4FF-F91D-4F31-A257-DE6ED9E95BAC}</c15:txfldGUID>
                      <c15:f>Diagramm!$K$61</c15:f>
                      <c15:dlblFieldTableCache>
                        <c:ptCount val="1"/>
                      </c15:dlblFieldTableCache>
                    </c15:dlblFTEntry>
                  </c15:dlblFieldTable>
                  <c15:showDataLabelsRange val="0"/>
                </c:ext>
                <c:ext xmlns:c16="http://schemas.microsoft.com/office/drawing/2014/chart" uri="{C3380CC4-5D6E-409C-BE32-E72D297353CC}">
                  <c16:uniqueId val="{00000026-9BD7-41E4-B6AA-60AFCB27A11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{807F8AB6-9BB0-4060-8A56-EA551A6591E8}</c15:txfldGUID>
                      <c15:f>Diagramm!$K$62</c15:f>
                      <c15:dlblFieldTableCache>
                        <c:ptCount val="1"/>
                      </c15:dlblFieldTableCache>
                    </c15:dlblFTEntry>
                  </c15:dlblFieldTable>
                  <c15:showDataLabelsRange val="0"/>
                </c:ext>
                <c:ext xmlns:c16="http://schemas.microsoft.com/office/drawing/2014/chart" uri="{C3380CC4-5D6E-409C-BE32-E72D297353CC}">
                  <c16:uniqueId val="{00000027-9BD7-41E4-B6AA-60AFCB27A11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{5C5B6432-48CE-48AA-8EC4-48BE15089D56}</c15:txfldGUID>
                      <c15:f>Diagramm!$K$63</c15:f>
                      <c15:dlblFieldTableCache>
                        <c:ptCount val="1"/>
                      </c15:dlblFieldTableCache>
                    </c15:dlblFTEntry>
                  </c15:dlblFieldTable>
                  <c15:showDataLabelsRange val="0"/>
                </c:ext>
                <c:ext xmlns:c16="http://schemas.microsoft.com/office/drawing/2014/chart" uri="{C3380CC4-5D6E-409C-BE32-E72D297353CC}">
                  <c16:uniqueId val="{00000028-9BD7-41E4-B6AA-60AFCB27A11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{15AEC35A-559A-434A-9466-002432105673}</c15:txfldGUID>
                      <c15:f>Diagramm!$K$64</c15:f>
                      <c15:dlblFieldTableCache>
                        <c:ptCount val="1"/>
                      </c15:dlblFieldTableCache>
                    </c15:dlblFTEntry>
                  </c15:dlblFieldTable>
                  <c15:showDataLabelsRange val="0"/>
                </c:ext>
                <c:ext xmlns:c16="http://schemas.microsoft.com/office/drawing/2014/chart" uri="{C3380CC4-5D6E-409C-BE32-E72D297353CC}">
                  <c16:uniqueId val="{00000029-9BD7-41E4-B6AA-60AFCB27A11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{494A3E11-7BF2-4278-944A-F8FB9FB9A89F}</c15:txfldGUID>
                      <c15:f>Diagramm!$K$65</c15:f>
                      <c15:dlblFieldTableCache>
                        <c:ptCount val="1"/>
                      </c15:dlblFieldTableCache>
                    </c15:dlblFTEntry>
                  </c15:dlblFieldTable>
                  <c15:showDataLabelsRange val="0"/>
                </c:ext>
                <c:ext xmlns:c16="http://schemas.microsoft.com/office/drawing/2014/chart" uri="{C3380CC4-5D6E-409C-BE32-E72D297353CC}">
                  <c16:uniqueId val="{0000002A-9BD7-41E4-B6AA-60AFCB27A11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{F84F20AD-ED47-44D9-B076-8160D1DE3CD4}</c15:txfldGUID>
                      <c15:f>Diagramm!$K$66</c15:f>
                      <c15:dlblFieldTableCache>
                        <c:ptCount val="1"/>
                      </c15:dlblFieldTableCache>
                    </c15:dlblFTEntry>
                  </c15:dlblFieldTable>
                  <c15:showDataLabelsRange val="0"/>
                </c:ext>
                <c:ext xmlns:c16="http://schemas.microsoft.com/office/drawing/2014/chart" uri="{C3380CC4-5D6E-409C-BE32-E72D297353CC}">
                  <c16:uniqueId val="{0000002B-9BD7-41E4-B6AA-60AFCB27A11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{AF202369-94AE-471E-A400-1A4436E44F97}</c15:txfldGUID>
                      <c15:f>Diagramm!$K$67</c15:f>
                      <c15:dlblFieldTableCache>
                        <c:ptCount val="1"/>
                      </c15:dlblFieldTableCache>
                    </c15:dlblFTEntry>
                  </c15:dlblFieldTable>
                  <c15:showDataLabelsRange val="0"/>
                </c:ext>
                <c:ext xmlns:c16="http://schemas.microsoft.com/office/drawing/2014/chart" uri="{C3380CC4-5D6E-409C-BE32-E72D297353CC}">
                  <c16:uniqueId val="{0000002C-9BD7-41E4-B6AA-60AFCB27A11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BD7-41E4-B6AA-60AFCB27A11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{DD7115E0-C5EF-44F1-9BD2-47AE4E875ED5}</c15:txfldGUID>
                      <c15:f>Diagramm!$J$46</c15:f>
                      <c15:dlblFieldTableCache>
                        <c:ptCount val="1"/>
                      </c15:dlblFieldTableCache>
                    </c15:dlblFTEntry>
                  </c15:dlblFieldTable>
                  <c15:showDataLabelsRange val="0"/>
                </c:ext>
                <c:ext xmlns:c16="http://schemas.microsoft.com/office/drawing/2014/chart" uri="{C3380CC4-5D6E-409C-BE32-E72D297353CC}">
                  <c16:uniqueId val="{0000002E-9BD7-41E4-B6AA-60AFCB27A11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{149D491A-2FD7-4C12-A777-D9C2341BCD81}</c15:txfldGUID>
                      <c15:f>Diagramm!$J$47</c15:f>
                      <c15:dlblFieldTableCache>
                        <c:ptCount val="1"/>
                      </c15:dlblFieldTableCache>
                    </c15:dlblFTEntry>
                  </c15:dlblFieldTable>
                  <c15:showDataLabelsRange val="0"/>
                </c:ext>
                <c:ext xmlns:c16="http://schemas.microsoft.com/office/drawing/2014/chart" uri="{C3380CC4-5D6E-409C-BE32-E72D297353CC}">
                  <c16:uniqueId val="{0000002F-9BD7-41E4-B6AA-60AFCB27A11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{B1647562-E043-4E82-9CAC-6D6AC9431D99}</c15:txfldGUID>
                      <c15:f>Diagramm!$J$48</c15:f>
                      <c15:dlblFieldTableCache>
                        <c:ptCount val="1"/>
                      </c15:dlblFieldTableCache>
                    </c15:dlblFTEntry>
                  </c15:dlblFieldTable>
                  <c15:showDataLabelsRange val="0"/>
                </c:ext>
                <c:ext xmlns:c16="http://schemas.microsoft.com/office/drawing/2014/chart" uri="{C3380CC4-5D6E-409C-BE32-E72D297353CC}">
                  <c16:uniqueId val="{00000030-9BD7-41E4-B6AA-60AFCB27A11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{AB511D52-6EAF-4EDB-946D-FF388A93F057}</c15:txfldGUID>
                      <c15:f>Diagramm!$J$49</c15:f>
                      <c15:dlblFieldTableCache>
                        <c:ptCount val="1"/>
                      </c15:dlblFieldTableCache>
                    </c15:dlblFTEntry>
                  </c15:dlblFieldTable>
                  <c15:showDataLabelsRange val="0"/>
                </c:ext>
                <c:ext xmlns:c16="http://schemas.microsoft.com/office/drawing/2014/chart" uri="{C3380CC4-5D6E-409C-BE32-E72D297353CC}">
                  <c16:uniqueId val="{00000031-9BD7-41E4-B6AA-60AFCB27A11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{C0E36149-562D-4EDE-BAE6-7BB82B80ADD1}</c15:txfldGUID>
                      <c15:f>Diagramm!$J$50</c15:f>
                      <c15:dlblFieldTableCache>
                        <c:ptCount val="1"/>
                      </c15:dlblFieldTableCache>
                    </c15:dlblFTEntry>
                  </c15:dlblFieldTable>
                  <c15:showDataLabelsRange val="0"/>
                </c:ext>
                <c:ext xmlns:c16="http://schemas.microsoft.com/office/drawing/2014/chart" uri="{C3380CC4-5D6E-409C-BE32-E72D297353CC}">
                  <c16:uniqueId val="{00000032-9BD7-41E4-B6AA-60AFCB27A11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{7C9BA15C-8AD6-4480-ACCC-345C31F201CC}</c15:txfldGUID>
                      <c15:f>Diagramm!$J$51</c15:f>
                      <c15:dlblFieldTableCache>
                        <c:ptCount val="1"/>
                      </c15:dlblFieldTableCache>
                    </c15:dlblFTEntry>
                  </c15:dlblFieldTable>
                  <c15:showDataLabelsRange val="0"/>
                </c:ext>
                <c:ext xmlns:c16="http://schemas.microsoft.com/office/drawing/2014/chart" uri="{C3380CC4-5D6E-409C-BE32-E72D297353CC}">
                  <c16:uniqueId val="{00000033-9BD7-41E4-B6AA-60AFCB27A11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{2564164B-2461-4210-ACAD-554CA5C1808A}</c15:txfldGUID>
                      <c15:f>Diagramm!$J$52</c15:f>
                      <c15:dlblFieldTableCache>
                        <c:ptCount val="1"/>
                      </c15:dlblFieldTableCache>
                    </c15:dlblFTEntry>
                  </c15:dlblFieldTable>
                  <c15:showDataLabelsRange val="0"/>
                </c:ext>
                <c:ext xmlns:c16="http://schemas.microsoft.com/office/drawing/2014/chart" uri="{C3380CC4-5D6E-409C-BE32-E72D297353CC}">
                  <c16:uniqueId val="{00000034-9BD7-41E4-B6AA-60AFCB27A11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{701CC2FA-5C43-4B77-A27B-72EC8D9C196A}</c15:txfldGUID>
                      <c15:f>Diagramm!$J$53</c15:f>
                      <c15:dlblFieldTableCache>
                        <c:ptCount val="1"/>
                      </c15:dlblFieldTableCache>
                    </c15:dlblFTEntry>
                  </c15:dlblFieldTable>
                  <c15:showDataLabelsRange val="0"/>
                </c:ext>
                <c:ext xmlns:c16="http://schemas.microsoft.com/office/drawing/2014/chart" uri="{C3380CC4-5D6E-409C-BE32-E72D297353CC}">
                  <c16:uniqueId val="{00000035-9BD7-41E4-B6AA-60AFCB27A11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{CFE849D6-1776-4C6B-90FB-98174A6534BE}</c15:txfldGUID>
                      <c15:f>Diagramm!$J$54</c15:f>
                      <c15:dlblFieldTableCache>
                        <c:ptCount val="1"/>
                      </c15:dlblFieldTableCache>
                    </c15:dlblFTEntry>
                  </c15:dlblFieldTable>
                  <c15:showDataLabelsRange val="0"/>
                </c:ext>
                <c:ext xmlns:c16="http://schemas.microsoft.com/office/drawing/2014/chart" uri="{C3380CC4-5D6E-409C-BE32-E72D297353CC}">
                  <c16:uniqueId val="{00000036-9BD7-41E4-B6AA-60AFCB27A11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{2ED10A67-F2D6-453B-B77B-1A6F46513892}</c15:txfldGUID>
                      <c15:f>Diagramm!$J$55</c15:f>
                      <c15:dlblFieldTableCache>
                        <c:ptCount val="1"/>
                      </c15:dlblFieldTableCache>
                    </c15:dlblFTEntry>
                  </c15:dlblFieldTable>
                  <c15:showDataLabelsRange val="0"/>
                </c:ext>
                <c:ext xmlns:c16="http://schemas.microsoft.com/office/drawing/2014/chart" uri="{C3380CC4-5D6E-409C-BE32-E72D297353CC}">
                  <c16:uniqueId val="{00000037-9BD7-41E4-B6AA-60AFCB27A11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{B5E3C4FF-59A3-44C5-B1AB-C036054CDDBB}</c15:txfldGUID>
                      <c15:f>Diagramm!$J$56</c15:f>
                      <c15:dlblFieldTableCache>
                        <c:ptCount val="1"/>
                      </c15:dlblFieldTableCache>
                    </c15:dlblFTEntry>
                  </c15:dlblFieldTable>
                  <c15:showDataLabelsRange val="0"/>
                </c:ext>
                <c:ext xmlns:c16="http://schemas.microsoft.com/office/drawing/2014/chart" uri="{C3380CC4-5D6E-409C-BE32-E72D297353CC}">
                  <c16:uniqueId val="{00000038-9BD7-41E4-B6AA-60AFCB27A11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{A60A35F7-6436-4216-8684-7474EC7A9908}</c15:txfldGUID>
                      <c15:f>Diagramm!$J$57</c15:f>
                      <c15:dlblFieldTableCache>
                        <c:ptCount val="1"/>
                      </c15:dlblFieldTableCache>
                    </c15:dlblFTEntry>
                  </c15:dlblFieldTable>
                  <c15:showDataLabelsRange val="0"/>
                </c:ext>
                <c:ext xmlns:c16="http://schemas.microsoft.com/office/drawing/2014/chart" uri="{C3380CC4-5D6E-409C-BE32-E72D297353CC}">
                  <c16:uniqueId val="{00000039-9BD7-41E4-B6AA-60AFCB27A11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{BD85B0D4-6576-4143-8A24-D918556AFA8F}</c15:txfldGUID>
                      <c15:f>Diagramm!$J$58</c15:f>
                      <c15:dlblFieldTableCache>
                        <c:ptCount val="1"/>
                      </c15:dlblFieldTableCache>
                    </c15:dlblFTEntry>
                  </c15:dlblFieldTable>
                  <c15:showDataLabelsRange val="0"/>
                </c:ext>
                <c:ext xmlns:c16="http://schemas.microsoft.com/office/drawing/2014/chart" uri="{C3380CC4-5D6E-409C-BE32-E72D297353CC}">
                  <c16:uniqueId val="{0000003A-9BD7-41E4-B6AA-60AFCB27A11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{526C8FF4-3508-4FE7-AD78-4983EF1BE7D6}</c15:txfldGUID>
                      <c15:f>Diagramm!$J$59</c15:f>
                      <c15:dlblFieldTableCache>
                        <c:ptCount val="1"/>
                      </c15:dlblFieldTableCache>
                    </c15:dlblFTEntry>
                  </c15:dlblFieldTable>
                  <c15:showDataLabelsRange val="0"/>
                </c:ext>
                <c:ext xmlns:c16="http://schemas.microsoft.com/office/drawing/2014/chart" uri="{C3380CC4-5D6E-409C-BE32-E72D297353CC}">
                  <c16:uniqueId val="{0000003B-9BD7-41E4-B6AA-60AFCB27A11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{8C40BC61-09AB-4133-98CD-7AB5D05ABA69}</c15:txfldGUID>
                      <c15:f>Diagramm!$J$60</c15:f>
                      <c15:dlblFieldTableCache>
                        <c:ptCount val="1"/>
                      </c15:dlblFieldTableCache>
                    </c15:dlblFTEntry>
                  </c15:dlblFieldTable>
                  <c15:showDataLabelsRange val="0"/>
                </c:ext>
                <c:ext xmlns:c16="http://schemas.microsoft.com/office/drawing/2014/chart" uri="{C3380CC4-5D6E-409C-BE32-E72D297353CC}">
                  <c16:uniqueId val="{0000003C-9BD7-41E4-B6AA-60AFCB27A11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{AB9C9199-BC55-4A57-A7A6-439DF1D43AE0}</c15:txfldGUID>
                      <c15:f>Diagramm!$J$61</c15:f>
                      <c15:dlblFieldTableCache>
                        <c:ptCount val="1"/>
                      </c15:dlblFieldTableCache>
                    </c15:dlblFTEntry>
                  </c15:dlblFieldTable>
                  <c15:showDataLabelsRange val="0"/>
                </c:ext>
                <c:ext xmlns:c16="http://schemas.microsoft.com/office/drawing/2014/chart" uri="{C3380CC4-5D6E-409C-BE32-E72D297353CC}">
                  <c16:uniqueId val="{0000003D-9BD7-41E4-B6AA-60AFCB27A11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{24451C47-D55C-47C9-805B-35BE1ADE2FCB}</c15:txfldGUID>
                      <c15:f>Diagramm!$J$62</c15:f>
                      <c15:dlblFieldTableCache>
                        <c:ptCount val="1"/>
                      </c15:dlblFieldTableCache>
                    </c15:dlblFTEntry>
                  </c15:dlblFieldTable>
                  <c15:showDataLabelsRange val="0"/>
                </c:ext>
                <c:ext xmlns:c16="http://schemas.microsoft.com/office/drawing/2014/chart" uri="{C3380CC4-5D6E-409C-BE32-E72D297353CC}">
                  <c16:uniqueId val="{0000003E-9BD7-41E4-B6AA-60AFCB27A11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{81C1BC5F-742B-43D9-A842-1E52F04384EC}</c15:txfldGUID>
                      <c15:f>Diagramm!$J$63</c15:f>
                      <c15:dlblFieldTableCache>
                        <c:ptCount val="1"/>
                      </c15:dlblFieldTableCache>
                    </c15:dlblFTEntry>
                  </c15:dlblFieldTable>
                  <c15:showDataLabelsRange val="0"/>
                </c:ext>
                <c:ext xmlns:c16="http://schemas.microsoft.com/office/drawing/2014/chart" uri="{C3380CC4-5D6E-409C-BE32-E72D297353CC}">
                  <c16:uniqueId val="{0000003F-9BD7-41E4-B6AA-60AFCB27A11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{7278BE0F-D545-4DE5-8521-12D8B179DEC1}</c15:txfldGUID>
                      <c15:f>Diagramm!$J$64</c15:f>
                      <c15:dlblFieldTableCache>
                        <c:ptCount val="1"/>
                      </c15:dlblFieldTableCache>
                    </c15:dlblFTEntry>
                  </c15:dlblFieldTable>
                  <c15:showDataLabelsRange val="0"/>
                </c:ext>
                <c:ext xmlns:c16="http://schemas.microsoft.com/office/drawing/2014/chart" uri="{C3380CC4-5D6E-409C-BE32-E72D297353CC}">
                  <c16:uniqueId val="{00000040-9BD7-41E4-B6AA-60AFCB27A11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{E94D7A0A-A877-489F-910B-8631232F9124}</c15:txfldGUID>
                      <c15:f>Diagramm!$J$65</c15:f>
                      <c15:dlblFieldTableCache>
                        <c:ptCount val="1"/>
                      </c15:dlblFieldTableCache>
                    </c15:dlblFTEntry>
                  </c15:dlblFieldTable>
                  <c15:showDataLabelsRange val="0"/>
                </c:ext>
                <c:ext xmlns:c16="http://schemas.microsoft.com/office/drawing/2014/chart" uri="{C3380CC4-5D6E-409C-BE32-E72D297353CC}">
                  <c16:uniqueId val="{00000041-9BD7-41E4-B6AA-60AFCB27A11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{4363B395-12C6-4269-A5ED-C2F9033C864B}</c15:txfldGUID>
                      <c15:f>Diagramm!$J$66</c15:f>
                      <c15:dlblFieldTableCache>
                        <c:ptCount val="1"/>
                      </c15:dlblFieldTableCache>
                    </c15:dlblFTEntry>
                  </c15:dlblFieldTable>
                  <c15:showDataLabelsRange val="0"/>
                </c:ext>
                <c:ext xmlns:c16="http://schemas.microsoft.com/office/drawing/2014/chart" uri="{C3380CC4-5D6E-409C-BE32-E72D297353CC}">
                  <c16:uniqueId val="{00000042-9BD7-41E4-B6AA-60AFCB27A11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{8D52B161-F293-4F24-AFD9-582C1CC48B6C}</c15:txfldGUID>
                      <c15:f>Diagramm!$J$67</c15:f>
                      <c15:dlblFieldTableCache>
                        <c:ptCount val="1"/>
                      </c15:dlblFieldTableCache>
                    </c15:dlblFTEntry>
                  </c15:dlblFieldTable>
                  <c15:showDataLabelsRange val="0"/>
                </c:ext>
                <c:ext xmlns:c16="http://schemas.microsoft.com/office/drawing/2014/chart" uri="{C3380CC4-5D6E-409C-BE32-E72D297353CC}">
                  <c16:uniqueId val="{00000043-9BD7-41E4-B6AA-60AFCB27A11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BD7-41E4-B6AA-60AFCB27A11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86-4A7F-9CC8-EC1F1F63A3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86-4A7F-9CC8-EC1F1F63A3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86-4A7F-9CC8-EC1F1F63A3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86-4A7F-9CC8-EC1F1F63A3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86-4A7F-9CC8-EC1F1F63A3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86-4A7F-9CC8-EC1F1F63A3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86-4A7F-9CC8-EC1F1F63A3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86-4A7F-9CC8-EC1F1F63A3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D86-4A7F-9CC8-EC1F1F63A3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D86-4A7F-9CC8-EC1F1F63A3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D86-4A7F-9CC8-EC1F1F63A3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D86-4A7F-9CC8-EC1F1F63A3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D86-4A7F-9CC8-EC1F1F63A3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D86-4A7F-9CC8-EC1F1F63A3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D86-4A7F-9CC8-EC1F1F63A3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D86-4A7F-9CC8-EC1F1F63A3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D86-4A7F-9CC8-EC1F1F63A3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D86-4A7F-9CC8-EC1F1F63A3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D86-4A7F-9CC8-EC1F1F63A3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D86-4A7F-9CC8-EC1F1F63A3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D86-4A7F-9CC8-EC1F1F63A3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D86-4A7F-9CC8-EC1F1F63A3E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D86-4A7F-9CC8-EC1F1F63A3E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D86-4A7F-9CC8-EC1F1F63A3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D86-4A7F-9CC8-EC1F1F63A3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D86-4A7F-9CC8-EC1F1F63A3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D86-4A7F-9CC8-EC1F1F63A3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D86-4A7F-9CC8-EC1F1F63A3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D86-4A7F-9CC8-EC1F1F63A3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D86-4A7F-9CC8-EC1F1F63A3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D86-4A7F-9CC8-EC1F1F63A3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D86-4A7F-9CC8-EC1F1F63A3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D86-4A7F-9CC8-EC1F1F63A3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D86-4A7F-9CC8-EC1F1F63A3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D86-4A7F-9CC8-EC1F1F63A3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D86-4A7F-9CC8-EC1F1F63A3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D86-4A7F-9CC8-EC1F1F63A3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D86-4A7F-9CC8-EC1F1F63A3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D86-4A7F-9CC8-EC1F1F63A3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D86-4A7F-9CC8-EC1F1F63A3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D86-4A7F-9CC8-EC1F1F63A3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D86-4A7F-9CC8-EC1F1F63A3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D86-4A7F-9CC8-EC1F1F63A3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D86-4A7F-9CC8-EC1F1F63A3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D86-4A7F-9CC8-EC1F1F63A3E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D86-4A7F-9CC8-EC1F1F63A3E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D86-4A7F-9CC8-EC1F1F63A3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D86-4A7F-9CC8-EC1F1F63A3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D86-4A7F-9CC8-EC1F1F63A3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D86-4A7F-9CC8-EC1F1F63A3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D86-4A7F-9CC8-EC1F1F63A3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D86-4A7F-9CC8-EC1F1F63A3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D86-4A7F-9CC8-EC1F1F63A3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D86-4A7F-9CC8-EC1F1F63A3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D86-4A7F-9CC8-EC1F1F63A3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D86-4A7F-9CC8-EC1F1F63A3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D86-4A7F-9CC8-EC1F1F63A3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D86-4A7F-9CC8-EC1F1F63A3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D86-4A7F-9CC8-EC1F1F63A3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D86-4A7F-9CC8-EC1F1F63A3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D86-4A7F-9CC8-EC1F1F63A3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D86-4A7F-9CC8-EC1F1F63A3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D86-4A7F-9CC8-EC1F1F63A3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D86-4A7F-9CC8-EC1F1F63A3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D86-4A7F-9CC8-EC1F1F63A3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D86-4A7F-9CC8-EC1F1F63A3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D86-4A7F-9CC8-EC1F1F63A3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D86-4A7F-9CC8-EC1F1F63A3E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D86-4A7F-9CC8-EC1F1F63A3E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100.8931031316007</c:v>
                </c:pt>
                <c:pt idx="2">
                  <c:v>102.88364404444852</c:v>
                </c:pt>
                <c:pt idx="3">
                  <c:v>102.18569198273487</c:v>
                </c:pt>
                <c:pt idx="4">
                  <c:v>102.05941776104326</c:v>
                </c:pt>
                <c:pt idx="5">
                  <c:v>103.23491597024521</c:v>
                </c:pt>
                <c:pt idx="6">
                  <c:v>105.14739645513822</c:v>
                </c:pt>
                <c:pt idx="7">
                  <c:v>104.04995867389108</c:v>
                </c:pt>
                <c:pt idx="8">
                  <c:v>104.86270548259711</c:v>
                </c:pt>
                <c:pt idx="9">
                  <c:v>106.25172192120489</c:v>
                </c:pt>
                <c:pt idx="10">
                  <c:v>108.42134263936083</c:v>
                </c:pt>
                <c:pt idx="11">
                  <c:v>107.66140141427127</c:v>
                </c:pt>
                <c:pt idx="12">
                  <c:v>108.38690421526312</c:v>
                </c:pt>
                <c:pt idx="13">
                  <c:v>109.25016071264579</c:v>
                </c:pt>
                <c:pt idx="14">
                  <c:v>111.61722839562862</c:v>
                </c:pt>
                <c:pt idx="15">
                  <c:v>111.44044448526036</c:v>
                </c:pt>
                <c:pt idx="16">
                  <c:v>111.97309211130499</c:v>
                </c:pt>
                <c:pt idx="17">
                  <c:v>113.08889705207091</c:v>
                </c:pt>
                <c:pt idx="18">
                  <c:v>115.17816144733217</c:v>
                </c:pt>
                <c:pt idx="19">
                  <c:v>114.70061529984388</c:v>
                </c:pt>
                <c:pt idx="20">
                  <c:v>114.44806685646066</c:v>
                </c:pt>
                <c:pt idx="21">
                  <c:v>115.29066029938471</c:v>
                </c:pt>
                <c:pt idx="22">
                  <c:v>117.28120121223253</c:v>
                </c:pt>
                <c:pt idx="23">
                  <c:v>116.42712829460923</c:v>
                </c:pt>
                <c:pt idx="24">
                  <c:v>115.70851317843696</c:v>
                </c:pt>
              </c:numCache>
            </c:numRef>
          </c:val>
          <c:smooth val="0"/>
          <c:extLst>
            <c:ext xmlns:c16="http://schemas.microsoft.com/office/drawing/2014/chart" uri="{C3380CC4-5D6E-409C-BE32-E72D297353CC}">
              <c16:uniqueId val="{00000000-1E59-49EA-976E-9012D03F649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102.89401642549862</c:v>
                </c:pt>
                <c:pt idx="2">
                  <c:v>104.04771216269064</c:v>
                </c:pt>
                <c:pt idx="3">
                  <c:v>103.55885803676183</c:v>
                </c:pt>
                <c:pt idx="4">
                  <c:v>100</c:v>
                </c:pt>
                <c:pt idx="5">
                  <c:v>102.40516229956982</c:v>
                </c:pt>
                <c:pt idx="6">
                  <c:v>105.61204536566289</c:v>
                </c:pt>
                <c:pt idx="7">
                  <c:v>104.5756746186938</c:v>
                </c:pt>
                <c:pt idx="8">
                  <c:v>105.04497457958546</c:v>
                </c:pt>
                <c:pt idx="9">
                  <c:v>108.11497849041847</c:v>
                </c:pt>
                <c:pt idx="10">
                  <c:v>109.21001173249903</c:v>
                </c:pt>
                <c:pt idx="11">
                  <c:v>108.64294094642159</c:v>
                </c:pt>
                <c:pt idx="12">
                  <c:v>108.87759092686741</c:v>
                </c:pt>
                <c:pt idx="13">
                  <c:v>112.6710989440751</c:v>
                </c:pt>
                <c:pt idx="14">
                  <c:v>121.5095815408682</c:v>
                </c:pt>
                <c:pt idx="15">
                  <c:v>122.8392647633946</c:v>
                </c:pt>
                <c:pt idx="16">
                  <c:v>121.97888150175989</c:v>
                </c:pt>
                <c:pt idx="17">
                  <c:v>124.75557293703558</c:v>
                </c:pt>
                <c:pt idx="18">
                  <c:v>128.6077434493547</c:v>
                </c:pt>
                <c:pt idx="19">
                  <c:v>130.97379741885021</c:v>
                </c:pt>
                <c:pt idx="20">
                  <c:v>130.50449745795854</c:v>
                </c:pt>
                <c:pt idx="21">
                  <c:v>135.15838873680096</c:v>
                </c:pt>
                <c:pt idx="22">
                  <c:v>141.20062573328119</c:v>
                </c:pt>
                <c:pt idx="23">
                  <c:v>140.06648416112631</c:v>
                </c:pt>
                <c:pt idx="24">
                  <c:v>129.78099335158387</c:v>
                </c:pt>
              </c:numCache>
            </c:numRef>
          </c:val>
          <c:smooth val="0"/>
          <c:extLst>
            <c:ext xmlns:c16="http://schemas.microsoft.com/office/drawing/2014/chart" uri="{C3380CC4-5D6E-409C-BE32-E72D297353CC}">
              <c16:uniqueId val="{00000001-1E59-49EA-976E-9012D03F649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99.791768740813325</c:v>
                </c:pt>
                <c:pt idx="2">
                  <c:v>99.534541891229793</c:v>
                </c:pt>
                <c:pt idx="3">
                  <c:v>99.314061734443897</c:v>
                </c:pt>
                <c:pt idx="4">
                  <c:v>95.088192062714356</c:v>
                </c:pt>
                <c:pt idx="5">
                  <c:v>95.271925526702589</c:v>
                </c:pt>
                <c:pt idx="6">
                  <c:v>93.81430671239589</c:v>
                </c:pt>
                <c:pt idx="7">
                  <c:v>94.439000489955902</c:v>
                </c:pt>
                <c:pt idx="8">
                  <c:v>93.863302302792746</c:v>
                </c:pt>
                <c:pt idx="9">
                  <c:v>94.194022537971577</c:v>
                </c:pt>
                <c:pt idx="10">
                  <c:v>93.740813326800591</c:v>
                </c:pt>
                <c:pt idx="11">
                  <c:v>98.493385595296417</c:v>
                </c:pt>
                <c:pt idx="12">
                  <c:v>101.95982361587457</c:v>
                </c:pt>
                <c:pt idx="13">
                  <c:v>108.03527682508573</c:v>
                </c:pt>
                <c:pt idx="14">
                  <c:v>108.10877021068104</c:v>
                </c:pt>
                <c:pt idx="15">
                  <c:v>109.9951004409603</c:v>
                </c:pt>
                <c:pt idx="16">
                  <c:v>109.93385595296424</c:v>
                </c:pt>
                <c:pt idx="17">
                  <c:v>111.1954924056835</c:v>
                </c:pt>
                <c:pt idx="18">
                  <c:v>108.34149926506615</c:v>
                </c:pt>
                <c:pt idx="19">
                  <c:v>110.11758941695247</c:v>
                </c:pt>
                <c:pt idx="20">
                  <c:v>110.36256736893679</c:v>
                </c:pt>
                <c:pt idx="21">
                  <c:v>111.6609505144537</c:v>
                </c:pt>
                <c:pt idx="22">
                  <c:v>108.4639882410583</c:v>
                </c:pt>
                <c:pt idx="23">
                  <c:v>109.59088682018618</c:v>
                </c:pt>
                <c:pt idx="24">
                  <c:v>106.78588926996571</c:v>
                </c:pt>
              </c:numCache>
            </c:numRef>
          </c:val>
          <c:smooth val="0"/>
          <c:extLst>
            <c:ext xmlns:c16="http://schemas.microsoft.com/office/drawing/2014/chart" uri="{C3380CC4-5D6E-409C-BE32-E72D297353CC}">
              <c16:uniqueId val="{00000002-1E59-49EA-976E-9012D03F649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E59-49EA-976E-9012D03F649B}"/>
                </c:ext>
              </c:extLst>
            </c:dLbl>
            <c:dLbl>
              <c:idx val="1"/>
              <c:delete val="1"/>
              <c:extLst>
                <c:ext xmlns:c15="http://schemas.microsoft.com/office/drawing/2012/chart" uri="{CE6537A1-D6FC-4f65-9D91-7224C49458BB}"/>
                <c:ext xmlns:c16="http://schemas.microsoft.com/office/drawing/2014/chart" uri="{C3380CC4-5D6E-409C-BE32-E72D297353CC}">
                  <c16:uniqueId val="{00000004-1E59-49EA-976E-9012D03F649B}"/>
                </c:ext>
              </c:extLst>
            </c:dLbl>
            <c:dLbl>
              <c:idx val="2"/>
              <c:delete val="1"/>
              <c:extLst>
                <c:ext xmlns:c15="http://schemas.microsoft.com/office/drawing/2012/chart" uri="{CE6537A1-D6FC-4f65-9D91-7224C49458BB}"/>
                <c:ext xmlns:c16="http://schemas.microsoft.com/office/drawing/2014/chart" uri="{C3380CC4-5D6E-409C-BE32-E72D297353CC}">
                  <c16:uniqueId val="{00000005-1E59-49EA-976E-9012D03F649B}"/>
                </c:ext>
              </c:extLst>
            </c:dLbl>
            <c:dLbl>
              <c:idx val="3"/>
              <c:delete val="1"/>
              <c:extLst>
                <c:ext xmlns:c15="http://schemas.microsoft.com/office/drawing/2012/chart" uri="{CE6537A1-D6FC-4f65-9D91-7224C49458BB}"/>
                <c:ext xmlns:c16="http://schemas.microsoft.com/office/drawing/2014/chart" uri="{C3380CC4-5D6E-409C-BE32-E72D297353CC}">
                  <c16:uniqueId val="{00000006-1E59-49EA-976E-9012D03F649B}"/>
                </c:ext>
              </c:extLst>
            </c:dLbl>
            <c:dLbl>
              <c:idx val="4"/>
              <c:delete val="1"/>
              <c:extLst>
                <c:ext xmlns:c15="http://schemas.microsoft.com/office/drawing/2012/chart" uri="{CE6537A1-D6FC-4f65-9D91-7224C49458BB}"/>
                <c:ext xmlns:c16="http://schemas.microsoft.com/office/drawing/2014/chart" uri="{C3380CC4-5D6E-409C-BE32-E72D297353CC}">
                  <c16:uniqueId val="{00000007-1E59-49EA-976E-9012D03F649B}"/>
                </c:ext>
              </c:extLst>
            </c:dLbl>
            <c:dLbl>
              <c:idx val="5"/>
              <c:delete val="1"/>
              <c:extLst>
                <c:ext xmlns:c15="http://schemas.microsoft.com/office/drawing/2012/chart" uri="{CE6537A1-D6FC-4f65-9D91-7224C49458BB}"/>
                <c:ext xmlns:c16="http://schemas.microsoft.com/office/drawing/2014/chart" uri="{C3380CC4-5D6E-409C-BE32-E72D297353CC}">
                  <c16:uniqueId val="{00000008-1E59-49EA-976E-9012D03F649B}"/>
                </c:ext>
              </c:extLst>
            </c:dLbl>
            <c:dLbl>
              <c:idx val="6"/>
              <c:delete val="1"/>
              <c:extLst>
                <c:ext xmlns:c15="http://schemas.microsoft.com/office/drawing/2012/chart" uri="{CE6537A1-D6FC-4f65-9D91-7224C49458BB}"/>
                <c:ext xmlns:c16="http://schemas.microsoft.com/office/drawing/2014/chart" uri="{C3380CC4-5D6E-409C-BE32-E72D297353CC}">
                  <c16:uniqueId val="{00000009-1E59-49EA-976E-9012D03F649B}"/>
                </c:ext>
              </c:extLst>
            </c:dLbl>
            <c:dLbl>
              <c:idx val="7"/>
              <c:delete val="1"/>
              <c:extLst>
                <c:ext xmlns:c15="http://schemas.microsoft.com/office/drawing/2012/chart" uri="{CE6537A1-D6FC-4f65-9D91-7224C49458BB}"/>
                <c:ext xmlns:c16="http://schemas.microsoft.com/office/drawing/2014/chart" uri="{C3380CC4-5D6E-409C-BE32-E72D297353CC}">
                  <c16:uniqueId val="{0000000A-1E59-49EA-976E-9012D03F649B}"/>
                </c:ext>
              </c:extLst>
            </c:dLbl>
            <c:dLbl>
              <c:idx val="8"/>
              <c:delete val="1"/>
              <c:extLst>
                <c:ext xmlns:c15="http://schemas.microsoft.com/office/drawing/2012/chart" uri="{CE6537A1-D6FC-4f65-9D91-7224C49458BB}"/>
                <c:ext xmlns:c16="http://schemas.microsoft.com/office/drawing/2014/chart" uri="{C3380CC4-5D6E-409C-BE32-E72D297353CC}">
                  <c16:uniqueId val="{0000000B-1E59-49EA-976E-9012D03F649B}"/>
                </c:ext>
              </c:extLst>
            </c:dLbl>
            <c:dLbl>
              <c:idx val="9"/>
              <c:delete val="1"/>
              <c:extLst>
                <c:ext xmlns:c15="http://schemas.microsoft.com/office/drawing/2012/chart" uri="{CE6537A1-D6FC-4f65-9D91-7224C49458BB}"/>
                <c:ext xmlns:c16="http://schemas.microsoft.com/office/drawing/2014/chart" uri="{C3380CC4-5D6E-409C-BE32-E72D297353CC}">
                  <c16:uniqueId val="{0000000C-1E59-49EA-976E-9012D03F649B}"/>
                </c:ext>
              </c:extLst>
            </c:dLbl>
            <c:dLbl>
              <c:idx val="10"/>
              <c:delete val="1"/>
              <c:extLst>
                <c:ext xmlns:c15="http://schemas.microsoft.com/office/drawing/2012/chart" uri="{CE6537A1-D6FC-4f65-9D91-7224C49458BB}"/>
                <c:ext xmlns:c16="http://schemas.microsoft.com/office/drawing/2014/chart" uri="{C3380CC4-5D6E-409C-BE32-E72D297353CC}">
                  <c16:uniqueId val="{0000000D-1E59-49EA-976E-9012D03F649B}"/>
                </c:ext>
              </c:extLst>
            </c:dLbl>
            <c:dLbl>
              <c:idx val="11"/>
              <c:delete val="1"/>
              <c:extLst>
                <c:ext xmlns:c15="http://schemas.microsoft.com/office/drawing/2012/chart" uri="{CE6537A1-D6FC-4f65-9D91-7224C49458BB}"/>
                <c:ext xmlns:c16="http://schemas.microsoft.com/office/drawing/2014/chart" uri="{C3380CC4-5D6E-409C-BE32-E72D297353CC}">
                  <c16:uniqueId val="{0000000E-1E59-49EA-976E-9012D03F649B}"/>
                </c:ext>
              </c:extLst>
            </c:dLbl>
            <c:dLbl>
              <c:idx val="12"/>
              <c:delete val="1"/>
              <c:extLst>
                <c:ext xmlns:c15="http://schemas.microsoft.com/office/drawing/2012/chart" uri="{CE6537A1-D6FC-4f65-9D91-7224C49458BB}"/>
                <c:ext xmlns:c16="http://schemas.microsoft.com/office/drawing/2014/chart" uri="{C3380CC4-5D6E-409C-BE32-E72D297353CC}">
                  <c16:uniqueId val="{0000000F-1E59-49EA-976E-9012D03F649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E59-49EA-976E-9012D03F649B}"/>
                </c:ext>
              </c:extLst>
            </c:dLbl>
            <c:dLbl>
              <c:idx val="14"/>
              <c:delete val="1"/>
              <c:extLst>
                <c:ext xmlns:c15="http://schemas.microsoft.com/office/drawing/2012/chart" uri="{CE6537A1-D6FC-4f65-9D91-7224C49458BB}"/>
                <c:ext xmlns:c16="http://schemas.microsoft.com/office/drawing/2014/chart" uri="{C3380CC4-5D6E-409C-BE32-E72D297353CC}">
                  <c16:uniqueId val="{00000011-1E59-49EA-976E-9012D03F649B}"/>
                </c:ext>
              </c:extLst>
            </c:dLbl>
            <c:dLbl>
              <c:idx val="15"/>
              <c:delete val="1"/>
              <c:extLst>
                <c:ext xmlns:c15="http://schemas.microsoft.com/office/drawing/2012/chart" uri="{CE6537A1-D6FC-4f65-9D91-7224C49458BB}"/>
                <c:ext xmlns:c16="http://schemas.microsoft.com/office/drawing/2014/chart" uri="{C3380CC4-5D6E-409C-BE32-E72D297353CC}">
                  <c16:uniqueId val="{00000012-1E59-49EA-976E-9012D03F649B}"/>
                </c:ext>
              </c:extLst>
            </c:dLbl>
            <c:dLbl>
              <c:idx val="16"/>
              <c:delete val="1"/>
              <c:extLst>
                <c:ext xmlns:c15="http://schemas.microsoft.com/office/drawing/2012/chart" uri="{CE6537A1-D6FC-4f65-9D91-7224C49458BB}"/>
                <c:ext xmlns:c16="http://schemas.microsoft.com/office/drawing/2014/chart" uri="{C3380CC4-5D6E-409C-BE32-E72D297353CC}">
                  <c16:uniqueId val="{00000013-1E59-49EA-976E-9012D03F649B}"/>
                </c:ext>
              </c:extLst>
            </c:dLbl>
            <c:dLbl>
              <c:idx val="17"/>
              <c:delete val="1"/>
              <c:extLst>
                <c:ext xmlns:c15="http://schemas.microsoft.com/office/drawing/2012/chart" uri="{CE6537A1-D6FC-4f65-9D91-7224C49458BB}"/>
                <c:ext xmlns:c16="http://schemas.microsoft.com/office/drawing/2014/chart" uri="{C3380CC4-5D6E-409C-BE32-E72D297353CC}">
                  <c16:uniqueId val="{00000014-1E59-49EA-976E-9012D03F649B}"/>
                </c:ext>
              </c:extLst>
            </c:dLbl>
            <c:dLbl>
              <c:idx val="18"/>
              <c:delete val="1"/>
              <c:extLst>
                <c:ext xmlns:c15="http://schemas.microsoft.com/office/drawing/2012/chart" uri="{CE6537A1-D6FC-4f65-9D91-7224C49458BB}"/>
                <c:ext xmlns:c16="http://schemas.microsoft.com/office/drawing/2014/chart" uri="{C3380CC4-5D6E-409C-BE32-E72D297353CC}">
                  <c16:uniqueId val="{00000015-1E59-49EA-976E-9012D03F649B}"/>
                </c:ext>
              </c:extLst>
            </c:dLbl>
            <c:dLbl>
              <c:idx val="19"/>
              <c:delete val="1"/>
              <c:extLst>
                <c:ext xmlns:c15="http://schemas.microsoft.com/office/drawing/2012/chart" uri="{CE6537A1-D6FC-4f65-9D91-7224C49458BB}"/>
                <c:ext xmlns:c16="http://schemas.microsoft.com/office/drawing/2014/chart" uri="{C3380CC4-5D6E-409C-BE32-E72D297353CC}">
                  <c16:uniqueId val="{00000016-1E59-49EA-976E-9012D03F649B}"/>
                </c:ext>
              </c:extLst>
            </c:dLbl>
            <c:dLbl>
              <c:idx val="20"/>
              <c:delete val="1"/>
              <c:extLst>
                <c:ext xmlns:c15="http://schemas.microsoft.com/office/drawing/2012/chart" uri="{CE6537A1-D6FC-4f65-9D91-7224C49458BB}"/>
                <c:ext xmlns:c16="http://schemas.microsoft.com/office/drawing/2014/chart" uri="{C3380CC4-5D6E-409C-BE32-E72D297353CC}">
                  <c16:uniqueId val="{00000017-1E59-49EA-976E-9012D03F649B}"/>
                </c:ext>
              </c:extLst>
            </c:dLbl>
            <c:dLbl>
              <c:idx val="21"/>
              <c:delete val="1"/>
              <c:extLst>
                <c:ext xmlns:c15="http://schemas.microsoft.com/office/drawing/2012/chart" uri="{CE6537A1-D6FC-4f65-9D91-7224C49458BB}"/>
                <c:ext xmlns:c16="http://schemas.microsoft.com/office/drawing/2014/chart" uri="{C3380CC4-5D6E-409C-BE32-E72D297353CC}">
                  <c16:uniqueId val="{00000018-1E59-49EA-976E-9012D03F649B}"/>
                </c:ext>
              </c:extLst>
            </c:dLbl>
            <c:dLbl>
              <c:idx val="22"/>
              <c:delete val="1"/>
              <c:extLst>
                <c:ext xmlns:c15="http://schemas.microsoft.com/office/drawing/2012/chart" uri="{CE6537A1-D6FC-4f65-9D91-7224C49458BB}"/>
                <c:ext xmlns:c16="http://schemas.microsoft.com/office/drawing/2014/chart" uri="{C3380CC4-5D6E-409C-BE32-E72D297353CC}">
                  <c16:uniqueId val="{00000019-1E59-49EA-976E-9012D03F649B}"/>
                </c:ext>
              </c:extLst>
            </c:dLbl>
            <c:dLbl>
              <c:idx val="23"/>
              <c:delete val="1"/>
              <c:extLst>
                <c:ext xmlns:c15="http://schemas.microsoft.com/office/drawing/2012/chart" uri="{CE6537A1-D6FC-4f65-9D91-7224C49458BB}"/>
                <c:ext xmlns:c16="http://schemas.microsoft.com/office/drawing/2014/chart" uri="{C3380CC4-5D6E-409C-BE32-E72D297353CC}">
                  <c16:uniqueId val="{0000001A-1E59-49EA-976E-9012D03F649B}"/>
                </c:ext>
              </c:extLst>
            </c:dLbl>
            <c:dLbl>
              <c:idx val="24"/>
              <c:delete val="1"/>
              <c:extLst>
                <c:ext xmlns:c15="http://schemas.microsoft.com/office/drawing/2012/chart" uri="{CE6537A1-D6FC-4f65-9D91-7224C49458BB}"/>
                <c:ext xmlns:c16="http://schemas.microsoft.com/office/drawing/2014/chart" uri="{C3380CC4-5D6E-409C-BE32-E72D297353CC}">
                  <c16:uniqueId val="{0000001B-1E59-49EA-976E-9012D03F649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E59-49EA-976E-9012D03F649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Weilheim-Schongau (09190)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50398</v>
      </c>
      <c r="F11" s="238">
        <v>50711</v>
      </c>
      <c r="G11" s="238">
        <v>51083</v>
      </c>
      <c r="H11" s="238">
        <v>50216</v>
      </c>
      <c r="I11" s="265">
        <v>49849</v>
      </c>
      <c r="J11" s="263">
        <v>549</v>
      </c>
      <c r="K11" s="266">
        <v>1.1013260045336917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13.887455851422676</v>
      </c>
      <c r="E13" s="115">
        <v>6999</v>
      </c>
      <c r="F13" s="114">
        <v>7069</v>
      </c>
      <c r="G13" s="114">
        <v>7226</v>
      </c>
      <c r="H13" s="114">
        <v>7259</v>
      </c>
      <c r="I13" s="140">
        <v>7079</v>
      </c>
      <c r="J13" s="115">
        <v>-80</v>
      </c>
      <c r="K13" s="116">
        <v>-1.1301031219098743</v>
      </c>
    </row>
    <row r="14" spans="1:255" ht="14.1" customHeight="1" x14ac:dyDescent="0.2">
      <c r="A14" s="306" t="s">
        <v>230</v>
      </c>
      <c r="B14" s="307"/>
      <c r="C14" s="308"/>
      <c r="D14" s="113">
        <v>59.817849914679151</v>
      </c>
      <c r="E14" s="115">
        <v>30147</v>
      </c>
      <c r="F14" s="114">
        <v>30316</v>
      </c>
      <c r="G14" s="114">
        <v>30574</v>
      </c>
      <c r="H14" s="114">
        <v>29917</v>
      </c>
      <c r="I14" s="140">
        <v>29772</v>
      </c>
      <c r="J14" s="115">
        <v>375</v>
      </c>
      <c r="K14" s="116">
        <v>1.2595727529222087</v>
      </c>
    </row>
    <row r="15" spans="1:255" ht="14.1" customHeight="1" x14ac:dyDescent="0.2">
      <c r="A15" s="306" t="s">
        <v>231</v>
      </c>
      <c r="B15" s="307"/>
      <c r="C15" s="308"/>
      <c r="D15" s="113">
        <v>13.314020397634827</v>
      </c>
      <c r="E15" s="115">
        <v>6710</v>
      </c>
      <c r="F15" s="114">
        <v>6766</v>
      </c>
      <c r="G15" s="114">
        <v>6775</v>
      </c>
      <c r="H15" s="114">
        <v>6633</v>
      </c>
      <c r="I15" s="140">
        <v>6624</v>
      </c>
      <c r="J15" s="115">
        <v>86</v>
      </c>
      <c r="K15" s="116">
        <v>1.2983091787439613</v>
      </c>
    </row>
    <row r="16" spans="1:255" ht="14.1" customHeight="1" x14ac:dyDescent="0.2">
      <c r="A16" s="306" t="s">
        <v>232</v>
      </c>
      <c r="B16" s="307"/>
      <c r="C16" s="308"/>
      <c r="D16" s="113">
        <v>11.863566014524386</v>
      </c>
      <c r="E16" s="115">
        <v>5979</v>
      </c>
      <c r="F16" s="114">
        <v>5993</v>
      </c>
      <c r="G16" s="114">
        <v>5941</v>
      </c>
      <c r="H16" s="114">
        <v>5849</v>
      </c>
      <c r="I16" s="140">
        <v>5811</v>
      </c>
      <c r="J16" s="115">
        <v>168</v>
      </c>
      <c r="K16" s="116">
        <v>2.8910686628807434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0.77780864320012699</v>
      </c>
      <c r="E18" s="115">
        <v>392</v>
      </c>
      <c r="F18" s="114">
        <v>417</v>
      </c>
      <c r="G18" s="114">
        <v>423</v>
      </c>
      <c r="H18" s="114">
        <v>400</v>
      </c>
      <c r="I18" s="140">
        <v>377</v>
      </c>
      <c r="J18" s="115">
        <v>15</v>
      </c>
      <c r="K18" s="116">
        <v>3.9787798408488064</v>
      </c>
    </row>
    <row r="19" spans="1:255" ht="14.1" customHeight="1" x14ac:dyDescent="0.2">
      <c r="A19" s="306" t="s">
        <v>235</v>
      </c>
      <c r="B19" s="307" t="s">
        <v>236</v>
      </c>
      <c r="C19" s="308"/>
      <c r="D19" s="113">
        <v>0.4920830191674273</v>
      </c>
      <c r="E19" s="115">
        <v>248</v>
      </c>
      <c r="F19" s="114">
        <v>272</v>
      </c>
      <c r="G19" s="114">
        <v>270</v>
      </c>
      <c r="H19" s="114">
        <v>252</v>
      </c>
      <c r="I19" s="140">
        <v>227</v>
      </c>
      <c r="J19" s="115">
        <v>21</v>
      </c>
      <c r="K19" s="116">
        <v>9.251101321585903</v>
      </c>
    </row>
    <row r="20" spans="1:255" ht="14.1" customHeight="1" x14ac:dyDescent="0.2">
      <c r="A20" s="306">
        <v>12</v>
      </c>
      <c r="B20" s="307" t="s">
        <v>237</v>
      </c>
      <c r="C20" s="308"/>
      <c r="D20" s="113">
        <v>0.67066153418786456</v>
      </c>
      <c r="E20" s="115">
        <v>338</v>
      </c>
      <c r="F20" s="114">
        <v>307</v>
      </c>
      <c r="G20" s="114">
        <v>378</v>
      </c>
      <c r="H20" s="114">
        <v>371</v>
      </c>
      <c r="I20" s="140">
        <v>331</v>
      </c>
      <c r="J20" s="115">
        <v>7</v>
      </c>
      <c r="K20" s="116">
        <v>2.1148036253776437</v>
      </c>
    </row>
    <row r="21" spans="1:255" ht="14.1" customHeight="1" x14ac:dyDescent="0.2">
      <c r="A21" s="306">
        <v>21</v>
      </c>
      <c r="B21" s="307" t="s">
        <v>238</v>
      </c>
      <c r="C21" s="308"/>
      <c r="D21" s="113">
        <v>0.26389936108575734</v>
      </c>
      <c r="E21" s="115">
        <v>133</v>
      </c>
      <c r="F21" s="114">
        <v>133</v>
      </c>
      <c r="G21" s="114">
        <v>136</v>
      </c>
      <c r="H21" s="114">
        <v>139</v>
      </c>
      <c r="I21" s="140">
        <v>140</v>
      </c>
      <c r="J21" s="115">
        <v>-7</v>
      </c>
      <c r="K21" s="116">
        <v>-5</v>
      </c>
    </row>
    <row r="22" spans="1:255" ht="14.1" customHeight="1" x14ac:dyDescent="0.2">
      <c r="A22" s="306">
        <v>22</v>
      </c>
      <c r="B22" s="307" t="s">
        <v>239</v>
      </c>
      <c r="C22" s="308"/>
      <c r="D22" s="113">
        <v>1.7361800071431406</v>
      </c>
      <c r="E22" s="115">
        <v>875</v>
      </c>
      <c r="F22" s="114">
        <v>898</v>
      </c>
      <c r="G22" s="114">
        <v>927</v>
      </c>
      <c r="H22" s="114">
        <v>904</v>
      </c>
      <c r="I22" s="140">
        <v>893</v>
      </c>
      <c r="J22" s="115">
        <v>-18</v>
      </c>
      <c r="K22" s="116">
        <v>-2.0156774916013438</v>
      </c>
    </row>
    <row r="23" spans="1:255" ht="14.1" customHeight="1" x14ac:dyDescent="0.2">
      <c r="A23" s="306">
        <v>23</v>
      </c>
      <c r="B23" s="307" t="s">
        <v>240</v>
      </c>
      <c r="C23" s="308"/>
      <c r="D23" s="113">
        <v>1.0397237985634351</v>
      </c>
      <c r="E23" s="115">
        <v>524</v>
      </c>
      <c r="F23" s="114">
        <v>529</v>
      </c>
      <c r="G23" s="114">
        <v>521</v>
      </c>
      <c r="H23" s="114">
        <v>518</v>
      </c>
      <c r="I23" s="140">
        <v>523</v>
      </c>
      <c r="J23" s="115">
        <v>1</v>
      </c>
      <c r="K23" s="116">
        <v>0.19120458891013384</v>
      </c>
    </row>
    <row r="24" spans="1:255" ht="14.1" customHeight="1" x14ac:dyDescent="0.2">
      <c r="A24" s="306">
        <v>24</v>
      </c>
      <c r="B24" s="307" t="s">
        <v>241</v>
      </c>
      <c r="C24" s="308"/>
      <c r="D24" s="113">
        <v>6.5716893527520934</v>
      </c>
      <c r="E24" s="115">
        <v>3312</v>
      </c>
      <c r="F24" s="114">
        <v>3420</v>
      </c>
      <c r="G24" s="114">
        <v>3499</v>
      </c>
      <c r="H24" s="114">
        <v>3460</v>
      </c>
      <c r="I24" s="140">
        <v>3507</v>
      </c>
      <c r="J24" s="115">
        <v>-195</v>
      </c>
      <c r="K24" s="116">
        <v>-5.5603079555175361</v>
      </c>
    </row>
    <row r="25" spans="1:255" ht="14.1" customHeight="1" x14ac:dyDescent="0.2">
      <c r="A25" s="306">
        <v>25</v>
      </c>
      <c r="B25" s="307" t="s">
        <v>242</v>
      </c>
      <c r="C25" s="308"/>
      <c r="D25" s="113">
        <v>5.27005039882535</v>
      </c>
      <c r="E25" s="115">
        <v>2656</v>
      </c>
      <c r="F25" s="114">
        <v>2734</v>
      </c>
      <c r="G25" s="114">
        <v>2792</v>
      </c>
      <c r="H25" s="114">
        <v>2775</v>
      </c>
      <c r="I25" s="140">
        <v>2760</v>
      </c>
      <c r="J25" s="115">
        <v>-104</v>
      </c>
      <c r="K25" s="116">
        <v>-3.7681159420289854</v>
      </c>
    </row>
    <row r="26" spans="1:255" ht="14.1" customHeight="1" x14ac:dyDescent="0.2">
      <c r="A26" s="306">
        <v>26</v>
      </c>
      <c r="B26" s="307" t="s">
        <v>243</v>
      </c>
      <c r="C26" s="308"/>
      <c r="D26" s="113">
        <v>3.4822810428985278</v>
      </c>
      <c r="E26" s="115">
        <v>1755</v>
      </c>
      <c r="F26" s="114">
        <v>1757</v>
      </c>
      <c r="G26" s="114">
        <v>1778</v>
      </c>
      <c r="H26" s="114">
        <v>1731</v>
      </c>
      <c r="I26" s="140">
        <v>1725</v>
      </c>
      <c r="J26" s="115">
        <v>30</v>
      </c>
      <c r="K26" s="116">
        <v>1.7391304347826086</v>
      </c>
    </row>
    <row r="27" spans="1:255" ht="14.1" customHeight="1" x14ac:dyDescent="0.2">
      <c r="A27" s="306">
        <v>27</v>
      </c>
      <c r="B27" s="307" t="s">
        <v>244</v>
      </c>
      <c r="C27" s="308"/>
      <c r="D27" s="113">
        <v>7.8852335410135321</v>
      </c>
      <c r="E27" s="115">
        <v>3974</v>
      </c>
      <c r="F27" s="114">
        <v>4050</v>
      </c>
      <c r="G27" s="114">
        <v>4031</v>
      </c>
      <c r="H27" s="114">
        <v>3986</v>
      </c>
      <c r="I27" s="140">
        <v>3987</v>
      </c>
      <c r="J27" s="115">
        <v>-13</v>
      </c>
      <c r="K27" s="116">
        <v>-0.32605969400551793</v>
      </c>
    </row>
    <row r="28" spans="1:255" ht="14.1" customHeight="1" x14ac:dyDescent="0.2">
      <c r="A28" s="306">
        <v>28</v>
      </c>
      <c r="B28" s="307" t="s">
        <v>245</v>
      </c>
      <c r="C28" s="308"/>
      <c r="D28" s="113">
        <v>0.32144132703678718</v>
      </c>
      <c r="E28" s="115">
        <v>162</v>
      </c>
      <c r="F28" s="114">
        <v>159</v>
      </c>
      <c r="G28" s="114">
        <v>164</v>
      </c>
      <c r="H28" s="114">
        <v>166</v>
      </c>
      <c r="I28" s="140">
        <v>166</v>
      </c>
      <c r="J28" s="115">
        <v>-4</v>
      </c>
      <c r="K28" s="116">
        <v>-2.4096385542168677</v>
      </c>
    </row>
    <row r="29" spans="1:255" ht="14.1" customHeight="1" x14ac:dyDescent="0.2">
      <c r="A29" s="306">
        <v>29</v>
      </c>
      <c r="B29" s="307" t="s">
        <v>246</v>
      </c>
      <c r="C29" s="308"/>
      <c r="D29" s="113">
        <v>2.4802571530616295</v>
      </c>
      <c r="E29" s="115">
        <v>1250</v>
      </c>
      <c r="F29" s="114">
        <v>1253</v>
      </c>
      <c r="G29" s="114">
        <v>1278</v>
      </c>
      <c r="H29" s="114">
        <v>1255</v>
      </c>
      <c r="I29" s="140">
        <v>1225</v>
      </c>
      <c r="J29" s="115">
        <v>25</v>
      </c>
      <c r="K29" s="116">
        <v>2.0408163265306123</v>
      </c>
    </row>
    <row r="30" spans="1:255" ht="14.1" customHeight="1" x14ac:dyDescent="0.2">
      <c r="A30" s="306" t="s">
        <v>247</v>
      </c>
      <c r="B30" s="307" t="s">
        <v>248</v>
      </c>
      <c r="C30" s="308"/>
      <c r="D30" s="113">
        <v>0.99210286122465174</v>
      </c>
      <c r="E30" s="115">
        <v>500</v>
      </c>
      <c r="F30" s="114">
        <v>498</v>
      </c>
      <c r="G30" s="114">
        <v>493</v>
      </c>
      <c r="H30" s="114">
        <v>469</v>
      </c>
      <c r="I30" s="140">
        <v>477</v>
      </c>
      <c r="J30" s="115">
        <v>23</v>
      </c>
      <c r="K30" s="116">
        <v>4.8218029350104823</v>
      </c>
    </row>
    <row r="31" spans="1:255" ht="14.1" customHeight="1" x14ac:dyDescent="0.2">
      <c r="A31" s="306" t="s">
        <v>249</v>
      </c>
      <c r="B31" s="307" t="s">
        <v>250</v>
      </c>
      <c r="C31" s="308"/>
      <c r="D31" s="113">
        <v>1.4702964403349339</v>
      </c>
      <c r="E31" s="115">
        <v>741</v>
      </c>
      <c r="F31" s="114">
        <v>745</v>
      </c>
      <c r="G31" s="114">
        <v>775</v>
      </c>
      <c r="H31" s="114">
        <v>775</v>
      </c>
      <c r="I31" s="140">
        <v>738</v>
      </c>
      <c r="J31" s="115">
        <v>3</v>
      </c>
      <c r="K31" s="116">
        <v>0.4065040650406504</v>
      </c>
    </row>
    <row r="32" spans="1:255" ht="14.1" customHeight="1" x14ac:dyDescent="0.2">
      <c r="A32" s="306">
        <v>31</v>
      </c>
      <c r="B32" s="307" t="s">
        <v>251</v>
      </c>
      <c r="C32" s="308"/>
      <c r="D32" s="113">
        <v>0.55359339656335571</v>
      </c>
      <c r="E32" s="115">
        <v>279</v>
      </c>
      <c r="F32" s="114">
        <v>267</v>
      </c>
      <c r="G32" s="114">
        <v>266</v>
      </c>
      <c r="H32" s="114">
        <v>257</v>
      </c>
      <c r="I32" s="140">
        <v>248</v>
      </c>
      <c r="J32" s="115">
        <v>31</v>
      </c>
      <c r="K32" s="116">
        <v>12.5</v>
      </c>
    </row>
    <row r="33" spans="1:11" ht="14.1" customHeight="1" x14ac:dyDescent="0.2">
      <c r="A33" s="306">
        <v>32</v>
      </c>
      <c r="B33" s="307" t="s">
        <v>252</v>
      </c>
      <c r="C33" s="308"/>
      <c r="D33" s="113">
        <v>1.9187269336084765</v>
      </c>
      <c r="E33" s="115">
        <v>967</v>
      </c>
      <c r="F33" s="114">
        <v>925</v>
      </c>
      <c r="G33" s="114">
        <v>1008</v>
      </c>
      <c r="H33" s="114">
        <v>978</v>
      </c>
      <c r="I33" s="140">
        <v>951</v>
      </c>
      <c r="J33" s="115">
        <v>16</v>
      </c>
      <c r="K33" s="116">
        <v>1.6824395373291272</v>
      </c>
    </row>
    <row r="34" spans="1:11" ht="14.1" customHeight="1" x14ac:dyDescent="0.2">
      <c r="A34" s="306">
        <v>33</v>
      </c>
      <c r="B34" s="307" t="s">
        <v>253</v>
      </c>
      <c r="C34" s="308"/>
      <c r="D34" s="113">
        <v>1.6508591610778205</v>
      </c>
      <c r="E34" s="115">
        <v>832</v>
      </c>
      <c r="F34" s="114">
        <v>819</v>
      </c>
      <c r="G34" s="114">
        <v>867</v>
      </c>
      <c r="H34" s="114">
        <v>836</v>
      </c>
      <c r="I34" s="140">
        <v>799</v>
      </c>
      <c r="J34" s="115">
        <v>33</v>
      </c>
      <c r="K34" s="116">
        <v>4.1301627033792236</v>
      </c>
    </row>
    <row r="35" spans="1:11" ht="14.1" customHeight="1" x14ac:dyDescent="0.2">
      <c r="A35" s="306">
        <v>34</v>
      </c>
      <c r="B35" s="307" t="s">
        <v>254</v>
      </c>
      <c r="C35" s="308"/>
      <c r="D35" s="113">
        <v>2.6389936108575736</v>
      </c>
      <c r="E35" s="115">
        <v>1330</v>
      </c>
      <c r="F35" s="114">
        <v>1326</v>
      </c>
      <c r="G35" s="114">
        <v>1324</v>
      </c>
      <c r="H35" s="114">
        <v>1313</v>
      </c>
      <c r="I35" s="140">
        <v>1292</v>
      </c>
      <c r="J35" s="115">
        <v>38</v>
      </c>
      <c r="K35" s="116">
        <v>2.9411764705882355</v>
      </c>
    </row>
    <row r="36" spans="1:11" ht="14.1" customHeight="1" x14ac:dyDescent="0.2">
      <c r="A36" s="306">
        <v>41</v>
      </c>
      <c r="B36" s="307" t="s">
        <v>255</v>
      </c>
      <c r="C36" s="308"/>
      <c r="D36" s="113">
        <v>4.3176316520496849</v>
      </c>
      <c r="E36" s="115">
        <v>2176</v>
      </c>
      <c r="F36" s="114">
        <v>2175</v>
      </c>
      <c r="G36" s="114">
        <v>2212</v>
      </c>
      <c r="H36" s="114">
        <v>2123</v>
      </c>
      <c r="I36" s="140">
        <v>2142</v>
      </c>
      <c r="J36" s="115">
        <v>34</v>
      </c>
      <c r="K36" s="116">
        <v>1.5873015873015872</v>
      </c>
    </row>
    <row r="37" spans="1:11" ht="14.1" customHeight="1" x14ac:dyDescent="0.2">
      <c r="A37" s="306">
        <v>42</v>
      </c>
      <c r="B37" s="307" t="s">
        <v>256</v>
      </c>
      <c r="C37" s="308"/>
      <c r="D37" s="113">
        <v>0.19445216080003175</v>
      </c>
      <c r="E37" s="115">
        <v>98</v>
      </c>
      <c r="F37" s="114">
        <v>95</v>
      </c>
      <c r="G37" s="114">
        <v>94</v>
      </c>
      <c r="H37" s="114">
        <v>93</v>
      </c>
      <c r="I37" s="140">
        <v>92</v>
      </c>
      <c r="J37" s="115">
        <v>6</v>
      </c>
      <c r="K37" s="116">
        <v>6.5217391304347823</v>
      </c>
    </row>
    <row r="38" spans="1:11" ht="14.1" customHeight="1" x14ac:dyDescent="0.2">
      <c r="A38" s="306">
        <v>43</v>
      </c>
      <c r="B38" s="307" t="s">
        <v>257</v>
      </c>
      <c r="C38" s="308"/>
      <c r="D38" s="113">
        <v>1.0893289416246676</v>
      </c>
      <c r="E38" s="115">
        <v>549</v>
      </c>
      <c r="F38" s="114">
        <v>546</v>
      </c>
      <c r="G38" s="114">
        <v>541</v>
      </c>
      <c r="H38" s="114">
        <v>511</v>
      </c>
      <c r="I38" s="140">
        <v>505</v>
      </c>
      <c r="J38" s="115">
        <v>44</v>
      </c>
      <c r="K38" s="116">
        <v>8.7128712871287135</v>
      </c>
    </row>
    <row r="39" spans="1:11" ht="14.1" customHeight="1" x14ac:dyDescent="0.2">
      <c r="A39" s="306">
        <v>51</v>
      </c>
      <c r="B39" s="307" t="s">
        <v>258</v>
      </c>
      <c r="C39" s="308"/>
      <c r="D39" s="113">
        <v>4.000158736457796</v>
      </c>
      <c r="E39" s="115">
        <v>2016</v>
      </c>
      <c r="F39" s="114">
        <v>2054</v>
      </c>
      <c r="G39" s="114">
        <v>2063</v>
      </c>
      <c r="H39" s="114">
        <v>2066</v>
      </c>
      <c r="I39" s="140">
        <v>2059</v>
      </c>
      <c r="J39" s="115">
        <v>-43</v>
      </c>
      <c r="K39" s="116">
        <v>-2.0883924235065567</v>
      </c>
    </row>
    <row r="40" spans="1:11" ht="14.1" customHeight="1" x14ac:dyDescent="0.2">
      <c r="A40" s="306" t="s">
        <v>259</v>
      </c>
      <c r="B40" s="307" t="s">
        <v>260</v>
      </c>
      <c r="C40" s="308"/>
      <c r="D40" s="113">
        <v>3.5418072145720068</v>
      </c>
      <c r="E40" s="115">
        <v>1785</v>
      </c>
      <c r="F40" s="114">
        <v>1821</v>
      </c>
      <c r="G40" s="114">
        <v>1834</v>
      </c>
      <c r="H40" s="114">
        <v>1845</v>
      </c>
      <c r="I40" s="140">
        <v>1838</v>
      </c>
      <c r="J40" s="115">
        <v>-53</v>
      </c>
      <c r="K40" s="116">
        <v>-2.8835690968443961</v>
      </c>
    </row>
    <row r="41" spans="1:11" ht="14.1" customHeight="1" x14ac:dyDescent="0.2">
      <c r="A41" s="306"/>
      <c r="B41" s="307" t="s">
        <v>261</v>
      </c>
      <c r="C41" s="308"/>
      <c r="D41" s="113">
        <v>2.9822612008413034</v>
      </c>
      <c r="E41" s="115">
        <v>1503</v>
      </c>
      <c r="F41" s="114">
        <v>1549</v>
      </c>
      <c r="G41" s="114">
        <v>1569</v>
      </c>
      <c r="H41" s="114">
        <v>1584</v>
      </c>
      <c r="I41" s="140">
        <v>1581</v>
      </c>
      <c r="J41" s="115">
        <v>-78</v>
      </c>
      <c r="K41" s="116">
        <v>-4.9335863377609108</v>
      </c>
    </row>
    <row r="42" spans="1:11" ht="14.1" customHeight="1" x14ac:dyDescent="0.2">
      <c r="A42" s="306">
        <v>52</v>
      </c>
      <c r="B42" s="307" t="s">
        <v>262</v>
      </c>
      <c r="C42" s="308"/>
      <c r="D42" s="113">
        <v>2.5735148220167465</v>
      </c>
      <c r="E42" s="115">
        <v>1297</v>
      </c>
      <c r="F42" s="114">
        <v>1278</v>
      </c>
      <c r="G42" s="114">
        <v>1286</v>
      </c>
      <c r="H42" s="114">
        <v>1292</v>
      </c>
      <c r="I42" s="140">
        <v>1231</v>
      </c>
      <c r="J42" s="115">
        <v>66</v>
      </c>
      <c r="K42" s="116">
        <v>5.3614947197400484</v>
      </c>
    </row>
    <row r="43" spans="1:11" ht="14.1" customHeight="1" x14ac:dyDescent="0.2">
      <c r="A43" s="306" t="s">
        <v>263</v>
      </c>
      <c r="B43" s="307" t="s">
        <v>264</v>
      </c>
      <c r="C43" s="308"/>
      <c r="D43" s="113">
        <v>1.9445216080003174</v>
      </c>
      <c r="E43" s="115">
        <v>980</v>
      </c>
      <c r="F43" s="114">
        <v>970</v>
      </c>
      <c r="G43" s="114">
        <v>973</v>
      </c>
      <c r="H43" s="114">
        <v>979</v>
      </c>
      <c r="I43" s="140">
        <v>924</v>
      </c>
      <c r="J43" s="115">
        <v>56</v>
      </c>
      <c r="K43" s="116">
        <v>6.0606060606060606</v>
      </c>
    </row>
    <row r="44" spans="1:11" ht="14.1" customHeight="1" x14ac:dyDescent="0.2">
      <c r="A44" s="306">
        <v>53</v>
      </c>
      <c r="B44" s="307" t="s">
        <v>265</v>
      </c>
      <c r="C44" s="308"/>
      <c r="D44" s="113">
        <v>0.49009881344497797</v>
      </c>
      <c r="E44" s="115">
        <v>247</v>
      </c>
      <c r="F44" s="114">
        <v>250</v>
      </c>
      <c r="G44" s="114">
        <v>252</v>
      </c>
      <c r="H44" s="114">
        <v>246</v>
      </c>
      <c r="I44" s="140">
        <v>237</v>
      </c>
      <c r="J44" s="115">
        <v>10</v>
      </c>
      <c r="K44" s="116">
        <v>4.2194092827004219</v>
      </c>
    </row>
    <row r="45" spans="1:11" ht="14.1" customHeight="1" x14ac:dyDescent="0.2">
      <c r="A45" s="306" t="s">
        <v>266</v>
      </c>
      <c r="B45" s="307" t="s">
        <v>267</v>
      </c>
      <c r="C45" s="308"/>
      <c r="D45" s="113">
        <v>0.45438311044089053</v>
      </c>
      <c r="E45" s="115">
        <v>229</v>
      </c>
      <c r="F45" s="114">
        <v>232</v>
      </c>
      <c r="G45" s="114">
        <v>234</v>
      </c>
      <c r="H45" s="114">
        <v>225</v>
      </c>
      <c r="I45" s="140">
        <v>217</v>
      </c>
      <c r="J45" s="115">
        <v>12</v>
      </c>
      <c r="K45" s="116">
        <v>5.5299539170506913</v>
      </c>
    </row>
    <row r="46" spans="1:11" ht="14.1" customHeight="1" x14ac:dyDescent="0.2">
      <c r="A46" s="306">
        <v>54</v>
      </c>
      <c r="B46" s="307" t="s">
        <v>268</v>
      </c>
      <c r="C46" s="308"/>
      <c r="D46" s="113">
        <v>1.6845906583594588</v>
      </c>
      <c r="E46" s="115">
        <v>849</v>
      </c>
      <c r="F46" s="114">
        <v>883</v>
      </c>
      <c r="G46" s="114">
        <v>883</v>
      </c>
      <c r="H46" s="114">
        <v>871</v>
      </c>
      <c r="I46" s="140">
        <v>811</v>
      </c>
      <c r="J46" s="115">
        <v>38</v>
      </c>
      <c r="K46" s="116">
        <v>4.68557336621455</v>
      </c>
    </row>
    <row r="47" spans="1:11" ht="14.1" customHeight="1" x14ac:dyDescent="0.2">
      <c r="A47" s="306">
        <v>61</v>
      </c>
      <c r="B47" s="307" t="s">
        <v>269</v>
      </c>
      <c r="C47" s="308"/>
      <c r="D47" s="113">
        <v>2.2659629350371047</v>
      </c>
      <c r="E47" s="115">
        <v>1142</v>
      </c>
      <c r="F47" s="114">
        <v>1151</v>
      </c>
      <c r="G47" s="114">
        <v>1166</v>
      </c>
      <c r="H47" s="114">
        <v>1151</v>
      </c>
      <c r="I47" s="140">
        <v>1165</v>
      </c>
      <c r="J47" s="115">
        <v>-23</v>
      </c>
      <c r="K47" s="116">
        <v>-1.9742489270386265</v>
      </c>
    </row>
    <row r="48" spans="1:11" ht="14.1" customHeight="1" x14ac:dyDescent="0.2">
      <c r="A48" s="306">
        <v>62</v>
      </c>
      <c r="B48" s="307" t="s">
        <v>270</v>
      </c>
      <c r="C48" s="308"/>
      <c r="D48" s="113">
        <v>7.2225088297154647</v>
      </c>
      <c r="E48" s="115">
        <v>3640</v>
      </c>
      <c r="F48" s="114">
        <v>3637</v>
      </c>
      <c r="G48" s="114">
        <v>3676</v>
      </c>
      <c r="H48" s="114">
        <v>3622</v>
      </c>
      <c r="I48" s="140">
        <v>3621</v>
      </c>
      <c r="J48" s="115">
        <v>19</v>
      </c>
      <c r="K48" s="116">
        <v>0.52471692902513123</v>
      </c>
    </row>
    <row r="49" spans="1:11" ht="14.1" customHeight="1" x14ac:dyDescent="0.2">
      <c r="A49" s="306">
        <v>63</v>
      </c>
      <c r="B49" s="307" t="s">
        <v>271</v>
      </c>
      <c r="C49" s="308"/>
      <c r="D49" s="113">
        <v>1.9306321679431724</v>
      </c>
      <c r="E49" s="115">
        <v>973</v>
      </c>
      <c r="F49" s="114">
        <v>983</v>
      </c>
      <c r="G49" s="114">
        <v>1037</v>
      </c>
      <c r="H49" s="114">
        <v>1015</v>
      </c>
      <c r="I49" s="140">
        <v>955</v>
      </c>
      <c r="J49" s="115">
        <v>18</v>
      </c>
      <c r="K49" s="116">
        <v>1.8848167539267016</v>
      </c>
    </row>
    <row r="50" spans="1:11" ht="14.1" customHeight="1" x14ac:dyDescent="0.2">
      <c r="A50" s="306" t="s">
        <v>272</v>
      </c>
      <c r="B50" s="307" t="s">
        <v>273</v>
      </c>
      <c r="C50" s="308"/>
      <c r="D50" s="113">
        <v>0.39882535021231003</v>
      </c>
      <c r="E50" s="115">
        <v>201</v>
      </c>
      <c r="F50" s="114">
        <v>216</v>
      </c>
      <c r="G50" s="114">
        <v>235</v>
      </c>
      <c r="H50" s="114">
        <v>216</v>
      </c>
      <c r="I50" s="140">
        <v>202</v>
      </c>
      <c r="J50" s="115">
        <v>-1</v>
      </c>
      <c r="K50" s="116">
        <v>-0.49504950495049505</v>
      </c>
    </row>
    <row r="51" spans="1:11" ht="14.1" customHeight="1" x14ac:dyDescent="0.2">
      <c r="A51" s="306" t="s">
        <v>274</v>
      </c>
      <c r="B51" s="307" t="s">
        <v>275</v>
      </c>
      <c r="C51" s="308"/>
      <c r="D51" s="113">
        <v>1.3314020397634827</v>
      </c>
      <c r="E51" s="115">
        <v>671</v>
      </c>
      <c r="F51" s="114">
        <v>667</v>
      </c>
      <c r="G51" s="114">
        <v>700</v>
      </c>
      <c r="H51" s="114">
        <v>707</v>
      </c>
      <c r="I51" s="140">
        <v>660</v>
      </c>
      <c r="J51" s="115">
        <v>11</v>
      </c>
      <c r="K51" s="116">
        <v>1.6666666666666667</v>
      </c>
    </row>
    <row r="52" spans="1:11" ht="14.1" customHeight="1" x14ac:dyDescent="0.2">
      <c r="A52" s="306">
        <v>71</v>
      </c>
      <c r="B52" s="307" t="s">
        <v>276</v>
      </c>
      <c r="C52" s="308"/>
      <c r="D52" s="113">
        <v>11.73657684828763</v>
      </c>
      <c r="E52" s="115">
        <v>5915</v>
      </c>
      <c r="F52" s="114">
        <v>5959</v>
      </c>
      <c r="G52" s="114">
        <v>5949</v>
      </c>
      <c r="H52" s="114">
        <v>5874</v>
      </c>
      <c r="I52" s="140">
        <v>5869</v>
      </c>
      <c r="J52" s="115">
        <v>46</v>
      </c>
      <c r="K52" s="116">
        <v>0.78377917873573011</v>
      </c>
    </row>
    <row r="53" spans="1:11" ht="14.1" customHeight="1" x14ac:dyDescent="0.2">
      <c r="A53" s="306" t="s">
        <v>277</v>
      </c>
      <c r="B53" s="307" t="s">
        <v>278</v>
      </c>
      <c r="C53" s="308"/>
      <c r="D53" s="113">
        <v>5.1113139410294055</v>
      </c>
      <c r="E53" s="115">
        <v>2576</v>
      </c>
      <c r="F53" s="114">
        <v>2602</v>
      </c>
      <c r="G53" s="114">
        <v>2600</v>
      </c>
      <c r="H53" s="114">
        <v>2571</v>
      </c>
      <c r="I53" s="140">
        <v>2575</v>
      </c>
      <c r="J53" s="115">
        <v>1</v>
      </c>
      <c r="K53" s="116">
        <v>3.8834951456310676E-2</v>
      </c>
    </row>
    <row r="54" spans="1:11" ht="14.1" customHeight="1" x14ac:dyDescent="0.2">
      <c r="A54" s="306" t="s">
        <v>279</v>
      </c>
      <c r="B54" s="307" t="s">
        <v>280</v>
      </c>
      <c r="C54" s="308"/>
      <c r="D54" s="113">
        <v>5.4942656454621215</v>
      </c>
      <c r="E54" s="115">
        <v>2769</v>
      </c>
      <c r="F54" s="114">
        <v>2786</v>
      </c>
      <c r="G54" s="114">
        <v>2781</v>
      </c>
      <c r="H54" s="114">
        <v>2755</v>
      </c>
      <c r="I54" s="140">
        <v>2751</v>
      </c>
      <c r="J54" s="115">
        <v>18</v>
      </c>
      <c r="K54" s="116">
        <v>0.65430752453653218</v>
      </c>
    </row>
    <row r="55" spans="1:11" ht="14.1" customHeight="1" x14ac:dyDescent="0.2">
      <c r="A55" s="306">
        <v>72</v>
      </c>
      <c r="B55" s="307" t="s">
        <v>281</v>
      </c>
      <c r="C55" s="308"/>
      <c r="D55" s="113">
        <v>3.4525179570617883</v>
      </c>
      <c r="E55" s="115">
        <v>1740</v>
      </c>
      <c r="F55" s="114">
        <v>1734</v>
      </c>
      <c r="G55" s="114">
        <v>1745</v>
      </c>
      <c r="H55" s="114">
        <v>1698</v>
      </c>
      <c r="I55" s="140">
        <v>1685</v>
      </c>
      <c r="J55" s="115">
        <v>55</v>
      </c>
      <c r="K55" s="116">
        <v>3.2640949554896141</v>
      </c>
    </row>
    <row r="56" spans="1:11" ht="14.1" customHeight="1" x14ac:dyDescent="0.2">
      <c r="A56" s="306" t="s">
        <v>282</v>
      </c>
      <c r="B56" s="307" t="s">
        <v>283</v>
      </c>
      <c r="C56" s="308"/>
      <c r="D56" s="113">
        <v>1.9008690821064329</v>
      </c>
      <c r="E56" s="115">
        <v>958</v>
      </c>
      <c r="F56" s="114">
        <v>954</v>
      </c>
      <c r="G56" s="114">
        <v>964</v>
      </c>
      <c r="H56" s="114">
        <v>945</v>
      </c>
      <c r="I56" s="140">
        <v>941</v>
      </c>
      <c r="J56" s="115">
        <v>17</v>
      </c>
      <c r="K56" s="116">
        <v>1.8065887353878853</v>
      </c>
    </row>
    <row r="57" spans="1:11" ht="14.1" customHeight="1" x14ac:dyDescent="0.2">
      <c r="A57" s="306" t="s">
        <v>284</v>
      </c>
      <c r="B57" s="307" t="s">
        <v>285</v>
      </c>
      <c r="C57" s="308"/>
      <c r="D57" s="113">
        <v>0.96233977538791227</v>
      </c>
      <c r="E57" s="115">
        <v>485</v>
      </c>
      <c r="F57" s="114">
        <v>475</v>
      </c>
      <c r="G57" s="114">
        <v>471</v>
      </c>
      <c r="H57" s="114">
        <v>466</v>
      </c>
      <c r="I57" s="140">
        <v>461</v>
      </c>
      <c r="J57" s="115">
        <v>24</v>
      </c>
      <c r="K57" s="116">
        <v>5.2060737527114966</v>
      </c>
    </row>
    <row r="58" spans="1:11" ht="14.1" customHeight="1" x14ac:dyDescent="0.2">
      <c r="A58" s="306">
        <v>73</v>
      </c>
      <c r="B58" s="307" t="s">
        <v>286</v>
      </c>
      <c r="C58" s="308"/>
      <c r="D58" s="113">
        <v>2.1290527401881025</v>
      </c>
      <c r="E58" s="115">
        <v>1073</v>
      </c>
      <c r="F58" s="114">
        <v>1069</v>
      </c>
      <c r="G58" s="114">
        <v>1064</v>
      </c>
      <c r="H58" s="114">
        <v>1051</v>
      </c>
      <c r="I58" s="140">
        <v>1051</v>
      </c>
      <c r="J58" s="115">
        <v>22</v>
      </c>
      <c r="K58" s="116">
        <v>2.093244529019981</v>
      </c>
    </row>
    <row r="59" spans="1:11" ht="14.1" customHeight="1" x14ac:dyDescent="0.2">
      <c r="A59" s="306" t="s">
        <v>287</v>
      </c>
      <c r="B59" s="307" t="s">
        <v>288</v>
      </c>
      <c r="C59" s="308"/>
      <c r="D59" s="113">
        <v>1.777848327314576</v>
      </c>
      <c r="E59" s="115">
        <v>896</v>
      </c>
      <c r="F59" s="114">
        <v>893</v>
      </c>
      <c r="G59" s="114">
        <v>889</v>
      </c>
      <c r="H59" s="114">
        <v>876</v>
      </c>
      <c r="I59" s="140">
        <v>875</v>
      </c>
      <c r="J59" s="115">
        <v>21</v>
      </c>
      <c r="K59" s="116">
        <v>2.4</v>
      </c>
    </row>
    <row r="60" spans="1:11" ht="14.1" customHeight="1" x14ac:dyDescent="0.2">
      <c r="A60" s="306">
        <v>81</v>
      </c>
      <c r="B60" s="307" t="s">
        <v>289</v>
      </c>
      <c r="C60" s="308"/>
      <c r="D60" s="113">
        <v>7.0796460176991154</v>
      </c>
      <c r="E60" s="115">
        <v>3568</v>
      </c>
      <c r="F60" s="114">
        <v>3514</v>
      </c>
      <c r="G60" s="114">
        <v>3386</v>
      </c>
      <c r="H60" s="114">
        <v>3326</v>
      </c>
      <c r="I60" s="140">
        <v>3314</v>
      </c>
      <c r="J60" s="115">
        <v>254</v>
      </c>
      <c r="K60" s="116">
        <v>7.6644538322269158</v>
      </c>
    </row>
    <row r="61" spans="1:11" ht="14.1" customHeight="1" x14ac:dyDescent="0.2">
      <c r="A61" s="306" t="s">
        <v>290</v>
      </c>
      <c r="B61" s="307" t="s">
        <v>291</v>
      </c>
      <c r="C61" s="308"/>
      <c r="D61" s="113">
        <v>2.2838207865391484</v>
      </c>
      <c r="E61" s="115">
        <v>1151</v>
      </c>
      <c r="F61" s="114">
        <v>1151</v>
      </c>
      <c r="G61" s="114">
        <v>1147</v>
      </c>
      <c r="H61" s="114">
        <v>1112</v>
      </c>
      <c r="I61" s="140">
        <v>1117</v>
      </c>
      <c r="J61" s="115">
        <v>34</v>
      </c>
      <c r="K61" s="116">
        <v>3.0438675022381378</v>
      </c>
    </row>
    <row r="62" spans="1:11" ht="14.1" customHeight="1" x14ac:dyDescent="0.2">
      <c r="A62" s="306" t="s">
        <v>292</v>
      </c>
      <c r="B62" s="307" t="s">
        <v>293</v>
      </c>
      <c r="C62" s="308"/>
      <c r="D62" s="113">
        <v>2.4227151871105996</v>
      </c>
      <c r="E62" s="115">
        <v>1221</v>
      </c>
      <c r="F62" s="114">
        <v>1205</v>
      </c>
      <c r="G62" s="114">
        <v>1118</v>
      </c>
      <c r="H62" s="114">
        <v>1109</v>
      </c>
      <c r="I62" s="140">
        <v>1096</v>
      </c>
      <c r="J62" s="115">
        <v>125</v>
      </c>
      <c r="K62" s="116">
        <v>11.405109489051094</v>
      </c>
    </row>
    <row r="63" spans="1:11" ht="14.1" customHeight="1" x14ac:dyDescent="0.2">
      <c r="A63" s="306"/>
      <c r="B63" s="307" t="s">
        <v>294</v>
      </c>
      <c r="C63" s="308"/>
      <c r="D63" s="113">
        <v>2.0635739513472755</v>
      </c>
      <c r="E63" s="115">
        <v>1040</v>
      </c>
      <c r="F63" s="114">
        <v>1029</v>
      </c>
      <c r="G63" s="114">
        <v>948</v>
      </c>
      <c r="H63" s="114">
        <v>947</v>
      </c>
      <c r="I63" s="140">
        <v>938</v>
      </c>
      <c r="J63" s="115">
        <v>102</v>
      </c>
      <c r="K63" s="116">
        <v>10.874200426439232</v>
      </c>
    </row>
    <row r="64" spans="1:11" ht="14.1" customHeight="1" x14ac:dyDescent="0.2">
      <c r="A64" s="306" t="s">
        <v>295</v>
      </c>
      <c r="B64" s="307" t="s">
        <v>296</v>
      </c>
      <c r="C64" s="308"/>
      <c r="D64" s="113">
        <v>0.75399817453073537</v>
      </c>
      <c r="E64" s="115">
        <v>380</v>
      </c>
      <c r="F64" s="114">
        <v>368</v>
      </c>
      <c r="G64" s="114">
        <v>354</v>
      </c>
      <c r="H64" s="114">
        <v>344</v>
      </c>
      <c r="I64" s="140">
        <v>343</v>
      </c>
      <c r="J64" s="115">
        <v>37</v>
      </c>
      <c r="K64" s="116">
        <v>10.787172011661808</v>
      </c>
    </row>
    <row r="65" spans="1:11" ht="14.1" customHeight="1" x14ac:dyDescent="0.2">
      <c r="A65" s="306" t="s">
        <v>297</v>
      </c>
      <c r="B65" s="307" t="s">
        <v>298</v>
      </c>
      <c r="C65" s="308"/>
      <c r="D65" s="113">
        <v>0.73018770586134374</v>
      </c>
      <c r="E65" s="115">
        <v>368</v>
      </c>
      <c r="F65" s="114">
        <v>360</v>
      </c>
      <c r="G65" s="114">
        <v>345</v>
      </c>
      <c r="H65" s="114">
        <v>345</v>
      </c>
      <c r="I65" s="140">
        <v>341</v>
      </c>
      <c r="J65" s="115">
        <v>27</v>
      </c>
      <c r="K65" s="116">
        <v>7.9178885630498534</v>
      </c>
    </row>
    <row r="66" spans="1:11" ht="14.1" customHeight="1" x14ac:dyDescent="0.2">
      <c r="A66" s="306">
        <v>82</v>
      </c>
      <c r="B66" s="307" t="s">
        <v>299</v>
      </c>
      <c r="C66" s="308"/>
      <c r="D66" s="113">
        <v>2.5874042620738917</v>
      </c>
      <c r="E66" s="115">
        <v>1304</v>
      </c>
      <c r="F66" s="114">
        <v>1326</v>
      </c>
      <c r="G66" s="114">
        <v>1324</v>
      </c>
      <c r="H66" s="114">
        <v>1288</v>
      </c>
      <c r="I66" s="140">
        <v>1281</v>
      </c>
      <c r="J66" s="115">
        <v>23</v>
      </c>
      <c r="K66" s="116">
        <v>1.795472287275566</v>
      </c>
    </row>
    <row r="67" spans="1:11" ht="14.1" customHeight="1" x14ac:dyDescent="0.2">
      <c r="A67" s="306" t="s">
        <v>300</v>
      </c>
      <c r="B67" s="307" t="s">
        <v>301</v>
      </c>
      <c r="C67" s="308"/>
      <c r="D67" s="113">
        <v>1.5972856065716894</v>
      </c>
      <c r="E67" s="115">
        <v>805</v>
      </c>
      <c r="F67" s="114">
        <v>812</v>
      </c>
      <c r="G67" s="114">
        <v>812</v>
      </c>
      <c r="H67" s="114">
        <v>791</v>
      </c>
      <c r="I67" s="140">
        <v>787</v>
      </c>
      <c r="J67" s="115">
        <v>18</v>
      </c>
      <c r="K67" s="116">
        <v>2.2871664548919948</v>
      </c>
    </row>
    <row r="68" spans="1:11" ht="14.1" customHeight="1" x14ac:dyDescent="0.2">
      <c r="A68" s="306" t="s">
        <v>302</v>
      </c>
      <c r="B68" s="307" t="s">
        <v>303</v>
      </c>
      <c r="C68" s="308"/>
      <c r="D68" s="113">
        <v>0.52779872217151469</v>
      </c>
      <c r="E68" s="115">
        <v>266</v>
      </c>
      <c r="F68" s="114">
        <v>279</v>
      </c>
      <c r="G68" s="114">
        <v>273</v>
      </c>
      <c r="H68" s="114">
        <v>266</v>
      </c>
      <c r="I68" s="140">
        <v>265</v>
      </c>
      <c r="J68" s="115">
        <v>1</v>
      </c>
      <c r="K68" s="116">
        <v>0.37735849056603776</v>
      </c>
    </row>
    <row r="69" spans="1:11" ht="14.1" customHeight="1" x14ac:dyDescent="0.2">
      <c r="A69" s="306">
        <v>83</v>
      </c>
      <c r="B69" s="307" t="s">
        <v>304</v>
      </c>
      <c r="C69" s="308"/>
      <c r="D69" s="113">
        <v>6.3970792491765547</v>
      </c>
      <c r="E69" s="115">
        <v>3224</v>
      </c>
      <c r="F69" s="114">
        <v>3234</v>
      </c>
      <c r="G69" s="114">
        <v>3211</v>
      </c>
      <c r="H69" s="114">
        <v>3099</v>
      </c>
      <c r="I69" s="140">
        <v>3094</v>
      </c>
      <c r="J69" s="115">
        <v>130</v>
      </c>
      <c r="K69" s="116">
        <v>4.2016806722689077</v>
      </c>
    </row>
    <row r="70" spans="1:11" ht="14.1" customHeight="1" x14ac:dyDescent="0.2">
      <c r="A70" s="306" t="s">
        <v>305</v>
      </c>
      <c r="B70" s="307" t="s">
        <v>306</v>
      </c>
      <c r="C70" s="308"/>
      <c r="D70" s="113">
        <v>5.4783919996825272</v>
      </c>
      <c r="E70" s="115">
        <v>2761</v>
      </c>
      <c r="F70" s="114">
        <v>2778</v>
      </c>
      <c r="G70" s="114">
        <v>2752</v>
      </c>
      <c r="H70" s="114">
        <v>2644</v>
      </c>
      <c r="I70" s="140">
        <v>2633</v>
      </c>
      <c r="J70" s="115">
        <v>128</v>
      </c>
      <c r="K70" s="116">
        <v>4.8613748575769087</v>
      </c>
    </row>
    <row r="71" spans="1:11" ht="14.1" customHeight="1" x14ac:dyDescent="0.2">
      <c r="A71" s="306"/>
      <c r="B71" s="307" t="s">
        <v>307</v>
      </c>
      <c r="C71" s="308"/>
      <c r="D71" s="113">
        <v>2.986229612286202</v>
      </c>
      <c r="E71" s="115">
        <v>1505</v>
      </c>
      <c r="F71" s="114">
        <v>1525</v>
      </c>
      <c r="G71" s="114">
        <v>1502</v>
      </c>
      <c r="H71" s="114">
        <v>1424</v>
      </c>
      <c r="I71" s="140">
        <v>1421</v>
      </c>
      <c r="J71" s="115">
        <v>84</v>
      </c>
      <c r="K71" s="116">
        <v>5.9113300492610836</v>
      </c>
    </row>
    <row r="72" spans="1:11" ht="14.1" customHeight="1" x14ac:dyDescent="0.2">
      <c r="A72" s="306">
        <v>84</v>
      </c>
      <c r="B72" s="307" t="s">
        <v>308</v>
      </c>
      <c r="C72" s="308"/>
      <c r="D72" s="113">
        <v>1.2897337195920473</v>
      </c>
      <c r="E72" s="115">
        <v>650</v>
      </c>
      <c r="F72" s="114">
        <v>649</v>
      </c>
      <c r="G72" s="114">
        <v>633</v>
      </c>
      <c r="H72" s="114">
        <v>642</v>
      </c>
      <c r="I72" s="140">
        <v>637</v>
      </c>
      <c r="J72" s="115">
        <v>13</v>
      </c>
      <c r="K72" s="116">
        <v>2.0408163265306123</v>
      </c>
    </row>
    <row r="73" spans="1:11" ht="14.1" customHeight="1" x14ac:dyDescent="0.2">
      <c r="A73" s="306" t="s">
        <v>309</v>
      </c>
      <c r="B73" s="307" t="s">
        <v>310</v>
      </c>
      <c r="C73" s="308"/>
      <c r="D73" s="113">
        <v>0.37699908726536768</v>
      </c>
      <c r="E73" s="115">
        <v>190</v>
      </c>
      <c r="F73" s="114">
        <v>193</v>
      </c>
      <c r="G73" s="114">
        <v>189</v>
      </c>
      <c r="H73" s="114">
        <v>203</v>
      </c>
      <c r="I73" s="140">
        <v>201</v>
      </c>
      <c r="J73" s="115">
        <v>-11</v>
      </c>
      <c r="K73" s="116">
        <v>-5.4726368159203984</v>
      </c>
    </row>
    <row r="74" spans="1:11" ht="14.1" customHeight="1" x14ac:dyDescent="0.2">
      <c r="A74" s="306" t="s">
        <v>311</v>
      </c>
      <c r="B74" s="307" t="s">
        <v>312</v>
      </c>
      <c r="C74" s="308"/>
      <c r="D74" s="113">
        <v>0.35715703004087462</v>
      </c>
      <c r="E74" s="115">
        <v>180</v>
      </c>
      <c r="F74" s="114">
        <v>178</v>
      </c>
      <c r="G74" s="114">
        <v>178</v>
      </c>
      <c r="H74" s="114">
        <v>178</v>
      </c>
      <c r="I74" s="140">
        <v>179</v>
      </c>
      <c r="J74" s="115">
        <v>1</v>
      </c>
      <c r="K74" s="116">
        <v>0.55865921787709494</v>
      </c>
    </row>
    <row r="75" spans="1:11" ht="14.1" customHeight="1" x14ac:dyDescent="0.2">
      <c r="A75" s="306" t="s">
        <v>313</v>
      </c>
      <c r="B75" s="307" t="s">
        <v>314</v>
      </c>
      <c r="C75" s="308"/>
      <c r="D75" s="113">
        <v>9.7226080400015874E-2</v>
      </c>
      <c r="E75" s="115">
        <v>49</v>
      </c>
      <c r="F75" s="114">
        <v>46</v>
      </c>
      <c r="G75" s="114">
        <v>41</v>
      </c>
      <c r="H75" s="114">
        <v>38</v>
      </c>
      <c r="I75" s="140">
        <v>36</v>
      </c>
      <c r="J75" s="115">
        <v>13</v>
      </c>
      <c r="K75" s="116">
        <v>36.111111111111114</v>
      </c>
    </row>
    <row r="76" spans="1:11" ht="14.1" customHeight="1" x14ac:dyDescent="0.2">
      <c r="A76" s="306">
        <v>91</v>
      </c>
      <c r="B76" s="307" t="s">
        <v>315</v>
      </c>
      <c r="C76" s="308"/>
      <c r="D76" s="113">
        <v>9.1273463232667967E-2</v>
      </c>
      <c r="E76" s="115">
        <v>46</v>
      </c>
      <c r="F76" s="114" t="s">
        <v>513</v>
      </c>
      <c r="G76" s="114" t="s">
        <v>513</v>
      </c>
      <c r="H76" s="114" t="s">
        <v>513</v>
      </c>
      <c r="I76" s="140" t="s">
        <v>513</v>
      </c>
      <c r="J76" s="115" t="s">
        <v>513</v>
      </c>
      <c r="K76" s="116" t="s">
        <v>513</v>
      </c>
    </row>
    <row r="77" spans="1:11" ht="14.1" customHeight="1" x14ac:dyDescent="0.2">
      <c r="A77" s="306">
        <v>92</v>
      </c>
      <c r="B77" s="307" t="s">
        <v>316</v>
      </c>
      <c r="C77" s="308"/>
      <c r="D77" s="113">
        <v>0.83336640342870749</v>
      </c>
      <c r="E77" s="115">
        <v>420</v>
      </c>
      <c r="F77" s="114">
        <v>423</v>
      </c>
      <c r="G77" s="114">
        <v>417</v>
      </c>
      <c r="H77" s="114">
        <v>416</v>
      </c>
      <c r="I77" s="140">
        <v>428</v>
      </c>
      <c r="J77" s="115">
        <v>-8</v>
      </c>
      <c r="K77" s="116">
        <v>-1.8691588785046729</v>
      </c>
    </row>
    <row r="78" spans="1:11" ht="14.1" customHeight="1" x14ac:dyDescent="0.2">
      <c r="A78" s="306">
        <v>93</v>
      </c>
      <c r="B78" s="307" t="s">
        <v>317</v>
      </c>
      <c r="C78" s="308"/>
      <c r="D78" s="113">
        <v>0.12897337195920472</v>
      </c>
      <c r="E78" s="115">
        <v>65</v>
      </c>
      <c r="F78" s="114">
        <v>66</v>
      </c>
      <c r="G78" s="114">
        <v>71</v>
      </c>
      <c r="H78" s="114">
        <v>69</v>
      </c>
      <c r="I78" s="140">
        <v>70</v>
      </c>
      <c r="J78" s="115">
        <v>-5</v>
      </c>
      <c r="K78" s="116">
        <v>-7.1428571428571432</v>
      </c>
    </row>
    <row r="79" spans="1:11" ht="14.1" customHeight="1" x14ac:dyDescent="0.2">
      <c r="A79" s="306">
        <v>94</v>
      </c>
      <c r="B79" s="307" t="s">
        <v>318</v>
      </c>
      <c r="C79" s="308"/>
      <c r="D79" s="113">
        <v>0.12698916623675544</v>
      </c>
      <c r="E79" s="115">
        <v>64</v>
      </c>
      <c r="F79" s="114">
        <v>78</v>
      </c>
      <c r="G79" s="114">
        <v>68</v>
      </c>
      <c r="H79" s="114">
        <v>65</v>
      </c>
      <c r="I79" s="140">
        <v>63</v>
      </c>
      <c r="J79" s="115">
        <v>1</v>
      </c>
      <c r="K79" s="116">
        <v>1.5873015873015872</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224</v>
      </c>
      <c r="C81" s="312"/>
      <c r="D81" s="125">
        <v>1.1171078217389578</v>
      </c>
      <c r="E81" s="143">
        <v>563</v>
      </c>
      <c r="F81" s="144">
        <v>567</v>
      </c>
      <c r="G81" s="144">
        <v>567</v>
      </c>
      <c r="H81" s="144">
        <v>558</v>
      </c>
      <c r="I81" s="145">
        <v>563</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15355</v>
      </c>
      <c r="E12" s="114">
        <v>16110</v>
      </c>
      <c r="F12" s="114">
        <v>16076</v>
      </c>
      <c r="G12" s="114">
        <v>16028</v>
      </c>
      <c r="H12" s="140">
        <v>15684</v>
      </c>
      <c r="I12" s="115">
        <v>-329</v>
      </c>
      <c r="J12" s="116">
        <v>-2.0976791634787042</v>
      </c>
      <c r="K12"/>
      <c r="L12"/>
      <c r="M12"/>
      <c r="N12"/>
      <c r="O12"/>
      <c r="P12"/>
    </row>
    <row r="13" spans="1:16" s="110" customFormat="1" ht="14.45" customHeight="1" x14ac:dyDescent="0.2">
      <c r="A13" s="120" t="s">
        <v>105</v>
      </c>
      <c r="B13" s="119" t="s">
        <v>106</v>
      </c>
      <c r="C13" s="113">
        <v>39.101269944643441</v>
      </c>
      <c r="D13" s="115">
        <v>6004</v>
      </c>
      <c r="E13" s="114">
        <v>6254</v>
      </c>
      <c r="F13" s="114">
        <v>6242</v>
      </c>
      <c r="G13" s="114">
        <v>6216</v>
      </c>
      <c r="H13" s="140">
        <v>6080</v>
      </c>
      <c r="I13" s="115">
        <v>-76</v>
      </c>
      <c r="J13" s="116">
        <v>-1.25</v>
      </c>
      <c r="K13"/>
      <c r="L13"/>
      <c r="M13"/>
      <c r="N13"/>
      <c r="O13"/>
      <c r="P13"/>
    </row>
    <row r="14" spans="1:16" s="110" customFormat="1" ht="14.45" customHeight="1" x14ac:dyDescent="0.2">
      <c r="A14" s="120"/>
      <c r="B14" s="119" t="s">
        <v>107</v>
      </c>
      <c r="C14" s="113">
        <v>60.898730055356559</v>
      </c>
      <c r="D14" s="115">
        <v>9351</v>
      </c>
      <c r="E14" s="114">
        <v>9856</v>
      </c>
      <c r="F14" s="114">
        <v>9834</v>
      </c>
      <c r="G14" s="114">
        <v>9812</v>
      </c>
      <c r="H14" s="140">
        <v>9604</v>
      </c>
      <c r="I14" s="115">
        <v>-253</v>
      </c>
      <c r="J14" s="116">
        <v>-2.6343190337359434</v>
      </c>
      <c r="K14"/>
      <c r="L14"/>
      <c r="M14"/>
      <c r="N14"/>
      <c r="O14"/>
      <c r="P14"/>
    </row>
    <row r="15" spans="1:16" s="110" customFormat="1" ht="14.45" customHeight="1" x14ac:dyDescent="0.2">
      <c r="A15" s="118" t="s">
        <v>105</v>
      </c>
      <c r="B15" s="121" t="s">
        <v>108</v>
      </c>
      <c r="C15" s="113">
        <v>19.550634972321721</v>
      </c>
      <c r="D15" s="115">
        <v>3002</v>
      </c>
      <c r="E15" s="114">
        <v>3139</v>
      </c>
      <c r="F15" s="114">
        <v>3191</v>
      </c>
      <c r="G15" s="114">
        <v>3311</v>
      </c>
      <c r="H15" s="140">
        <v>3276</v>
      </c>
      <c r="I15" s="115">
        <v>-274</v>
      </c>
      <c r="J15" s="116">
        <v>-8.3638583638583643</v>
      </c>
      <c r="K15"/>
      <c r="L15"/>
      <c r="M15"/>
      <c r="N15"/>
      <c r="O15"/>
      <c r="P15"/>
    </row>
    <row r="16" spans="1:16" s="110" customFormat="1" ht="14.45" customHeight="1" x14ac:dyDescent="0.2">
      <c r="A16" s="118"/>
      <c r="B16" s="121" t="s">
        <v>109</v>
      </c>
      <c r="C16" s="113">
        <v>47.710843373493979</v>
      </c>
      <c r="D16" s="115">
        <v>7326</v>
      </c>
      <c r="E16" s="114">
        <v>7829</v>
      </c>
      <c r="F16" s="114">
        <v>7797</v>
      </c>
      <c r="G16" s="114">
        <v>7690</v>
      </c>
      <c r="H16" s="140">
        <v>7483</v>
      </c>
      <c r="I16" s="115">
        <v>-157</v>
      </c>
      <c r="J16" s="116">
        <v>-2.0980890017372711</v>
      </c>
      <c r="K16"/>
      <c r="L16"/>
      <c r="M16"/>
      <c r="N16"/>
      <c r="O16"/>
      <c r="P16"/>
    </row>
    <row r="17" spans="1:16" s="110" customFormat="1" ht="14.45" customHeight="1" x14ac:dyDescent="0.2">
      <c r="A17" s="118"/>
      <c r="B17" s="121" t="s">
        <v>110</v>
      </c>
      <c r="C17" s="113">
        <v>17.492673396287856</v>
      </c>
      <c r="D17" s="115">
        <v>2686</v>
      </c>
      <c r="E17" s="114">
        <v>2763</v>
      </c>
      <c r="F17" s="114">
        <v>2736</v>
      </c>
      <c r="G17" s="114">
        <v>2709</v>
      </c>
      <c r="H17" s="140">
        <v>2660</v>
      </c>
      <c r="I17" s="115">
        <v>26</v>
      </c>
      <c r="J17" s="116">
        <v>0.97744360902255634</v>
      </c>
      <c r="K17"/>
      <c r="L17"/>
      <c r="M17"/>
      <c r="N17"/>
      <c r="O17"/>
      <c r="P17"/>
    </row>
    <row r="18" spans="1:16" s="110" customFormat="1" ht="14.45" customHeight="1" x14ac:dyDescent="0.2">
      <c r="A18" s="120"/>
      <c r="B18" s="121" t="s">
        <v>111</v>
      </c>
      <c r="C18" s="113">
        <v>15.245848257896451</v>
      </c>
      <c r="D18" s="115">
        <v>2341</v>
      </c>
      <c r="E18" s="114">
        <v>2379</v>
      </c>
      <c r="F18" s="114">
        <v>2352</v>
      </c>
      <c r="G18" s="114">
        <v>2318</v>
      </c>
      <c r="H18" s="140">
        <v>2265</v>
      </c>
      <c r="I18" s="115">
        <v>76</v>
      </c>
      <c r="J18" s="116">
        <v>3.3554083885209711</v>
      </c>
      <c r="K18"/>
      <c r="L18"/>
      <c r="M18"/>
      <c r="N18"/>
      <c r="O18"/>
      <c r="P18"/>
    </row>
    <row r="19" spans="1:16" s="110" customFormat="1" ht="14.45" customHeight="1" x14ac:dyDescent="0.2">
      <c r="A19" s="120"/>
      <c r="B19" s="121" t="s">
        <v>112</v>
      </c>
      <c r="C19" s="113">
        <v>1.4132204493650278</v>
      </c>
      <c r="D19" s="115">
        <v>217</v>
      </c>
      <c r="E19" s="114">
        <v>218</v>
      </c>
      <c r="F19" s="114">
        <v>209</v>
      </c>
      <c r="G19" s="114">
        <v>178</v>
      </c>
      <c r="H19" s="140">
        <v>172</v>
      </c>
      <c r="I19" s="115">
        <v>45</v>
      </c>
      <c r="J19" s="116">
        <v>26.162790697674417</v>
      </c>
      <c r="K19"/>
      <c r="L19"/>
      <c r="M19"/>
      <c r="N19"/>
      <c r="O19"/>
      <c r="P19"/>
    </row>
    <row r="20" spans="1:16" s="110" customFormat="1" ht="14.45" customHeight="1" x14ac:dyDescent="0.2">
      <c r="A20" s="120" t="s">
        <v>113</v>
      </c>
      <c r="B20" s="119" t="s">
        <v>116</v>
      </c>
      <c r="C20" s="113">
        <v>89.2282644089873</v>
      </c>
      <c r="D20" s="115">
        <v>13701</v>
      </c>
      <c r="E20" s="114">
        <v>14393</v>
      </c>
      <c r="F20" s="114">
        <v>14386</v>
      </c>
      <c r="G20" s="114">
        <v>14368</v>
      </c>
      <c r="H20" s="140">
        <v>14163</v>
      </c>
      <c r="I20" s="115">
        <v>-462</v>
      </c>
      <c r="J20" s="116">
        <v>-3.2620207583139167</v>
      </c>
      <c r="K20"/>
      <c r="L20"/>
      <c r="M20"/>
      <c r="N20"/>
      <c r="O20"/>
      <c r="P20"/>
    </row>
    <row r="21" spans="1:16" s="110" customFormat="1" ht="14.45" customHeight="1" x14ac:dyDescent="0.2">
      <c r="A21" s="123"/>
      <c r="B21" s="124" t="s">
        <v>117</v>
      </c>
      <c r="C21" s="125">
        <v>10.732660371214589</v>
      </c>
      <c r="D21" s="143">
        <v>1648</v>
      </c>
      <c r="E21" s="144">
        <v>1712</v>
      </c>
      <c r="F21" s="144">
        <v>1683</v>
      </c>
      <c r="G21" s="144">
        <v>1652</v>
      </c>
      <c r="H21" s="145">
        <v>1514</v>
      </c>
      <c r="I21" s="143">
        <v>134</v>
      </c>
      <c r="J21" s="146">
        <v>8.8507265521796565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14532</v>
      </c>
      <c r="E56" s="114">
        <v>15005</v>
      </c>
      <c r="F56" s="114">
        <v>15051</v>
      </c>
      <c r="G56" s="114">
        <v>15018</v>
      </c>
      <c r="H56" s="140">
        <v>14744</v>
      </c>
      <c r="I56" s="115">
        <v>-212</v>
      </c>
      <c r="J56" s="116">
        <v>-1.4378730330982095</v>
      </c>
      <c r="K56"/>
      <c r="L56"/>
      <c r="M56"/>
      <c r="N56"/>
      <c r="O56"/>
      <c r="P56"/>
    </row>
    <row r="57" spans="1:16" s="110" customFormat="1" ht="14.45" customHeight="1" x14ac:dyDescent="0.2">
      <c r="A57" s="120" t="s">
        <v>105</v>
      </c>
      <c r="B57" s="119" t="s">
        <v>106</v>
      </c>
      <c r="C57" s="113">
        <v>37.255711533168181</v>
      </c>
      <c r="D57" s="115">
        <v>5414</v>
      </c>
      <c r="E57" s="114">
        <v>5589</v>
      </c>
      <c r="F57" s="114">
        <v>5651</v>
      </c>
      <c r="G57" s="114">
        <v>5610</v>
      </c>
      <c r="H57" s="140">
        <v>5477</v>
      </c>
      <c r="I57" s="115">
        <v>-63</v>
      </c>
      <c r="J57" s="116">
        <v>-1.150264743472704</v>
      </c>
    </row>
    <row r="58" spans="1:16" s="110" customFormat="1" ht="14.45" customHeight="1" x14ac:dyDescent="0.2">
      <c r="A58" s="120"/>
      <c r="B58" s="119" t="s">
        <v>107</v>
      </c>
      <c r="C58" s="113">
        <v>62.744288466831819</v>
      </c>
      <c r="D58" s="115">
        <v>9118</v>
      </c>
      <c r="E58" s="114">
        <v>9416</v>
      </c>
      <c r="F58" s="114">
        <v>9400</v>
      </c>
      <c r="G58" s="114">
        <v>9408</v>
      </c>
      <c r="H58" s="140">
        <v>9267</v>
      </c>
      <c r="I58" s="115">
        <v>-149</v>
      </c>
      <c r="J58" s="116">
        <v>-1.60785583252401</v>
      </c>
    </row>
    <row r="59" spans="1:16" s="110" customFormat="1" ht="14.45" customHeight="1" x14ac:dyDescent="0.2">
      <c r="A59" s="118" t="s">
        <v>105</v>
      </c>
      <c r="B59" s="121" t="s">
        <v>108</v>
      </c>
      <c r="C59" s="113">
        <v>13.96917148362235</v>
      </c>
      <c r="D59" s="115">
        <v>2030</v>
      </c>
      <c r="E59" s="114">
        <v>2178</v>
      </c>
      <c r="F59" s="114">
        <v>2208</v>
      </c>
      <c r="G59" s="114">
        <v>2310</v>
      </c>
      <c r="H59" s="140">
        <v>2217</v>
      </c>
      <c r="I59" s="115">
        <v>-187</v>
      </c>
      <c r="J59" s="116">
        <v>-8.4348218313035641</v>
      </c>
    </row>
    <row r="60" spans="1:16" s="110" customFormat="1" ht="14.45" customHeight="1" x14ac:dyDescent="0.2">
      <c r="A60" s="118"/>
      <c r="B60" s="121" t="s">
        <v>109</v>
      </c>
      <c r="C60" s="113">
        <v>51.507018992568128</v>
      </c>
      <c r="D60" s="115">
        <v>7485</v>
      </c>
      <c r="E60" s="114">
        <v>7757</v>
      </c>
      <c r="F60" s="114">
        <v>7797</v>
      </c>
      <c r="G60" s="114">
        <v>7703</v>
      </c>
      <c r="H60" s="140">
        <v>7599</v>
      </c>
      <c r="I60" s="115">
        <v>-114</v>
      </c>
      <c r="J60" s="116">
        <v>-1.5001973943939992</v>
      </c>
    </row>
    <row r="61" spans="1:16" s="110" customFormat="1" ht="14.45" customHeight="1" x14ac:dyDescent="0.2">
      <c r="A61" s="118"/>
      <c r="B61" s="121" t="s">
        <v>110</v>
      </c>
      <c r="C61" s="113">
        <v>18.331957060280761</v>
      </c>
      <c r="D61" s="115">
        <v>2664</v>
      </c>
      <c r="E61" s="114">
        <v>2691</v>
      </c>
      <c r="F61" s="114">
        <v>2690</v>
      </c>
      <c r="G61" s="114">
        <v>2681</v>
      </c>
      <c r="H61" s="140">
        <v>2644</v>
      </c>
      <c r="I61" s="115">
        <v>20</v>
      </c>
      <c r="J61" s="116">
        <v>0.75642965204236001</v>
      </c>
    </row>
    <row r="62" spans="1:16" s="110" customFormat="1" ht="14.45" customHeight="1" x14ac:dyDescent="0.2">
      <c r="A62" s="120"/>
      <c r="B62" s="121" t="s">
        <v>111</v>
      </c>
      <c r="C62" s="113">
        <v>16.191852463528765</v>
      </c>
      <c r="D62" s="115">
        <v>2353</v>
      </c>
      <c r="E62" s="114">
        <v>2379</v>
      </c>
      <c r="F62" s="114">
        <v>2356</v>
      </c>
      <c r="G62" s="114">
        <v>2324</v>
      </c>
      <c r="H62" s="140">
        <v>2284</v>
      </c>
      <c r="I62" s="115">
        <v>69</v>
      </c>
      <c r="J62" s="116">
        <v>3.0210157618213662</v>
      </c>
    </row>
    <row r="63" spans="1:16" s="110" customFormat="1" ht="14.45" customHeight="1" x14ac:dyDescent="0.2">
      <c r="A63" s="120"/>
      <c r="B63" s="121" t="s">
        <v>112</v>
      </c>
      <c r="C63" s="113">
        <v>1.5276630883567299</v>
      </c>
      <c r="D63" s="115">
        <v>222</v>
      </c>
      <c r="E63" s="114">
        <v>215</v>
      </c>
      <c r="F63" s="114">
        <v>210</v>
      </c>
      <c r="G63" s="114">
        <v>175</v>
      </c>
      <c r="H63" s="140">
        <v>170</v>
      </c>
      <c r="I63" s="115">
        <v>52</v>
      </c>
      <c r="J63" s="116">
        <v>30.588235294117649</v>
      </c>
    </row>
    <row r="64" spans="1:16" s="110" customFormat="1" ht="14.45" customHeight="1" x14ac:dyDescent="0.2">
      <c r="A64" s="120" t="s">
        <v>113</v>
      </c>
      <c r="B64" s="119" t="s">
        <v>116</v>
      </c>
      <c r="C64" s="113">
        <v>88.666391412056157</v>
      </c>
      <c r="D64" s="115">
        <v>12885</v>
      </c>
      <c r="E64" s="114">
        <v>13309</v>
      </c>
      <c r="F64" s="114">
        <v>13383</v>
      </c>
      <c r="G64" s="114">
        <v>13382</v>
      </c>
      <c r="H64" s="140">
        <v>13140</v>
      </c>
      <c r="I64" s="115">
        <v>-255</v>
      </c>
      <c r="J64" s="116">
        <v>-1.9406392694063928</v>
      </c>
    </row>
    <row r="65" spans="1:10" s="110" customFormat="1" ht="14.45" customHeight="1" x14ac:dyDescent="0.2">
      <c r="A65" s="123"/>
      <c r="B65" s="124" t="s">
        <v>117</v>
      </c>
      <c r="C65" s="125">
        <v>11.278557665840903</v>
      </c>
      <c r="D65" s="143">
        <v>1639</v>
      </c>
      <c r="E65" s="144">
        <v>1690</v>
      </c>
      <c r="F65" s="144">
        <v>1657</v>
      </c>
      <c r="G65" s="144">
        <v>1626</v>
      </c>
      <c r="H65" s="145">
        <v>1596</v>
      </c>
      <c r="I65" s="143">
        <v>43</v>
      </c>
      <c r="J65" s="146">
        <v>2.6942355889724312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15355</v>
      </c>
      <c r="G11" s="114">
        <v>16110</v>
      </c>
      <c r="H11" s="114">
        <v>16076</v>
      </c>
      <c r="I11" s="114">
        <v>16028</v>
      </c>
      <c r="J11" s="140">
        <v>15684</v>
      </c>
      <c r="K11" s="114">
        <v>-329</v>
      </c>
      <c r="L11" s="116">
        <v>-2.0976791634787042</v>
      </c>
    </row>
    <row r="12" spans="1:17" s="110" customFormat="1" ht="24" customHeight="1" x14ac:dyDescent="0.2">
      <c r="A12" s="604" t="s">
        <v>185</v>
      </c>
      <c r="B12" s="605"/>
      <c r="C12" s="605"/>
      <c r="D12" s="606"/>
      <c r="E12" s="113">
        <v>39.101269944643441</v>
      </c>
      <c r="F12" s="115">
        <v>6004</v>
      </c>
      <c r="G12" s="114">
        <v>6254</v>
      </c>
      <c r="H12" s="114">
        <v>6242</v>
      </c>
      <c r="I12" s="114">
        <v>6216</v>
      </c>
      <c r="J12" s="140">
        <v>6080</v>
      </c>
      <c r="K12" s="114">
        <v>-76</v>
      </c>
      <c r="L12" s="116">
        <v>-1.25</v>
      </c>
    </row>
    <row r="13" spans="1:17" s="110" customFormat="1" ht="15" customHeight="1" x14ac:dyDescent="0.2">
      <c r="A13" s="120"/>
      <c r="B13" s="612" t="s">
        <v>107</v>
      </c>
      <c r="C13" s="612"/>
      <c r="E13" s="113">
        <v>60.898730055356559</v>
      </c>
      <c r="F13" s="115">
        <v>9351</v>
      </c>
      <c r="G13" s="114">
        <v>9856</v>
      </c>
      <c r="H13" s="114">
        <v>9834</v>
      </c>
      <c r="I13" s="114">
        <v>9812</v>
      </c>
      <c r="J13" s="140">
        <v>9604</v>
      </c>
      <c r="K13" s="114">
        <v>-253</v>
      </c>
      <c r="L13" s="116">
        <v>-2.6343190337359434</v>
      </c>
    </row>
    <row r="14" spans="1:17" s="110" customFormat="1" ht="22.5" customHeight="1" x14ac:dyDescent="0.2">
      <c r="A14" s="604" t="s">
        <v>186</v>
      </c>
      <c r="B14" s="605"/>
      <c r="C14" s="605"/>
      <c r="D14" s="606"/>
      <c r="E14" s="113">
        <v>19.550634972321721</v>
      </c>
      <c r="F14" s="115">
        <v>3002</v>
      </c>
      <c r="G14" s="114">
        <v>3139</v>
      </c>
      <c r="H14" s="114">
        <v>3191</v>
      </c>
      <c r="I14" s="114">
        <v>3311</v>
      </c>
      <c r="J14" s="140">
        <v>3276</v>
      </c>
      <c r="K14" s="114">
        <v>-274</v>
      </c>
      <c r="L14" s="116">
        <v>-8.3638583638583643</v>
      </c>
    </row>
    <row r="15" spans="1:17" s="110" customFormat="1" ht="15" customHeight="1" x14ac:dyDescent="0.2">
      <c r="A15" s="120"/>
      <c r="B15" s="119"/>
      <c r="C15" s="258" t="s">
        <v>106</v>
      </c>
      <c r="E15" s="113">
        <v>52.031978680879412</v>
      </c>
      <c r="F15" s="115">
        <v>1562</v>
      </c>
      <c r="G15" s="114">
        <v>1592</v>
      </c>
      <c r="H15" s="114">
        <v>1629</v>
      </c>
      <c r="I15" s="114">
        <v>1697</v>
      </c>
      <c r="J15" s="140">
        <v>1687</v>
      </c>
      <c r="K15" s="114">
        <v>-125</v>
      </c>
      <c r="L15" s="116">
        <v>-7.4096028452874929</v>
      </c>
    </row>
    <row r="16" spans="1:17" s="110" customFormat="1" ht="15" customHeight="1" x14ac:dyDescent="0.2">
      <c r="A16" s="120"/>
      <c r="B16" s="119"/>
      <c r="C16" s="258" t="s">
        <v>107</v>
      </c>
      <c r="E16" s="113">
        <v>47.968021319120588</v>
      </c>
      <c r="F16" s="115">
        <v>1440</v>
      </c>
      <c r="G16" s="114">
        <v>1547</v>
      </c>
      <c r="H16" s="114">
        <v>1562</v>
      </c>
      <c r="I16" s="114">
        <v>1614</v>
      </c>
      <c r="J16" s="140">
        <v>1589</v>
      </c>
      <c r="K16" s="114">
        <v>-149</v>
      </c>
      <c r="L16" s="116">
        <v>-9.3769666456891123</v>
      </c>
    </row>
    <row r="17" spans="1:12" s="110" customFormat="1" ht="15" customHeight="1" x14ac:dyDescent="0.2">
      <c r="A17" s="120"/>
      <c r="B17" s="121" t="s">
        <v>109</v>
      </c>
      <c r="C17" s="258"/>
      <c r="E17" s="113">
        <v>47.710843373493979</v>
      </c>
      <c r="F17" s="115">
        <v>7326</v>
      </c>
      <c r="G17" s="114">
        <v>7829</v>
      </c>
      <c r="H17" s="114">
        <v>7797</v>
      </c>
      <c r="I17" s="114">
        <v>7690</v>
      </c>
      <c r="J17" s="140">
        <v>7483</v>
      </c>
      <c r="K17" s="114">
        <v>-157</v>
      </c>
      <c r="L17" s="116">
        <v>-2.0980890017372711</v>
      </c>
    </row>
    <row r="18" spans="1:12" s="110" customFormat="1" ht="15" customHeight="1" x14ac:dyDescent="0.2">
      <c r="A18" s="120"/>
      <c r="B18" s="119"/>
      <c r="C18" s="258" t="s">
        <v>106</v>
      </c>
      <c r="E18" s="113">
        <v>32.992082992082992</v>
      </c>
      <c r="F18" s="115">
        <v>2417</v>
      </c>
      <c r="G18" s="114">
        <v>2585</v>
      </c>
      <c r="H18" s="114">
        <v>2540</v>
      </c>
      <c r="I18" s="114">
        <v>2470</v>
      </c>
      <c r="J18" s="140">
        <v>2387</v>
      </c>
      <c r="K18" s="114">
        <v>30</v>
      </c>
      <c r="L18" s="116">
        <v>1.2568077084206117</v>
      </c>
    </row>
    <row r="19" spans="1:12" s="110" customFormat="1" ht="15" customHeight="1" x14ac:dyDescent="0.2">
      <c r="A19" s="120"/>
      <c r="B19" s="119"/>
      <c r="C19" s="258" t="s">
        <v>107</v>
      </c>
      <c r="E19" s="113">
        <v>67.007917007917001</v>
      </c>
      <c r="F19" s="115">
        <v>4909</v>
      </c>
      <c r="G19" s="114">
        <v>5244</v>
      </c>
      <c r="H19" s="114">
        <v>5257</v>
      </c>
      <c r="I19" s="114">
        <v>5220</v>
      </c>
      <c r="J19" s="140">
        <v>5096</v>
      </c>
      <c r="K19" s="114">
        <v>-187</v>
      </c>
      <c r="L19" s="116">
        <v>-3.6695447409733122</v>
      </c>
    </row>
    <row r="20" spans="1:12" s="110" customFormat="1" ht="15" customHeight="1" x14ac:dyDescent="0.2">
      <c r="A20" s="120"/>
      <c r="B20" s="121" t="s">
        <v>110</v>
      </c>
      <c r="C20" s="258"/>
      <c r="E20" s="113">
        <v>17.492673396287856</v>
      </c>
      <c r="F20" s="115">
        <v>2686</v>
      </c>
      <c r="G20" s="114">
        <v>2763</v>
      </c>
      <c r="H20" s="114">
        <v>2736</v>
      </c>
      <c r="I20" s="114">
        <v>2709</v>
      </c>
      <c r="J20" s="140">
        <v>2660</v>
      </c>
      <c r="K20" s="114">
        <v>26</v>
      </c>
      <c r="L20" s="116">
        <v>0.97744360902255634</v>
      </c>
    </row>
    <row r="21" spans="1:12" s="110" customFormat="1" ht="15" customHeight="1" x14ac:dyDescent="0.2">
      <c r="A21" s="120"/>
      <c r="B21" s="119"/>
      <c r="C21" s="258" t="s">
        <v>106</v>
      </c>
      <c r="E21" s="113">
        <v>31.868950111690246</v>
      </c>
      <c r="F21" s="115">
        <v>856</v>
      </c>
      <c r="G21" s="114">
        <v>888</v>
      </c>
      <c r="H21" s="114">
        <v>888</v>
      </c>
      <c r="I21" s="114">
        <v>874</v>
      </c>
      <c r="J21" s="140">
        <v>848</v>
      </c>
      <c r="K21" s="114">
        <v>8</v>
      </c>
      <c r="L21" s="116">
        <v>0.94339622641509435</v>
      </c>
    </row>
    <row r="22" spans="1:12" s="110" customFormat="1" ht="15" customHeight="1" x14ac:dyDescent="0.2">
      <c r="A22" s="120"/>
      <c r="B22" s="119"/>
      <c r="C22" s="258" t="s">
        <v>107</v>
      </c>
      <c r="E22" s="113">
        <v>68.131049888309761</v>
      </c>
      <c r="F22" s="115">
        <v>1830</v>
      </c>
      <c r="G22" s="114">
        <v>1875</v>
      </c>
      <c r="H22" s="114">
        <v>1848</v>
      </c>
      <c r="I22" s="114">
        <v>1835</v>
      </c>
      <c r="J22" s="140">
        <v>1812</v>
      </c>
      <c r="K22" s="114">
        <v>18</v>
      </c>
      <c r="L22" s="116">
        <v>0.99337748344370858</v>
      </c>
    </row>
    <row r="23" spans="1:12" s="110" customFormat="1" ht="15" customHeight="1" x14ac:dyDescent="0.2">
      <c r="A23" s="120"/>
      <c r="B23" s="121" t="s">
        <v>111</v>
      </c>
      <c r="C23" s="258"/>
      <c r="E23" s="113">
        <v>15.245848257896451</v>
      </c>
      <c r="F23" s="115">
        <v>2341</v>
      </c>
      <c r="G23" s="114">
        <v>2379</v>
      </c>
      <c r="H23" s="114">
        <v>2352</v>
      </c>
      <c r="I23" s="114">
        <v>2318</v>
      </c>
      <c r="J23" s="140">
        <v>2265</v>
      </c>
      <c r="K23" s="114">
        <v>76</v>
      </c>
      <c r="L23" s="116">
        <v>3.3554083885209711</v>
      </c>
    </row>
    <row r="24" spans="1:12" s="110" customFormat="1" ht="15" customHeight="1" x14ac:dyDescent="0.2">
      <c r="A24" s="120"/>
      <c r="B24" s="119"/>
      <c r="C24" s="258" t="s">
        <v>106</v>
      </c>
      <c r="E24" s="113">
        <v>49.93592481845365</v>
      </c>
      <c r="F24" s="115">
        <v>1169</v>
      </c>
      <c r="G24" s="114">
        <v>1189</v>
      </c>
      <c r="H24" s="114">
        <v>1185</v>
      </c>
      <c r="I24" s="114">
        <v>1175</v>
      </c>
      <c r="J24" s="140">
        <v>1158</v>
      </c>
      <c r="K24" s="114">
        <v>11</v>
      </c>
      <c r="L24" s="116">
        <v>0.94991364421416236</v>
      </c>
    </row>
    <row r="25" spans="1:12" s="110" customFormat="1" ht="15" customHeight="1" x14ac:dyDescent="0.2">
      <c r="A25" s="120"/>
      <c r="B25" s="119"/>
      <c r="C25" s="258" t="s">
        <v>107</v>
      </c>
      <c r="E25" s="113">
        <v>50.06407518154635</v>
      </c>
      <c r="F25" s="115">
        <v>1172</v>
      </c>
      <c r="G25" s="114">
        <v>1190</v>
      </c>
      <c r="H25" s="114">
        <v>1167</v>
      </c>
      <c r="I25" s="114">
        <v>1143</v>
      </c>
      <c r="J25" s="140">
        <v>1107</v>
      </c>
      <c r="K25" s="114">
        <v>65</v>
      </c>
      <c r="L25" s="116">
        <v>5.8717253839205057</v>
      </c>
    </row>
    <row r="26" spans="1:12" s="110" customFormat="1" ht="15" customHeight="1" x14ac:dyDescent="0.2">
      <c r="A26" s="120"/>
      <c r="C26" s="121" t="s">
        <v>187</v>
      </c>
      <c r="D26" s="110" t="s">
        <v>188</v>
      </c>
      <c r="E26" s="113">
        <v>1.4132204493650278</v>
      </c>
      <c r="F26" s="115">
        <v>217</v>
      </c>
      <c r="G26" s="114">
        <v>218</v>
      </c>
      <c r="H26" s="114">
        <v>209</v>
      </c>
      <c r="I26" s="114">
        <v>178</v>
      </c>
      <c r="J26" s="140">
        <v>172</v>
      </c>
      <c r="K26" s="114">
        <v>45</v>
      </c>
      <c r="L26" s="116">
        <v>26.162790697674417</v>
      </c>
    </row>
    <row r="27" spans="1:12" s="110" customFormat="1" ht="15" customHeight="1" x14ac:dyDescent="0.2">
      <c r="A27" s="120"/>
      <c r="B27" s="119"/>
      <c r="D27" s="259" t="s">
        <v>106</v>
      </c>
      <c r="E27" s="113">
        <v>43.317972350230413</v>
      </c>
      <c r="F27" s="115">
        <v>94</v>
      </c>
      <c r="G27" s="114">
        <v>98</v>
      </c>
      <c r="H27" s="114">
        <v>100</v>
      </c>
      <c r="I27" s="114">
        <v>84</v>
      </c>
      <c r="J27" s="140">
        <v>85</v>
      </c>
      <c r="K27" s="114">
        <v>9</v>
      </c>
      <c r="L27" s="116">
        <v>10.588235294117647</v>
      </c>
    </row>
    <row r="28" spans="1:12" s="110" customFormat="1" ht="15" customHeight="1" x14ac:dyDescent="0.2">
      <c r="A28" s="120"/>
      <c r="B28" s="119"/>
      <c r="D28" s="259" t="s">
        <v>107</v>
      </c>
      <c r="E28" s="113">
        <v>56.682027649769587</v>
      </c>
      <c r="F28" s="115">
        <v>123</v>
      </c>
      <c r="G28" s="114">
        <v>120</v>
      </c>
      <c r="H28" s="114">
        <v>109</v>
      </c>
      <c r="I28" s="114">
        <v>94</v>
      </c>
      <c r="J28" s="140">
        <v>87</v>
      </c>
      <c r="K28" s="114">
        <v>36</v>
      </c>
      <c r="L28" s="116">
        <v>41.379310344827587</v>
      </c>
    </row>
    <row r="29" spans="1:12" s="110" customFormat="1" ht="24" customHeight="1" x14ac:dyDescent="0.2">
      <c r="A29" s="604" t="s">
        <v>189</v>
      </c>
      <c r="B29" s="605"/>
      <c r="C29" s="605"/>
      <c r="D29" s="606"/>
      <c r="E29" s="113">
        <v>89.2282644089873</v>
      </c>
      <c r="F29" s="115">
        <v>13701</v>
      </c>
      <c r="G29" s="114">
        <v>14393</v>
      </c>
      <c r="H29" s="114">
        <v>14386</v>
      </c>
      <c r="I29" s="114">
        <v>14368</v>
      </c>
      <c r="J29" s="140">
        <v>14163</v>
      </c>
      <c r="K29" s="114">
        <v>-462</v>
      </c>
      <c r="L29" s="116">
        <v>-3.2620207583139167</v>
      </c>
    </row>
    <row r="30" spans="1:12" s="110" customFormat="1" ht="15" customHeight="1" x14ac:dyDescent="0.2">
      <c r="A30" s="120"/>
      <c r="B30" s="119"/>
      <c r="C30" s="258" t="s">
        <v>106</v>
      </c>
      <c r="E30" s="113">
        <v>38.79278884752938</v>
      </c>
      <c r="F30" s="115">
        <v>5315</v>
      </c>
      <c r="G30" s="114">
        <v>5530</v>
      </c>
      <c r="H30" s="114">
        <v>5514</v>
      </c>
      <c r="I30" s="114">
        <v>5532</v>
      </c>
      <c r="J30" s="140">
        <v>5468</v>
      </c>
      <c r="K30" s="114">
        <v>-153</v>
      </c>
      <c r="L30" s="116">
        <v>-2.7980980248719822</v>
      </c>
    </row>
    <row r="31" spans="1:12" s="110" customFormat="1" ht="15" customHeight="1" x14ac:dyDescent="0.2">
      <c r="A31" s="120"/>
      <c r="B31" s="119"/>
      <c r="C31" s="258" t="s">
        <v>107</v>
      </c>
      <c r="E31" s="113">
        <v>61.20721115247062</v>
      </c>
      <c r="F31" s="115">
        <v>8386</v>
      </c>
      <c r="G31" s="114">
        <v>8863</v>
      </c>
      <c r="H31" s="114">
        <v>8872</v>
      </c>
      <c r="I31" s="114">
        <v>8836</v>
      </c>
      <c r="J31" s="140">
        <v>8695</v>
      </c>
      <c r="K31" s="114">
        <v>-309</v>
      </c>
      <c r="L31" s="116">
        <v>-3.5537665324899366</v>
      </c>
    </row>
    <row r="32" spans="1:12" s="110" customFormat="1" ht="15" customHeight="1" x14ac:dyDescent="0.2">
      <c r="A32" s="120"/>
      <c r="B32" s="119" t="s">
        <v>117</v>
      </c>
      <c r="C32" s="258"/>
      <c r="E32" s="113">
        <v>10.732660371214589</v>
      </c>
      <c r="F32" s="114">
        <v>1648</v>
      </c>
      <c r="G32" s="114">
        <v>1712</v>
      </c>
      <c r="H32" s="114">
        <v>1683</v>
      </c>
      <c r="I32" s="114">
        <v>1652</v>
      </c>
      <c r="J32" s="140">
        <v>1514</v>
      </c>
      <c r="K32" s="114">
        <v>134</v>
      </c>
      <c r="L32" s="116">
        <v>8.8507265521796565</v>
      </c>
    </row>
    <row r="33" spans="1:12" s="110" customFormat="1" ht="15" customHeight="1" x14ac:dyDescent="0.2">
      <c r="A33" s="120"/>
      <c r="B33" s="119"/>
      <c r="C33" s="258" t="s">
        <v>106</v>
      </c>
      <c r="E33" s="113">
        <v>41.808252427184463</v>
      </c>
      <c r="F33" s="114">
        <v>689</v>
      </c>
      <c r="G33" s="114">
        <v>724</v>
      </c>
      <c r="H33" s="114">
        <v>728</v>
      </c>
      <c r="I33" s="114">
        <v>684</v>
      </c>
      <c r="J33" s="140">
        <v>612</v>
      </c>
      <c r="K33" s="114">
        <v>77</v>
      </c>
      <c r="L33" s="116">
        <v>12.581699346405228</v>
      </c>
    </row>
    <row r="34" spans="1:12" s="110" customFormat="1" ht="15" customHeight="1" x14ac:dyDescent="0.2">
      <c r="A34" s="120"/>
      <c r="B34" s="119"/>
      <c r="C34" s="258" t="s">
        <v>107</v>
      </c>
      <c r="E34" s="113">
        <v>58.191747572815537</v>
      </c>
      <c r="F34" s="114">
        <v>959</v>
      </c>
      <c r="G34" s="114">
        <v>988</v>
      </c>
      <c r="H34" s="114">
        <v>955</v>
      </c>
      <c r="I34" s="114">
        <v>968</v>
      </c>
      <c r="J34" s="140">
        <v>902</v>
      </c>
      <c r="K34" s="114">
        <v>57</v>
      </c>
      <c r="L34" s="116">
        <v>6.3192904656319291</v>
      </c>
    </row>
    <row r="35" spans="1:12" s="110" customFormat="1" ht="24" customHeight="1" x14ac:dyDescent="0.2">
      <c r="A35" s="604" t="s">
        <v>192</v>
      </c>
      <c r="B35" s="605"/>
      <c r="C35" s="605"/>
      <c r="D35" s="606"/>
      <c r="E35" s="113">
        <v>14.97232171930967</v>
      </c>
      <c r="F35" s="114">
        <v>2299</v>
      </c>
      <c r="G35" s="114">
        <v>2337</v>
      </c>
      <c r="H35" s="114">
        <v>2420</v>
      </c>
      <c r="I35" s="114">
        <v>2552</v>
      </c>
      <c r="J35" s="114">
        <v>2299</v>
      </c>
      <c r="K35" s="318">
        <v>0</v>
      </c>
      <c r="L35" s="319">
        <v>0</v>
      </c>
    </row>
    <row r="36" spans="1:12" s="110" customFormat="1" ht="15" customHeight="1" x14ac:dyDescent="0.2">
      <c r="A36" s="120"/>
      <c r="B36" s="119"/>
      <c r="C36" s="258" t="s">
        <v>106</v>
      </c>
      <c r="E36" s="113">
        <v>42.453240539364941</v>
      </c>
      <c r="F36" s="114">
        <v>976</v>
      </c>
      <c r="G36" s="114">
        <v>970</v>
      </c>
      <c r="H36" s="114">
        <v>1030</v>
      </c>
      <c r="I36" s="114">
        <v>1114</v>
      </c>
      <c r="J36" s="114">
        <v>967</v>
      </c>
      <c r="K36" s="318">
        <v>9</v>
      </c>
      <c r="L36" s="116">
        <v>0.93071354705274045</v>
      </c>
    </row>
    <row r="37" spans="1:12" s="110" customFormat="1" ht="15" customHeight="1" x14ac:dyDescent="0.2">
      <c r="A37" s="120"/>
      <c r="B37" s="119"/>
      <c r="C37" s="258" t="s">
        <v>107</v>
      </c>
      <c r="E37" s="113">
        <v>57.546759460635059</v>
      </c>
      <c r="F37" s="114">
        <v>1323</v>
      </c>
      <c r="G37" s="114">
        <v>1367</v>
      </c>
      <c r="H37" s="114">
        <v>1390</v>
      </c>
      <c r="I37" s="114">
        <v>1438</v>
      </c>
      <c r="J37" s="140">
        <v>1332</v>
      </c>
      <c r="K37" s="114">
        <v>-9</v>
      </c>
      <c r="L37" s="116">
        <v>-0.67567567567567566</v>
      </c>
    </row>
    <row r="38" spans="1:12" s="110" customFormat="1" ht="15" customHeight="1" x14ac:dyDescent="0.2">
      <c r="A38" s="120"/>
      <c r="B38" s="119" t="s">
        <v>328</v>
      </c>
      <c r="C38" s="258"/>
      <c r="E38" s="113">
        <v>59.576685118853796</v>
      </c>
      <c r="F38" s="114">
        <v>9148</v>
      </c>
      <c r="G38" s="114">
        <v>9469</v>
      </c>
      <c r="H38" s="114">
        <v>9395</v>
      </c>
      <c r="I38" s="114">
        <v>9289</v>
      </c>
      <c r="J38" s="140">
        <v>9046</v>
      </c>
      <c r="K38" s="114">
        <v>102</v>
      </c>
      <c r="L38" s="116">
        <v>1.1275701967720539</v>
      </c>
    </row>
    <row r="39" spans="1:12" s="110" customFormat="1" ht="15" customHeight="1" x14ac:dyDescent="0.2">
      <c r="A39" s="120"/>
      <c r="B39" s="119"/>
      <c r="C39" s="258" t="s">
        <v>106</v>
      </c>
      <c r="E39" s="113">
        <v>37.221250546567553</v>
      </c>
      <c r="F39" s="115">
        <v>3405</v>
      </c>
      <c r="G39" s="114">
        <v>3541</v>
      </c>
      <c r="H39" s="114">
        <v>3500</v>
      </c>
      <c r="I39" s="114">
        <v>3433</v>
      </c>
      <c r="J39" s="140">
        <v>3335</v>
      </c>
      <c r="K39" s="114">
        <v>70</v>
      </c>
      <c r="L39" s="116">
        <v>2.098950524737631</v>
      </c>
    </row>
    <row r="40" spans="1:12" s="110" customFormat="1" ht="15" customHeight="1" x14ac:dyDescent="0.2">
      <c r="A40" s="120"/>
      <c r="B40" s="119"/>
      <c r="C40" s="258" t="s">
        <v>107</v>
      </c>
      <c r="E40" s="113">
        <v>62.778749453432447</v>
      </c>
      <c r="F40" s="115">
        <v>5743</v>
      </c>
      <c r="G40" s="114">
        <v>5928</v>
      </c>
      <c r="H40" s="114">
        <v>5895</v>
      </c>
      <c r="I40" s="114">
        <v>5856</v>
      </c>
      <c r="J40" s="140">
        <v>5711</v>
      </c>
      <c r="K40" s="114">
        <v>32</v>
      </c>
      <c r="L40" s="116">
        <v>0.56032218525652255</v>
      </c>
    </row>
    <row r="41" spans="1:12" s="110" customFormat="1" ht="15" customHeight="1" x14ac:dyDescent="0.2">
      <c r="A41" s="120"/>
      <c r="B41" s="320" t="s">
        <v>515</v>
      </c>
      <c r="C41" s="258"/>
      <c r="E41" s="113">
        <v>6.147834581569521</v>
      </c>
      <c r="F41" s="115">
        <v>944</v>
      </c>
      <c r="G41" s="114">
        <v>1201</v>
      </c>
      <c r="H41" s="114">
        <v>1191</v>
      </c>
      <c r="I41" s="114">
        <v>1165</v>
      </c>
      <c r="J41" s="140">
        <v>1138</v>
      </c>
      <c r="K41" s="114">
        <v>-194</v>
      </c>
      <c r="L41" s="116">
        <v>-17.047451669595784</v>
      </c>
    </row>
    <row r="42" spans="1:12" s="110" customFormat="1" ht="15" customHeight="1" x14ac:dyDescent="0.2">
      <c r="A42" s="120"/>
      <c r="B42" s="119"/>
      <c r="C42" s="268" t="s">
        <v>106</v>
      </c>
      <c r="D42" s="182"/>
      <c r="E42" s="113">
        <v>39.83050847457627</v>
      </c>
      <c r="F42" s="115">
        <v>376</v>
      </c>
      <c r="G42" s="114">
        <v>433</v>
      </c>
      <c r="H42" s="114">
        <v>426</v>
      </c>
      <c r="I42" s="114">
        <v>421</v>
      </c>
      <c r="J42" s="140">
        <v>416</v>
      </c>
      <c r="K42" s="114">
        <v>-40</v>
      </c>
      <c r="L42" s="116">
        <v>-9.615384615384615</v>
      </c>
    </row>
    <row r="43" spans="1:12" s="110" customFormat="1" ht="15" customHeight="1" x14ac:dyDescent="0.2">
      <c r="A43" s="120"/>
      <c r="B43" s="119"/>
      <c r="C43" s="268" t="s">
        <v>107</v>
      </c>
      <c r="D43" s="182"/>
      <c r="E43" s="113">
        <v>60.16949152542373</v>
      </c>
      <c r="F43" s="115">
        <v>568</v>
      </c>
      <c r="G43" s="114">
        <v>768</v>
      </c>
      <c r="H43" s="114">
        <v>765</v>
      </c>
      <c r="I43" s="114">
        <v>744</v>
      </c>
      <c r="J43" s="140">
        <v>722</v>
      </c>
      <c r="K43" s="114">
        <v>-154</v>
      </c>
      <c r="L43" s="116">
        <v>-21.329639889196677</v>
      </c>
    </row>
    <row r="44" spans="1:12" s="110" customFormat="1" ht="15" customHeight="1" x14ac:dyDescent="0.2">
      <c r="A44" s="120"/>
      <c r="B44" s="119" t="s">
        <v>205</v>
      </c>
      <c r="C44" s="268"/>
      <c r="D44" s="182"/>
      <c r="E44" s="113">
        <v>19.303158580267013</v>
      </c>
      <c r="F44" s="115">
        <v>2964</v>
      </c>
      <c r="G44" s="114">
        <v>3103</v>
      </c>
      <c r="H44" s="114">
        <v>3070</v>
      </c>
      <c r="I44" s="114">
        <v>3022</v>
      </c>
      <c r="J44" s="140">
        <v>3201</v>
      </c>
      <c r="K44" s="114">
        <v>-237</v>
      </c>
      <c r="L44" s="116">
        <v>-7.4039362699156515</v>
      </c>
    </row>
    <row r="45" spans="1:12" s="110" customFormat="1" ht="15" customHeight="1" x14ac:dyDescent="0.2">
      <c r="A45" s="120"/>
      <c r="B45" s="119"/>
      <c r="C45" s="268" t="s">
        <v>106</v>
      </c>
      <c r="D45" s="182"/>
      <c r="E45" s="113">
        <v>42.071524966261805</v>
      </c>
      <c r="F45" s="115">
        <v>1247</v>
      </c>
      <c r="G45" s="114">
        <v>1310</v>
      </c>
      <c r="H45" s="114">
        <v>1286</v>
      </c>
      <c r="I45" s="114">
        <v>1248</v>
      </c>
      <c r="J45" s="140">
        <v>1362</v>
      </c>
      <c r="K45" s="114">
        <v>-115</v>
      </c>
      <c r="L45" s="116">
        <v>-8.4434654919236412</v>
      </c>
    </row>
    <row r="46" spans="1:12" s="110" customFormat="1" ht="15" customHeight="1" x14ac:dyDescent="0.2">
      <c r="A46" s="123"/>
      <c r="B46" s="124"/>
      <c r="C46" s="260" t="s">
        <v>107</v>
      </c>
      <c r="D46" s="261"/>
      <c r="E46" s="125">
        <v>57.928475033738195</v>
      </c>
      <c r="F46" s="143">
        <v>1717</v>
      </c>
      <c r="G46" s="144">
        <v>1793</v>
      </c>
      <c r="H46" s="144">
        <v>1784</v>
      </c>
      <c r="I46" s="144">
        <v>1774</v>
      </c>
      <c r="J46" s="145">
        <v>1839</v>
      </c>
      <c r="K46" s="144">
        <v>-122</v>
      </c>
      <c r="L46" s="146">
        <v>-6.634040239260468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15355</v>
      </c>
      <c r="E11" s="114">
        <v>16110</v>
      </c>
      <c r="F11" s="114">
        <v>16076</v>
      </c>
      <c r="G11" s="114">
        <v>16028</v>
      </c>
      <c r="H11" s="140">
        <v>15684</v>
      </c>
      <c r="I11" s="115">
        <v>-329</v>
      </c>
      <c r="J11" s="116">
        <v>-2.0976791634787042</v>
      </c>
    </row>
    <row r="12" spans="1:15" s="110" customFormat="1" ht="24.95" customHeight="1" x14ac:dyDescent="0.2">
      <c r="A12" s="193" t="s">
        <v>132</v>
      </c>
      <c r="B12" s="194" t="s">
        <v>133</v>
      </c>
      <c r="C12" s="113">
        <v>1.8886356235753825</v>
      </c>
      <c r="D12" s="115">
        <v>290</v>
      </c>
      <c r="E12" s="114">
        <v>282</v>
      </c>
      <c r="F12" s="114">
        <v>282</v>
      </c>
      <c r="G12" s="114">
        <v>283</v>
      </c>
      <c r="H12" s="140">
        <v>267</v>
      </c>
      <c r="I12" s="115">
        <v>23</v>
      </c>
      <c r="J12" s="116">
        <v>8.6142322097378283</v>
      </c>
    </row>
    <row r="13" spans="1:15" s="110" customFormat="1" ht="24.95" customHeight="1" x14ac:dyDescent="0.2">
      <c r="A13" s="193" t="s">
        <v>134</v>
      </c>
      <c r="B13" s="199" t="s">
        <v>214</v>
      </c>
      <c r="C13" s="113">
        <v>0.76847932269619013</v>
      </c>
      <c r="D13" s="115">
        <v>118</v>
      </c>
      <c r="E13" s="114">
        <v>112</v>
      </c>
      <c r="F13" s="114">
        <v>114</v>
      </c>
      <c r="G13" s="114">
        <v>121</v>
      </c>
      <c r="H13" s="140">
        <v>121</v>
      </c>
      <c r="I13" s="115">
        <v>-3</v>
      </c>
      <c r="J13" s="116">
        <v>-2.4793388429752068</v>
      </c>
    </row>
    <row r="14" spans="1:15" s="287" customFormat="1" ht="24.95" customHeight="1" x14ac:dyDescent="0.2">
      <c r="A14" s="193" t="s">
        <v>215</v>
      </c>
      <c r="B14" s="199" t="s">
        <v>137</v>
      </c>
      <c r="C14" s="113">
        <v>8.2578964506675359</v>
      </c>
      <c r="D14" s="115">
        <v>1268</v>
      </c>
      <c r="E14" s="114">
        <v>1321</v>
      </c>
      <c r="F14" s="114">
        <v>1340</v>
      </c>
      <c r="G14" s="114">
        <v>1336</v>
      </c>
      <c r="H14" s="140">
        <v>1304</v>
      </c>
      <c r="I14" s="115">
        <v>-36</v>
      </c>
      <c r="J14" s="116">
        <v>-2.7607361963190185</v>
      </c>
      <c r="K14" s="110"/>
      <c r="L14" s="110"/>
      <c r="M14" s="110"/>
      <c r="N14" s="110"/>
      <c r="O14" s="110"/>
    </row>
    <row r="15" spans="1:15" s="110" customFormat="1" ht="24.95" customHeight="1" x14ac:dyDescent="0.2">
      <c r="A15" s="193" t="s">
        <v>216</v>
      </c>
      <c r="B15" s="199" t="s">
        <v>217</v>
      </c>
      <c r="C15" s="113">
        <v>3.5232823184630413</v>
      </c>
      <c r="D15" s="115">
        <v>541</v>
      </c>
      <c r="E15" s="114">
        <v>563</v>
      </c>
      <c r="F15" s="114">
        <v>571</v>
      </c>
      <c r="G15" s="114">
        <v>563</v>
      </c>
      <c r="H15" s="140">
        <v>526</v>
      </c>
      <c r="I15" s="115">
        <v>15</v>
      </c>
      <c r="J15" s="116">
        <v>2.8517110266159698</v>
      </c>
    </row>
    <row r="16" spans="1:15" s="287" customFormat="1" ht="24.95" customHeight="1" x14ac:dyDescent="0.2">
      <c r="A16" s="193" t="s">
        <v>218</v>
      </c>
      <c r="B16" s="199" t="s">
        <v>141</v>
      </c>
      <c r="C16" s="113">
        <v>3.7447085639856725</v>
      </c>
      <c r="D16" s="115">
        <v>575</v>
      </c>
      <c r="E16" s="114">
        <v>602</v>
      </c>
      <c r="F16" s="114">
        <v>610</v>
      </c>
      <c r="G16" s="114">
        <v>609</v>
      </c>
      <c r="H16" s="140">
        <v>615</v>
      </c>
      <c r="I16" s="115">
        <v>-40</v>
      </c>
      <c r="J16" s="116">
        <v>-6.5040650406504064</v>
      </c>
      <c r="K16" s="110"/>
      <c r="L16" s="110"/>
      <c r="M16" s="110"/>
      <c r="N16" s="110"/>
      <c r="O16" s="110"/>
    </row>
    <row r="17" spans="1:15" s="110" customFormat="1" ht="24.95" customHeight="1" x14ac:dyDescent="0.2">
      <c r="A17" s="193" t="s">
        <v>142</v>
      </c>
      <c r="B17" s="199" t="s">
        <v>220</v>
      </c>
      <c r="C17" s="113">
        <v>0.98990556821882125</v>
      </c>
      <c r="D17" s="115">
        <v>152</v>
      </c>
      <c r="E17" s="114">
        <v>156</v>
      </c>
      <c r="F17" s="114">
        <v>159</v>
      </c>
      <c r="G17" s="114">
        <v>164</v>
      </c>
      <c r="H17" s="140">
        <v>163</v>
      </c>
      <c r="I17" s="115">
        <v>-11</v>
      </c>
      <c r="J17" s="116">
        <v>-6.7484662576687118</v>
      </c>
    </row>
    <row r="18" spans="1:15" s="287" customFormat="1" ht="24.95" customHeight="1" x14ac:dyDescent="0.2">
      <c r="A18" s="201" t="s">
        <v>144</v>
      </c>
      <c r="B18" s="202" t="s">
        <v>145</v>
      </c>
      <c r="C18" s="113">
        <v>5.2881797460110711</v>
      </c>
      <c r="D18" s="115">
        <v>812</v>
      </c>
      <c r="E18" s="114">
        <v>785</v>
      </c>
      <c r="F18" s="114">
        <v>798</v>
      </c>
      <c r="G18" s="114">
        <v>785</v>
      </c>
      <c r="H18" s="140">
        <v>775</v>
      </c>
      <c r="I18" s="115">
        <v>37</v>
      </c>
      <c r="J18" s="116">
        <v>4.774193548387097</v>
      </c>
      <c r="K18" s="110"/>
      <c r="L18" s="110"/>
      <c r="M18" s="110"/>
      <c r="N18" s="110"/>
      <c r="O18" s="110"/>
    </row>
    <row r="19" spans="1:15" s="110" customFormat="1" ht="24.95" customHeight="1" x14ac:dyDescent="0.2">
      <c r="A19" s="193" t="s">
        <v>146</v>
      </c>
      <c r="B19" s="199" t="s">
        <v>147</v>
      </c>
      <c r="C19" s="113">
        <v>16.138065776619992</v>
      </c>
      <c r="D19" s="115">
        <v>2478</v>
      </c>
      <c r="E19" s="114">
        <v>2559</v>
      </c>
      <c r="F19" s="114">
        <v>2518</v>
      </c>
      <c r="G19" s="114">
        <v>2508</v>
      </c>
      <c r="H19" s="140">
        <v>2495</v>
      </c>
      <c r="I19" s="115">
        <v>-17</v>
      </c>
      <c r="J19" s="116">
        <v>-0.68136272545090182</v>
      </c>
    </row>
    <row r="20" spans="1:15" s="287" customFormat="1" ht="24.95" customHeight="1" x14ac:dyDescent="0.2">
      <c r="A20" s="193" t="s">
        <v>148</v>
      </c>
      <c r="B20" s="199" t="s">
        <v>149</v>
      </c>
      <c r="C20" s="113">
        <v>2.7287528492347768</v>
      </c>
      <c r="D20" s="115">
        <v>419</v>
      </c>
      <c r="E20" s="114">
        <v>445</v>
      </c>
      <c r="F20" s="114">
        <v>454</v>
      </c>
      <c r="G20" s="114">
        <v>443</v>
      </c>
      <c r="H20" s="140">
        <v>427</v>
      </c>
      <c r="I20" s="115">
        <v>-8</v>
      </c>
      <c r="J20" s="116">
        <v>-1.873536299765808</v>
      </c>
      <c r="K20" s="110"/>
      <c r="L20" s="110"/>
      <c r="M20" s="110"/>
      <c r="N20" s="110"/>
      <c r="O20" s="110"/>
    </row>
    <row r="21" spans="1:15" s="110" customFormat="1" ht="24.95" customHeight="1" x14ac:dyDescent="0.2">
      <c r="A21" s="201" t="s">
        <v>150</v>
      </c>
      <c r="B21" s="202" t="s">
        <v>151</v>
      </c>
      <c r="C21" s="113">
        <v>9.7557798762618031</v>
      </c>
      <c r="D21" s="115">
        <v>1498</v>
      </c>
      <c r="E21" s="114">
        <v>1719</v>
      </c>
      <c r="F21" s="114">
        <v>1733</v>
      </c>
      <c r="G21" s="114">
        <v>1701</v>
      </c>
      <c r="H21" s="140">
        <v>1651</v>
      </c>
      <c r="I21" s="115">
        <v>-153</v>
      </c>
      <c r="J21" s="116">
        <v>-9.2671108419139916</v>
      </c>
    </row>
    <row r="22" spans="1:15" s="110" customFormat="1" ht="24.95" customHeight="1" x14ac:dyDescent="0.2">
      <c r="A22" s="201" t="s">
        <v>152</v>
      </c>
      <c r="B22" s="199" t="s">
        <v>153</v>
      </c>
      <c r="C22" s="113">
        <v>16.906545099316183</v>
      </c>
      <c r="D22" s="115">
        <v>2596</v>
      </c>
      <c r="E22" s="114">
        <v>2602</v>
      </c>
      <c r="F22" s="114">
        <v>2589</v>
      </c>
      <c r="G22" s="114">
        <v>2632</v>
      </c>
      <c r="H22" s="140">
        <v>2647</v>
      </c>
      <c r="I22" s="115">
        <v>-51</v>
      </c>
      <c r="J22" s="116">
        <v>-1.9267094824329429</v>
      </c>
    </row>
    <row r="23" spans="1:15" s="110" customFormat="1" ht="24.95" customHeight="1" x14ac:dyDescent="0.2">
      <c r="A23" s="193" t="s">
        <v>154</v>
      </c>
      <c r="B23" s="199" t="s">
        <v>155</v>
      </c>
      <c r="C23" s="113">
        <v>1.185281667209378</v>
      </c>
      <c r="D23" s="115">
        <v>182</v>
      </c>
      <c r="E23" s="114">
        <v>179</v>
      </c>
      <c r="F23" s="114">
        <v>186</v>
      </c>
      <c r="G23" s="114">
        <v>180</v>
      </c>
      <c r="H23" s="140">
        <v>178</v>
      </c>
      <c r="I23" s="115">
        <v>4</v>
      </c>
      <c r="J23" s="116">
        <v>2.2471910112359552</v>
      </c>
    </row>
    <row r="24" spans="1:15" s="110" customFormat="1" ht="24.95" customHeight="1" x14ac:dyDescent="0.2">
      <c r="A24" s="193" t="s">
        <v>156</v>
      </c>
      <c r="B24" s="199" t="s">
        <v>221</v>
      </c>
      <c r="C24" s="113">
        <v>6.3497232171930964</v>
      </c>
      <c r="D24" s="115">
        <v>975</v>
      </c>
      <c r="E24" s="114">
        <v>1001</v>
      </c>
      <c r="F24" s="114">
        <v>994</v>
      </c>
      <c r="G24" s="114">
        <v>1007</v>
      </c>
      <c r="H24" s="140">
        <v>1015</v>
      </c>
      <c r="I24" s="115">
        <v>-40</v>
      </c>
      <c r="J24" s="116">
        <v>-3.9408866995073892</v>
      </c>
    </row>
    <row r="25" spans="1:15" s="110" customFormat="1" ht="24.95" customHeight="1" x14ac:dyDescent="0.2">
      <c r="A25" s="193" t="s">
        <v>222</v>
      </c>
      <c r="B25" s="204" t="s">
        <v>159</v>
      </c>
      <c r="C25" s="113">
        <v>7.3266037121458805</v>
      </c>
      <c r="D25" s="115">
        <v>1125</v>
      </c>
      <c r="E25" s="114">
        <v>1162</v>
      </c>
      <c r="F25" s="114">
        <v>1144</v>
      </c>
      <c r="G25" s="114">
        <v>1129</v>
      </c>
      <c r="H25" s="140">
        <v>965</v>
      </c>
      <c r="I25" s="115">
        <v>160</v>
      </c>
      <c r="J25" s="116">
        <v>16.580310880829014</v>
      </c>
    </row>
    <row r="26" spans="1:15" s="110" customFormat="1" ht="24.95" customHeight="1" x14ac:dyDescent="0.2">
      <c r="A26" s="201">
        <v>782.78300000000002</v>
      </c>
      <c r="B26" s="203" t="s">
        <v>160</v>
      </c>
      <c r="C26" s="113">
        <v>8.4662976229241294E-2</v>
      </c>
      <c r="D26" s="115">
        <v>13</v>
      </c>
      <c r="E26" s="114">
        <v>15</v>
      </c>
      <c r="F26" s="114">
        <v>16</v>
      </c>
      <c r="G26" s="114">
        <v>20</v>
      </c>
      <c r="H26" s="140">
        <v>21</v>
      </c>
      <c r="I26" s="115">
        <v>-8</v>
      </c>
      <c r="J26" s="116">
        <v>-38.095238095238095</v>
      </c>
    </row>
    <row r="27" spans="1:15" s="110" customFormat="1" ht="24.95" customHeight="1" x14ac:dyDescent="0.2">
      <c r="A27" s="193" t="s">
        <v>161</v>
      </c>
      <c r="B27" s="199" t="s">
        <v>162</v>
      </c>
      <c r="C27" s="113">
        <v>2.3640507977857377</v>
      </c>
      <c r="D27" s="115">
        <v>363</v>
      </c>
      <c r="E27" s="114">
        <v>361</v>
      </c>
      <c r="F27" s="114">
        <v>365</v>
      </c>
      <c r="G27" s="114">
        <v>339</v>
      </c>
      <c r="H27" s="140">
        <v>331</v>
      </c>
      <c r="I27" s="115">
        <v>32</v>
      </c>
      <c r="J27" s="116">
        <v>9.667673716012084</v>
      </c>
    </row>
    <row r="28" spans="1:15" s="110" customFormat="1" ht="24.95" customHeight="1" x14ac:dyDescent="0.2">
      <c r="A28" s="193" t="s">
        <v>163</v>
      </c>
      <c r="B28" s="199" t="s">
        <v>164</v>
      </c>
      <c r="C28" s="113">
        <v>2.6506024096385543</v>
      </c>
      <c r="D28" s="115">
        <v>407</v>
      </c>
      <c r="E28" s="114">
        <v>384</v>
      </c>
      <c r="F28" s="114">
        <v>372</v>
      </c>
      <c r="G28" s="114">
        <v>371</v>
      </c>
      <c r="H28" s="140">
        <v>357</v>
      </c>
      <c r="I28" s="115">
        <v>50</v>
      </c>
      <c r="J28" s="116">
        <v>14.005602240896359</v>
      </c>
    </row>
    <row r="29" spans="1:15" s="110" customFormat="1" ht="24.95" customHeight="1" x14ac:dyDescent="0.2">
      <c r="A29" s="193">
        <v>86</v>
      </c>
      <c r="B29" s="199" t="s">
        <v>165</v>
      </c>
      <c r="C29" s="113">
        <v>6.239010094431781</v>
      </c>
      <c r="D29" s="115">
        <v>958</v>
      </c>
      <c r="E29" s="114">
        <v>967</v>
      </c>
      <c r="F29" s="114">
        <v>965</v>
      </c>
      <c r="G29" s="114">
        <v>967</v>
      </c>
      <c r="H29" s="140">
        <v>957</v>
      </c>
      <c r="I29" s="115">
        <v>1</v>
      </c>
      <c r="J29" s="116">
        <v>0.1044932079414838</v>
      </c>
    </row>
    <row r="30" spans="1:15" s="110" customFormat="1" ht="24.95" customHeight="1" x14ac:dyDescent="0.2">
      <c r="A30" s="193">
        <v>87.88</v>
      </c>
      <c r="B30" s="204" t="s">
        <v>166</v>
      </c>
      <c r="C30" s="113">
        <v>3.2367307066102247</v>
      </c>
      <c r="D30" s="115">
        <v>497</v>
      </c>
      <c r="E30" s="114">
        <v>771</v>
      </c>
      <c r="F30" s="114">
        <v>777</v>
      </c>
      <c r="G30" s="114">
        <v>783</v>
      </c>
      <c r="H30" s="140">
        <v>778</v>
      </c>
      <c r="I30" s="115">
        <v>-281</v>
      </c>
      <c r="J30" s="116">
        <v>-36.118251928020563</v>
      </c>
    </row>
    <row r="31" spans="1:15" s="110" customFormat="1" ht="24.95" customHeight="1" x14ac:dyDescent="0.2">
      <c r="A31" s="193" t="s">
        <v>167</v>
      </c>
      <c r="B31" s="199" t="s">
        <v>168</v>
      </c>
      <c r="C31" s="113">
        <v>8.8309996743731691</v>
      </c>
      <c r="D31" s="115">
        <v>1356</v>
      </c>
      <c r="E31" s="114">
        <v>1445</v>
      </c>
      <c r="F31" s="114">
        <v>1429</v>
      </c>
      <c r="G31" s="114">
        <v>1423</v>
      </c>
      <c r="H31" s="140">
        <v>1395</v>
      </c>
      <c r="I31" s="115">
        <v>-39</v>
      </c>
      <c r="J31" s="116">
        <v>-2.795698924731183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1.8886356235753825</v>
      </c>
      <c r="D34" s="115">
        <v>290</v>
      </c>
      <c r="E34" s="114">
        <v>282</v>
      </c>
      <c r="F34" s="114">
        <v>282</v>
      </c>
      <c r="G34" s="114">
        <v>283</v>
      </c>
      <c r="H34" s="140">
        <v>267</v>
      </c>
      <c r="I34" s="115">
        <v>23</v>
      </c>
      <c r="J34" s="116">
        <v>8.6142322097378283</v>
      </c>
    </row>
    <row r="35" spans="1:10" s="110" customFormat="1" ht="24.95" customHeight="1" x14ac:dyDescent="0.2">
      <c r="A35" s="292" t="s">
        <v>171</v>
      </c>
      <c r="B35" s="293" t="s">
        <v>172</v>
      </c>
      <c r="C35" s="113">
        <v>14.314555519374796</v>
      </c>
      <c r="D35" s="115">
        <v>2198</v>
      </c>
      <c r="E35" s="114">
        <v>2218</v>
      </c>
      <c r="F35" s="114">
        <v>2252</v>
      </c>
      <c r="G35" s="114">
        <v>2242</v>
      </c>
      <c r="H35" s="140">
        <v>2200</v>
      </c>
      <c r="I35" s="115">
        <v>-2</v>
      </c>
      <c r="J35" s="116">
        <v>-9.0909090909090912E-2</v>
      </c>
    </row>
    <row r="36" spans="1:10" s="110" customFormat="1" ht="24.95" customHeight="1" x14ac:dyDescent="0.2">
      <c r="A36" s="294" t="s">
        <v>173</v>
      </c>
      <c r="B36" s="295" t="s">
        <v>174</v>
      </c>
      <c r="C36" s="125">
        <v>83.796808857049825</v>
      </c>
      <c r="D36" s="143">
        <v>12867</v>
      </c>
      <c r="E36" s="144">
        <v>13610</v>
      </c>
      <c r="F36" s="144">
        <v>13542</v>
      </c>
      <c r="G36" s="144">
        <v>13503</v>
      </c>
      <c r="H36" s="145">
        <v>13217</v>
      </c>
      <c r="I36" s="143">
        <v>-350</v>
      </c>
      <c r="J36" s="146">
        <v>-2.6481047136263904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15355</v>
      </c>
      <c r="F11" s="264">
        <v>16110</v>
      </c>
      <c r="G11" s="264">
        <v>16076</v>
      </c>
      <c r="H11" s="264">
        <v>16028</v>
      </c>
      <c r="I11" s="265">
        <v>15684</v>
      </c>
      <c r="J11" s="263">
        <v>-329</v>
      </c>
      <c r="K11" s="266">
        <v>-2.0976791634787042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50.654509931618364</v>
      </c>
      <c r="E13" s="115">
        <v>7778</v>
      </c>
      <c r="F13" s="114">
        <v>8039</v>
      </c>
      <c r="G13" s="114">
        <v>7985</v>
      </c>
      <c r="H13" s="114">
        <v>8009</v>
      </c>
      <c r="I13" s="140">
        <v>7738</v>
      </c>
      <c r="J13" s="115">
        <v>40</v>
      </c>
      <c r="K13" s="116">
        <v>0.51692943913155853</v>
      </c>
    </row>
    <row r="14" spans="1:15" ht="15.95" customHeight="1" x14ac:dyDescent="0.2">
      <c r="A14" s="306" t="s">
        <v>230</v>
      </c>
      <c r="B14" s="307"/>
      <c r="C14" s="308"/>
      <c r="D14" s="113">
        <v>38.417453598176486</v>
      </c>
      <c r="E14" s="115">
        <v>5899</v>
      </c>
      <c r="F14" s="114">
        <v>6067</v>
      </c>
      <c r="G14" s="114">
        <v>6117</v>
      </c>
      <c r="H14" s="114">
        <v>6050</v>
      </c>
      <c r="I14" s="140">
        <v>5962</v>
      </c>
      <c r="J14" s="115">
        <v>-63</v>
      </c>
      <c r="K14" s="116">
        <v>-1.0566923851056693</v>
      </c>
    </row>
    <row r="15" spans="1:15" ht="15.95" customHeight="1" x14ac:dyDescent="0.2">
      <c r="A15" s="306" t="s">
        <v>231</v>
      </c>
      <c r="B15" s="307"/>
      <c r="C15" s="308"/>
      <c r="D15" s="113">
        <v>4.649951155975252</v>
      </c>
      <c r="E15" s="115">
        <v>714</v>
      </c>
      <c r="F15" s="114">
        <v>752</v>
      </c>
      <c r="G15" s="114">
        <v>732</v>
      </c>
      <c r="H15" s="114">
        <v>721</v>
      </c>
      <c r="I15" s="140">
        <v>749</v>
      </c>
      <c r="J15" s="115">
        <v>-35</v>
      </c>
      <c r="K15" s="116">
        <v>-4.6728971962616823</v>
      </c>
    </row>
    <row r="16" spans="1:15" ht="15.95" customHeight="1" x14ac:dyDescent="0.2">
      <c r="A16" s="306" t="s">
        <v>232</v>
      </c>
      <c r="B16" s="307"/>
      <c r="C16" s="308"/>
      <c r="D16" s="113">
        <v>2.6831650928036472</v>
      </c>
      <c r="E16" s="115">
        <v>412</v>
      </c>
      <c r="F16" s="114">
        <v>690</v>
      </c>
      <c r="G16" s="114">
        <v>692</v>
      </c>
      <c r="H16" s="114">
        <v>675</v>
      </c>
      <c r="I16" s="140">
        <v>690</v>
      </c>
      <c r="J16" s="115">
        <v>-278</v>
      </c>
      <c r="K16" s="116">
        <v>-40.289855072463766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1.7779225008140671</v>
      </c>
      <c r="E18" s="115">
        <v>273</v>
      </c>
      <c r="F18" s="114">
        <v>262</v>
      </c>
      <c r="G18" s="114">
        <v>266</v>
      </c>
      <c r="H18" s="114">
        <v>253</v>
      </c>
      <c r="I18" s="140">
        <v>236</v>
      </c>
      <c r="J18" s="115">
        <v>37</v>
      </c>
      <c r="K18" s="116">
        <v>15.677966101694915</v>
      </c>
    </row>
    <row r="19" spans="1:11" ht="14.1" customHeight="1" x14ac:dyDescent="0.2">
      <c r="A19" s="306" t="s">
        <v>235</v>
      </c>
      <c r="B19" s="307" t="s">
        <v>236</v>
      </c>
      <c r="C19" s="308"/>
      <c r="D19" s="113">
        <v>1.276457180071638</v>
      </c>
      <c r="E19" s="115">
        <v>196</v>
      </c>
      <c r="F19" s="114">
        <v>181</v>
      </c>
      <c r="G19" s="114">
        <v>187</v>
      </c>
      <c r="H19" s="114">
        <v>167</v>
      </c>
      <c r="I19" s="140">
        <v>161</v>
      </c>
      <c r="J19" s="115">
        <v>35</v>
      </c>
      <c r="K19" s="116">
        <v>21.739130434782609</v>
      </c>
    </row>
    <row r="20" spans="1:11" ht="14.1" customHeight="1" x14ac:dyDescent="0.2">
      <c r="A20" s="306">
        <v>12</v>
      </c>
      <c r="B20" s="307" t="s">
        <v>237</v>
      </c>
      <c r="C20" s="308"/>
      <c r="D20" s="113">
        <v>0.80755454249430147</v>
      </c>
      <c r="E20" s="115">
        <v>124</v>
      </c>
      <c r="F20" s="114">
        <v>120</v>
      </c>
      <c r="G20" s="114">
        <v>115</v>
      </c>
      <c r="H20" s="114">
        <v>116</v>
      </c>
      <c r="I20" s="140">
        <v>107</v>
      </c>
      <c r="J20" s="115">
        <v>17</v>
      </c>
      <c r="K20" s="116">
        <v>15.88785046728972</v>
      </c>
    </row>
    <row r="21" spans="1:11" ht="14.1" customHeight="1" x14ac:dyDescent="0.2">
      <c r="A21" s="306">
        <v>21</v>
      </c>
      <c r="B21" s="307" t="s">
        <v>238</v>
      </c>
      <c r="C21" s="308"/>
      <c r="D21" s="113">
        <v>0.10420058612829697</v>
      </c>
      <c r="E21" s="115">
        <v>16</v>
      </c>
      <c r="F21" s="114">
        <v>17</v>
      </c>
      <c r="G21" s="114">
        <v>13</v>
      </c>
      <c r="H21" s="114">
        <v>15</v>
      </c>
      <c r="I21" s="140">
        <v>13</v>
      </c>
      <c r="J21" s="115">
        <v>3</v>
      </c>
      <c r="K21" s="116">
        <v>23.076923076923077</v>
      </c>
    </row>
    <row r="22" spans="1:11" ht="14.1" customHeight="1" x14ac:dyDescent="0.2">
      <c r="A22" s="306">
        <v>22</v>
      </c>
      <c r="B22" s="307" t="s">
        <v>239</v>
      </c>
      <c r="C22" s="308"/>
      <c r="D22" s="113">
        <v>0.78801693259524586</v>
      </c>
      <c r="E22" s="115">
        <v>121</v>
      </c>
      <c r="F22" s="114">
        <v>130</v>
      </c>
      <c r="G22" s="114">
        <v>135</v>
      </c>
      <c r="H22" s="114">
        <v>137</v>
      </c>
      <c r="I22" s="140">
        <v>136</v>
      </c>
      <c r="J22" s="115">
        <v>-15</v>
      </c>
      <c r="K22" s="116">
        <v>-11.029411764705882</v>
      </c>
    </row>
    <row r="23" spans="1:11" ht="14.1" customHeight="1" x14ac:dyDescent="0.2">
      <c r="A23" s="306">
        <v>23</v>
      </c>
      <c r="B23" s="307" t="s">
        <v>240</v>
      </c>
      <c r="C23" s="308"/>
      <c r="D23" s="113">
        <v>0.50797785737544776</v>
      </c>
      <c r="E23" s="115">
        <v>78</v>
      </c>
      <c r="F23" s="114">
        <v>82</v>
      </c>
      <c r="G23" s="114">
        <v>78</v>
      </c>
      <c r="H23" s="114">
        <v>78</v>
      </c>
      <c r="I23" s="140">
        <v>79</v>
      </c>
      <c r="J23" s="115">
        <v>-1</v>
      </c>
      <c r="K23" s="116">
        <v>-1.2658227848101267</v>
      </c>
    </row>
    <row r="24" spans="1:11" ht="14.1" customHeight="1" x14ac:dyDescent="0.2">
      <c r="A24" s="306">
        <v>24</v>
      </c>
      <c r="B24" s="307" t="s">
        <v>241</v>
      </c>
      <c r="C24" s="308"/>
      <c r="D24" s="113">
        <v>1.1266688375122109</v>
      </c>
      <c r="E24" s="115">
        <v>173</v>
      </c>
      <c r="F24" s="114">
        <v>180</v>
      </c>
      <c r="G24" s="114">
        <v>183</v>
      </c>
      <c r="H24" s="114">
        <v>186</v>
      </c>
      <c r="I24" s="140">
        <v>190</v>
      </c>
      <c r="J24" s="115">
        <v>-17</v>
      </c>
      <c r="K24" s="116">
        <v>-8.9473684210526319</v>
      </c>
    </row>
    <row r="25" spans="1:11" ht="14.1" customHeight="1" x14ac:dyDescent="0.2">
      <c r="A25" s="306">
        <v>25</v>
      </c>
      <c r="B25" s="307" t="s">
        <v>242</v>
      </c>
      <c r="C25" s="308"/>
      <c r="D25" s="113">
        <v>1.406707912732009</v>
      </c>
      <c r="E25" s="115">
        <v>216</v>
      </c>
      <c r="F25" s="114">
        <v>222</v>
      </c>
      <c r="G25" s="114">
        <v>216</v>
      </c>
      <c r="H25" s="114">
        <v>220</v>
      </c>
      <c r="I25" s="140">
        <v>206</v>
      </c>
      <c r="J25" s="115">
        <v>10</v>
      </c>
      <c r="K25" s="116">
        <v>4.8543689320388346</v>
      </c>
    </row>
    <row r="26" spans="1:11" ht="14.1" customHeight="1" x14ac:dyDescent="0.2">
      <c r="A26" s="306">
        <v>26</v>
      </c>
      <c r="B26" s="307" t="s">
        <v>243</v>
      </c>
      <c r="C26" s="308"/>
      <c r="D26" s="113">
        <v>0.87919244545750574</v>
      </c>
      <c r="E26" s="115">
        <v>135</v>
      </c>
      <c r="F26" s="114">
        <v>143</v>
      </c>
      <c r="G26" s="114">
        <v>139</v>
      </c>
      <c r="H26" s="114">
        <v>143</v>
      </c>
      <c r="I26" s="140">
        <v>146</v>
      </c>
      <c r="J26" s="115">
        <v>-11</v>
      </c>
      <c r="K26" s="116">
        <v>-7.5342465753424657</v>
      </c>
    </row>
    <row r="27" spans="1:11" ht="14.1" customHeight="1" x14ac:dyDescent="0.2">
      <c r="A27" s="306">
        <v>27</v>
      </c>
      <c r="B27" s="307" t="s">
        <v>244</v>
      </c>
      <c r="C27" s="308"/>
      <c r="D27" s="113">
        <v>0.37121458808205798</v>
      </c>
      <c r="E27" s="115">
        <v>57</v>
      </c>
      <c r="F27" s="114">
        <v>52</v>
      </c>
      <c r="G27" s="114">
        <v>51</v>
      </c>
      <c r="H27" s="114">
        <v>51</v>
      </c>
      <c r="I27" s="140">
        <v>50</v>
      </c>
      <c r="J27" s="115">
        <v>7</v>
      </c>
      <c r="K27" s="116">
        <v>14</v>
      </c>
    </row>
    <row r="28" spans="1:11" ht="14.1" customHeight="1" x14ac:dyDescent="0.2">
      <c r="A28" s="306">
        <v>28</v>
      </c>
      <c r="B28" s="307" t="s">
        <v>245</v>
      </c>
      <c r="C28" s="308"/>
      <c r="D28" s="113">
        <v>0.27352653858677956</v>
      </c>
      <c r="E28" s="115">
        <v>42</v>
      </c>
      <c r="F28" s="114">
        <v>41</v>
      </c>
      <c r="G28" s="114">
        <v>41</v>
      </c>
      <c r="H28" s="114">
        <v>42</v>
      </c>
      <c r="I28" s="140">
        <v>39</v>
      </c>
      <c r="J28" s="115">
        <v>3</v>
      </c>
      <c r="K28" s="116">
        <v>7.6923076923076925</v>
      </c>
    </row>
    <row r="29" spans="1:11" ht="14.1" customHeight="1" x14ac:dyDescent="0.2">
      <c r="A29" s="306">
        <v>29</v>
      </c>
      <c r="B29" s="307" t="s">
        <v>246</v>
      </c>
      <c r="C29" s="308"/>
      <c r="D29" s="113">
        <v>2.8980788016932597</v>
      </c>
      <c r="E29" s="115">
        <v>445</v>
      </c>
      <c r="F29" s="114">
        <v>525</v>
      </c>
      <c r="G29" s="114">
        <v>531</v>
      </c>
      <c r="H29" s="114">
        <v>517</v>
      </c>
      <c r="I29" s="140">
        <v>501</v>
      </c>
      <c r="J29" s="115">
        <v>-56</v>
      </c>
      <c r="K29" s="116">
        <v>-11.177644710578843</v>
      </c>
    </row>
    <row r="30" spans="1:11" ht="14.1" customHeight="1" x14ac:dyDescent="0.2">
      <c r="A30" s="306" t="s">
        <v>247</v>
      </c>
      <c r="B30" s="307" t="s">
        <v>248</v>
      </c>
      <c r="C30" s="308"/>
      <c r="D30" s="113" t="s">
        <v>513</v>
      </c>
      <c r="E30" s="115" t="s">
        <v>513</v>
      </c>
      <c r="F30" s="114" t="s">
        <v>513</v>
      </c>
      <c r="G30" s="114" t="s">
        <v>513</v>
      </c>
      <c r="H30" s="114">
        <v>97</v>
      </c>
      <c r="I30" s="140">
        <v>98</v>
      </c>
      <c r="J30" s="115" t="s">
        <v>513</v>
      </c>
      <c r="K30" s="116" t="s">
        <v>513</v>
      </c>
    </row>
    <row r="31" spans="1:11" ht="14.1" customHeight="1" x14ac:dyDescent="0.2">
      <c r="A31" s="306" t="s">
        <v>249</v>
      </c>
      <c r="B31" s="307" t="s">
        <v>250</v>
      </c>
      <c r="C31" s="308"/>
      <c r="D31" s="113">
        <v>2.2663627482904589</v>
      </c>
      <c r="E31" s="115">
        <v>348</v>
      </c>
      <c r="F31" s="114">
        <v>419</v>
      </c>
      <c r="G31" s="114">
        <v>428</v>
      </c>
      <c r="H31" s="114">
        <v>420</v>
      </c>
      <c r="I31" s="140">
        <v>403</v>
      </c>
      <c r="J31" s="115">
        <v>-55</v>
      </c>
      <c r="K31" s="116">
        <v>-13.647642679900745</v>
      </c>
    </row>
    <row r="32" spans="1:11" ht="14.1" customHeight="1" x14ac:dyDescent="0.2">
      <c r="A32" s="306">
        <v>31</v>
      </c>
      <c r="B32" s="307" t="s">
        <v>251</v>
      </c>
      <c r="C32" s="308"/>
      <c r="D32" s="113">
        <v>0.11071312276131554</v>
      </c>
      <c r="E32" s="115">
        <v>17</v>
      </c>
      <c r="F32" s="114">
        <v>13</v>
      </c>
      <c r="G32" s="114">
        <v>15</v>
      </c>
      <c r="H32" s="114">
        <v>14</v>
      </c>
      <c r="I32" s="140">
        <v>11</v>
      </c>
      <c r="J32" s="115">
        <v>6</v>
      </c>
      <c r="K32" s="116">
        <v>54.545454545454547</v>
      </c>
    </row>
    <row r="33" spans="1:11" ht="14.1" customHeight="1" x14ac:dyDescent="0.2">
      <c r="A33" s="306">
        <v>32</v>
      </c>
      <c r="B33" s="307" t="s">
        <v>252</v>
      </c>
      <c r="C33" s="308"/>
      <c r="D33" s="113">
        <v>0.92478020188863563</v>
      </c>
      <c r="E33" s="115">
        <v>142</v>
      </c>
      <c r="F33" s="114">
        <v>136</v>
      </c>
      <c r="G33" s="114">
        <v>141</v>
      </c>
      <c r="H33" s="114">
        <v>145</v>
      </c>
      <c r="I33" s="140">
        <v>143</v>
      </c>
      <c r="J33" s="115">
        <v>-1</v>
      </c>
      <c r="K33" s="116">
        <v>-0.69930069930069927</v>
      </c>
    </row>
    <row r="34" spans="1:11" ht="14.1" customHeight="1" x14ac:dyDescent="0.2">
      <c r="A34" s="306">
        <v>33</v>
      </c>
      <c r="B34" s="307" t="s">
        <v>253</v>
      </c>
      <c r="C34" s="308"/>
      <c r="D34" s="113">
        <v>0.73591663953109732</v>
      </c>
      <c r="E34" s="115">
        <v>113</v>
      </c>
      <c r="F34" s="114">
        <v>103</v>
      </c>
      <c r="G34" s="114">
        <v>114</v>
      </c>
      <c r="H34" s="114">
        <v>116</v>
      </c>
      <c r="I34" s="140">
        <v>119</v>
      </c>
      <c r="J34" s="115">
        <v>-6</v>
      </c>
      <c r="K34" s="116">
        <v>-5.0420168067226889</v>
      </c>
    </row>
    <row r="35" spans="1:11" ht="14.1" customHeight="1" x14ac:dyDescent="0.2">
      <c r="A35" s="306">
        <v>34</v>
      </c>
      <c r="B35" s="307" t="s">
        <v>254</v>
      </c>
      <c r="C35" s="308"/>
      <c r="D35" s="113">
        <v>3.8033213936828396</v>
      </c>
      <c r="E35" s="115">
        <v>584</v>
      </c>
      <c r="F35" s="114">
        <v>602</v>
      </c>
      <c r="G35" s="114">
        <v>616</v>
      </c>
      <c r="H35" s="114">
        <v>592</v>
      </c>
      <c r="I35" s="140">
        <v>593</v>
      </c>
      <c r="J35" s="115">
        <v>-9</v>
      </c>
      <c r="K35" s="116">
        <v>-1.5177065767284992</v>
      </c>
    </row>
    <row r="36" spans="1:11" ht="14.1" customHeight="1" x14ac:dyDescent="0.2">
      <c r="A36" s="306">
        <v>41</v>
      </c>
      <c r="B36" s="307" t="s">
        <v>255</v>
      </c>
      <c r="C36" s="308"/>
      <c r="D36" s="113">
        <v>0.16281341582546402</v>
      </c>
      <c r="E36" s="115">
        <v>25</v>
      </c>
      <c r="F36" s="114">
        <v>28</v>
      </c>
      <c r="G36" s="114">
        <v>25</v>
      </c>
      <c r="H36" s="114">
        <v>26</v>
      </c>
      <c r="I36" s="140">
        <v>29</v>
      </c>
      <c r="J36" s="115">
        <v>-4</v>
      </c>
      <c r="K36" s="116">
        <v>-13.793103448275861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0.40377727124715074</v>
      </c>
      <c r="E38" s="115">
        <v>62</v>
      </c>
      <c r="F38" s="114">
        <v>60</v>
      </c>
      <c r="G38" s="114">
        <v>61</v>
      </c>
      <c r="H38" s="114">
        <v>56</v>
      </c>
      <c r="I38" s="140">
        <v>55</v>
      </c>
      <c r="J38" s="115">
        <v>7</v>
      </c>
      <c r="K38" s="116">
        <v>12.727272727272727</v>
      </c>
    </row>
    <row r="39" spans="1:11" ht="14.1" customHeight="1" x14ac:dyDescent="0.2">
      <c r="A39" s="306">
        <v>51</v>
      </c>
      <c r="B39" s="307" t="s">
        <v>258</v>
      </c>
      <c r="C39" s="308"/>
      <c r="D39" s="113">
        <v>18.834255942689676</v>
      </c>
      <c r="E39" s="115">
        <v>2892</v>
      </c>
      <c r="F39" s="114">
        <v>2943</v>
      </c>
      <c r="G39" s="114">
        <v>2903</v>
      </c>
      <c r="H39" s="114">
        <v>2949</v>
      </c>
      <c r="I39" s="140">
        <v>2956</v>
      </c>
      <c r="J39" s="115">
        <v>-64</v>
      </c>
      <c r="K39" s="116">
        <v>-2.1650879566982408</v>
      </c>
    </row>
    <row r="40" spans="1:11" ht="14.1" customHeight="1" x14ac:dyDescent="0.2">
      <c r="A40" s="306" t="s">
        <v>259</v>
      </c>
      <c r="B40" s="307" t="s">
        <v>260</v>
      </c>
      <c r="C40" s="308"/>
      <c r="D40" s="113">
        <v>18.690980136763269</v>
      </c>
      <c r="E40" s="115">
        <v>2870</v>
      </c>
      <c r="F40" s="114">
        <v>2918</v>
      </c>
      <c r="G40" s="114">
        <v>2878</v>
      </c>
      <c r="H40" s="114">
        <v>2922</v>
      </c>
      <c r="I40" s="140">
        <v>2927</v>
      </c>
      <c r="J40" s="115">
        <v>-57</v>
      </c>
      <c r="K40" s="116">
        <v>-1.9473864024598566</v>
      </c>
    </row>
    <row r="41" spans="1:11" ht="14.1" customHeight="1" x14ac:dyDescent="0.2">
      <c r="A41" s="306"/>
      <c r="B41" s="307" t="s">
        <v>261</v>
      </c>
      <c r="C41" s="308"/>
      <c r="D41" s="113">
        <v>2.9371540214913709</v>
      </c>
      <c r="E41" s="115">
        <v>451</v>
      </c>
      <c r="F41" s="114">
        <v>493</v>
      </c>
      <c r="G41" s="114">
        <v>469</v>
      </c>
      <c r="H41" s="114">
        <v>458</v>
      </c>
      <c r="I41" s="140">
        <v>454</v>
      </c>
      <c r="J41" s="115">
        <v>-3</v>
      </c>
      <c r="K41" s="116">
        <v>-0.66079295154185025</v>
      </c>
    </row>
    <row r="42" spans="1:11" ht="14.1" customHeight="1" x14ac:dyDescent="0.2">
      <c r="A42" s="306">
        <v>52</v>
      </c>
      <c r="B42" s="307" t="s">
        <v>262</v>
      </c>
      <c r="C42" s="308"/>
      <c r="D42" s="113">
        <v>3.7577336372517096</v>
      </c>
      <c r="E42" s="115">
        <v>577</v>
      </c>
      <c r="F42" s="114">
        <v>594</v>
      </c>
      <c r="G42" s="114">
        <v>603</v>
      </c>
      <c r="H42" s="114">
        <v>572</v>
      </c>
      <c r="I42" s="140">
        <v>550</v>
      </c>
      <c r="J42" s="115">
        <v>27</v>
      </c>
      <c r="K42" s="116">
        <v>4.9090909090909092</v>
      </c>
    </row>
    <row r="43" spans="1:11" ht="14.1" customHeight="1" x14ac:dyDescent="0.2">
      <c r="A43" s="306" t="s">
        <v>263</v>
      </c>
      <c r="B43" s="307" t="s">
        <v>264</v>
      </c>
      <c r="C43" s="308"/>
      <c r="D43" s="113">
        <v>3.4776945620319113</v>
      </c>
      <c r="E43" s="115">
        <v>534</v>
      </c>
      <c r="F43" s="114">
        <v>553</v>
      </c>
      <c r="G43" s="114">
        <v>559</v>
      </c>
      <c r="H43" s="114">
        <v>530</v>
      </c>
      <c r="I43" s="140">
        <v>506</v>
      </c>
      <c r="J43" s="115">
        <v>28</v>
      </c>
      <c r="K43" s="116">
        <v>5.5335968379446641</v>
      </c>
    </row>
    <row r="44" spans="1:11" ht="14.1" customHeight="1" x14ac:dyDescent="0.2">
      <c r="A44" s="306">
        <v>53</v>
      </c>
      <c r="B44" s="307" t="s">
        <v>265</v>
      </c>
      <c r="C44" s="308"/>
      <c r="D44" s="113">
        <v>0.638228590035819</v>
      </c>
      <c r="E44" s="115">
        <v>98</v>
      </c>
      <c r="F44" s="114">
        <v>99</v>
      </c>
      <c r="G44" s="114">
        <v>103</v>
      </c>
      <c r="H44" s="114">
        <v>100</v>
      </c>
      <c r="I44" s="140">
        <v>93</v>
      </c>
      <c r="J44" s="115">
        <v>5</v>
      </c>
      <c r="K44" s="116">
        <v>5.376344086021505</v>
      </c>
    </row>
    <row r="45" spans="1:11" ht="14.1" customHeight="1" x14ac:dyDescent="0.2">
      <c r="A45" s="306" t="s">
        <v>266</v>
      </c>
      <c r="B45" s="307" t="s">
        <v>267</v>
      </c>
      <c r="C45" s="308"/>
      <c r="D45" s="113">
        <v>0.60566590687072619</v>
      </c>
      <c r="E45" s="115">
        <v>93</v>
      </c>
      <c r="F45" s="114">
        <v>94</v>
      </c>
      <c r="G45" s="114">
        <v>100</v>
      </c>
      <c r="H45" s="114">
        <v>97</v>
      </c>
      <c r="I45" s="140">
        <v>89</v>
      </c>
      <c r="J45" s="115">
        <v>4</v>
      </c>
      <c r="K45" s="116">
        <v>4.4943820224719104</v>
      </c>
    </row>
    <row r="46" spans="1:11" ht="14.1" customHeight="1" x14ac:dyDescent="0.2">
      <c r="A46" s="306">
        <v>54</v>
      </c>
      <c r="B46" s="307" t="s">
        <v>268</v>
      </c>
      <c r="C46" s="308"/>
      <c r="D46" s="113">
        <v>12.946922826440899</v>
      </c>
      <c r="E46" s="115">
        <v>1988</v>
      </c>
      <c r="F46" s="114">
        <v>2029</v>
      </c>
      <c r="G46" s="114">
        <v>2032</v>
      </c>
      <c r="H46" s="114">
        <v>2050</v>
      </c>
      <c r="I46" s="140">
        <v>1867</v>
      </c>
      <c r="J46" s="115">
        <v>121</v>
      </c>
      <c r="K46" s="116">
        <v>6.480985538296733</v>
      </c>
    </row>
    <row r="47" spans="1:11" ht="14.1" customHeight="1" x14ac:dyDescent="0.2">
      <c r="A47" s="306">
        <v>61</v>
      </c>
      <c r="B47" s="307" t="s">
        <v>269</v>
      </c>
      <c r="C47" s="308"/>
      <c r="D47" s="113">
        <v>0.54705307717355911</v>
      </c>
      <c r="E47" s="115">
        <v>84</v>
      </c>
      <c r="F47" s="114">
        <v>83</v>
      </c>
      <c r="G47" s="114">
        <v>79</v>
      </c>
      <c r="H47" s="114">
        <v>75</v>
      </c>
      <c r="I47" s="140">
        <v>73</v>
      </c>
      <c r="J47" s="115">
        <v>11</v>
      </c>
      <c r="K47" s="116">
        <v>15.068493150684931</v>
      </c>
    </row>
    <row r="48" spans="1:11" ht="14.1" customHeight="1" x14ac:dyDescent="0.2">
      <c r="A48" s="306">
        <v>62</v>
      </c>
      <c r="B48" s="307" t="s">
        <v>270</v>
      </c>
      <c r="C48" s="308"/>
      <c r="D48" s="113">
        <v>10.107456854444806</v>
      </c>
      <c r="E48" s="115">
        <v>1552</v>
      </c>
      <c r="F48" s="114">
        <v>1605</v>
      </c>
      <c r="G48" s="114">
        <v>1584</v>
      </c>
      <c r="H48" s="114">
        <v>1594</v>
      </c>
      <c r="I48" s="140">
        <v>1574</v>
      </c>
      <c r="J48" s="115">
        <v>-22</v>
      </c>
      <c r="K48" s="116">
        <v>-1.3977128335451081</v>
      </c>
    </row>
    <row r="49" spans="1:11" ht="14.1" customHeight="1" x14ac:dyDescent="0.2">
      <c r="A49" s="306">
        <v>63</v>
      </c>
      <c r="B49" s="307" t="s">
        <v>271</v>
      </c>
      <c r="C49" s="308"/>
      <c r="D49" s="113">
        <v>7.3005535656138063</v>
      </c>
      <c r="E49" s="115">
        <v>1121</v>
      </c>
      <c r="F49" s="114">
        <v>1256</v>
      </c>
      <c r="G49" s="114">
        <v>1275</v>
      </c>
      <c r="H49" s="114">
        <v>1247</v>
      </c>
      <c r="I49" s="140">
        <v>1205</v>
      </c>
      <c r="J49" s="115">
        <v>-84</v>
      </c>
      <c r="K49" s="116">
        <v>-6.9709543568464731</v>
      </c>
    </row>
    <row r="50" spans="1:11" ht="14.1" customHeight="1" x14ac:dyDescent="0.2">
      <c r="A50" s="306" t="s">
        <v>272</v>
      </c>
      <c r="B50" s="307" t="s">
        <v>273</v>
      </c>
      <c r="C50" s="308"/>
      <c r="D50" s="113">
        <v>0.50146532074242922</v>
      </c>
      <c r="E50" s="115">
        <v>77</v>
      </c>
      <c r="F50" s="114">
        <v>84</v>
      </c>
      <c r="G50" s="114">
        <v>87</v>
      </c>
      <c r="H50" s="114">
        <v>82</v>
      </c>
      <c r="I50" s="140">
        <v>84</v>
      </c>
      <c r="J50" s="115">
        <v>-7</v>
      </c>
      <c r="K50" s="116">
        <v>-8.3333333333333339</v>
      </c>
    </row>
    <row r="51" spans="1:11" ht="14.1" customHeight="1" x14ac:dyDescent="0.2">
      <c r="A51" s="306" t="s">
        <v>274</v>
      </c>
      <c r="B51" s="307" t="s">
        <v>275</v>
      </c>
      <c r="C51" s="308"/>
      <c r="D51" s="113">
        <v>6.512536633018561</v>
      </c>
      <c r="E51" s="115">
        <v>1000</v>
      </c>
      <c r="F51" s="114">
        <v>1125</v>
      </c>
      <c r="G51" s="114">
        <v>1131</v>
      </c>
      <c r="H51" s="114">
        <v>1110</v>
      </c>
      <c r="I51" s="140">
        <v>1068</v>
      </c>
      <c r="J51" s="115">
        <v>-68</v>
      </c>
      <c r="K51" s="116">
        <v>-6.3670411985018722</v>
      </c>
    </row>
    <row r="52" spans="1:11" ht="14.1" customHeight="1" x14ac:dyDescent="0.2">
      <c r="A52" s="306">
        <v>71</v>
      </c>
      <c r="B52" s="307" t="s">
        <v>276</v>
      </c>
      <c r="C52" s="308"/>
      <c r="D52" s="113">
        <v>12.341256919570172</v>
      </c>
      <c r="E52" s="115">
        <v>1895</v>
      </c>
      <c r="F52" s="114">
        <v>1924</v>
      </c>
      <c r="G52" s="114">
        <v>1921</v>
      </c>
      <c r="H52" s="114">
        <v>1909</v>
      </c>
      <c r="I52" s="140">
        <v>1893</v>
      </c>
      <c r="J52" s="115">
        <v>2</v>
      </c>
      <c r="K52" s="116">
        <v>0.10565240359218173</v>
      </c>
    </row>
    <row r="53" spans="1:11" ht="14.1" customHeight="1" x14ac:dyDescent="0.2">
      <c r="A53" s="306" t="s">
        <v>277</v>
      </c>
      <c r="B53" s="307" t="s">
        <v>278</v>
      </c>
      <c r="C53" s="308"/>
      <c r="D53" s="113">
        <v>0.65776619993487462</v>
      </c>
      <c r="E53" s="115">
        <v>101</v>
      </c>
      <c r="F53" s="114">
        <v>103</v>
      </c>
      <c r="G53" s="114">
        <v>107</v>
      </c>
      <c r="H53" s="114">
        <v>103</v>
      </c>
      <c r="I53" s="140">
        <v>106</v>
      </c>
      <c r="J53" s="115">
        <v>-5</v>
      </c>
      <c r="K53" s="116">
        <v>-4.716981132075472</v>
      </c>
    </row>
    <row r="54" spans="1:11" ht="14.1" customHeight="1" x14ac:dyDescent="0.2">
      <c r="A54" s="306" t="s">
        <v>279</v>
      </c>
      <c r="B54" s="307" t="s">
        <v>280</v>
      </c>
      <c r="C54" s="308"/>
      <c r="D54" s="113">
        <v>10.830348420709866</v>
      </c>
      <c r="E54" s="115">
        <v>1663</v>
      </c>
      <c r="F54" s="114">
        <v>1696</v>
      </c>
      <c r="G54" s="114">
        <v>1694</v>
      </c>
      <c r="H54" s="114">
        <v>1691</v>
      </c>
      <c r="I54" s="140">
        <v>1665</v>
      </c>
      <c r="J54" s="115">
        <v>-2</v>
      </c>
      <c r="K54" s="116">
        <v>-0.12012012012012012</v>
      </c>
    </row>
    <row r="55" spans="1:11" ht="14.1" customHeight="1" x14ac:dyDescent="0.2">
      <c r="A55" s="306">
        <v>72</v>
      </c>
      <c r="B55" s="307" t="s">
        <v>281</v>
      </c>
      <c r="C55" s="308"/>
      <c r="D55" s="113">
        <v>1.2699446434386192</v>
      </c>
      <c r="E55" s="115">
        <v>195</v>
      </c>
      <c r="F55" s="114">
        <v>202</v>
      </c>
      <c r="G55" s="114">
        <v>197</v>
      </c>
      <c r="H55" s="114">
        <v>195</v>
      </c>
      <c r="I55" s="140">
        <v>200</v>
      </c>
      <c r="J55" s="115">
        <v>-5</v>
      </c>
      <c r="K55" s="116">
        <v>-2.5</v>
      </c>
    </row>
    <row r="56" spans="1:11" ht="14.1" customHeight="1" x14ac:dyDescent="0.2">
      <c r="A56" s="306" t="s">
        <v>282</v>
      </c>
      <c r="B56" s="307" t="s">
        <v>283</v>
      </c>
      <c r="C56" s="308"/>
      <c r="D56" s="113">
        <v>0.24096385542168675</v>
      </c>
      <c r="E56" s="115">
        <v>37</v>
      </c>
      <c r="F56" s="114">
        <v>37</v>
      </c>
      <c r="G56" s="114">
        <v>37</v>
      </c>
      <c r="H56" s="114">
        <v>36</v>
      </c>
      <c r="I56" s="140">
        <v>37</v>
      </c>
      <c r="J56" s="115">
        <v>0</v>
      </c>
      <c r="K56" s="116">
        <v>0</v>
      </c>
    </row>
    <row r="57" spans="1:11" ht="14.1" customHeight="1" x14ac:dyDescent="0.2">
      <c r="A57" s="306" t="s">
        <v>284</v>
      </c>
      <c r="B57" s="307" t="s">
        <v>285</v>
      </c>
      <c r="C57" s="308"/>
      <c r="D57" s="113">
        <v>0.76847932269619013</v>
      </c>
      <c r="E57" s="115">
        <v>118</v>
      </c>
      <c r="F57" s="114">
        <v>125</v>
      </c>
      <c r="G57" s="114">
        <v>124</v>
      </c>
      <c r="H57" s="114">
        <v>122</v>
      </c>
      <c r="I57" s="140">
        <v>125</v>
      </c>
      <c r="J57" s="115">
        <v>-7</v>
      </c>
      <c r="K57" s="116">
        <v>-5.6</v>
      </c>
    </row>
    <row r="58" spans="1:11" ht="14.1" customHeight="1" x14ac:dyDescent="0.2">
      <c r="A58" s="306">
        <v>73</v>
      </c>
      <c r="B58" s="307" t="s">
        <v>286</v>
      </c>
      <c r="C58" s="308"/>
      <c r="D58" s="113">
        <v>0.88570498209052428</v>
      </c>
      <c r="E58" s="115">
        <v>136</v>
      </c>
      <c r="F58" s="114">
        <v>145</v>
      </c>
      <c r="G58" s="114">
        <v>139</v>
      </c>
      <c r="H58" s="114">
        <v>124</v>
      </c>
      <c r="I58" s="140">
        <v>124</v>
      </c>
      <c r="J58" s="115">
        <v>12</v>
      </c>
      <c r="K58" s="116">
        <v>9.67741935483871</v>
      </c>
    </row>
    <row r="59" spans="1:11" ht="14.1" customHeight="1" x14ac:dyDescent="0.2">
      <c r="A59" s="306" t="s">
        <v>287</v>
      </c>
      <c r="B59" s="307" t="s">
        <v>288</v>
      </c>
      <c r="C59" s="308"/>
      <c r="D59" s="113">
        <v>0.64474112666883754</v>
      </c>
      <c r="E59" s="115">
        <v>99</v>
      </c>
      <c r="F59" s="114">
        <v>106</v>
      </c>
      <c r="G59" s="114">
        <v>100</v>
      </c>
      <c r="H59" s="114">
        <v>93</v>
      </c>
      <c r="I59" s="140">
        <v>90</v>
      </c>
      <c r="J59" s="115">
        <v>9</v>
      </c>
      <c r="K59" s="116">
        <v>10</v>
      </c>
    </row>
    <row r="60" spans="1:11" ht="14.1" customHeight="1" x14ac:dyDescent="0.2">
      <c r="A60" s="306">
        <v>81</v>
      </c>
      <c r="B60" s="307" t="s">
        <v>289</v>
      </c>
      <c r="C60" s="308"/>
      <c r="D60" s="113">
        <v>3.7707587105177467</v>
      </c>
      <c r="E60" s="115">
        <v>579</v>
      </c>
      <c r="F60" s="114">
        <v>595</v>
      </c>
      <c r="G60" s="114">
        <v>606</v>
      </c>
      <c r="H60" s="114">
        <v>612</v>
      </c>
      <c r="I60" s="140">
        <v>591</v>
      </c>
      <c r="J60" s="115">
        <v>-12</v>
      </c>
      <c r="K60" s="116">
        <v>-2.030456852791878</v>
      </c>
    </row>
    <row r="61" spans="1:11" ht="14.1" customHeight="1" x14ac:dyDescent="0.2">
      <c r="A61" s="306" t="s">
        <v>290</v>
      </c>
      <c r="B61" s="307" t="s">
        <v>291</v>
      </c>
      <c r="C61" s="308"/>
      <c r="D61" s="113">
        <v>1.8430478671442527</v>
      </c>
      <c r="E61" s="115">
        <v>283</v>
      </c>
      <c r="F61" s="114">
        <v>286</v>
      </c>
      <c r="G61" s="114">
        <v>286</v>
      </c>
      <c r="H61" s="114">
        <v>299</v>
      </c>
      <c r="I61" s="140">
        <v>289</v>
      </c>
      <c r="J61" s="115">
        <v>-6</v>
      </c>
      <c r="K61" s="116">
        <v>-2.0761245674740483</v>
      </c>
    </row>
    <row r="62" spans="1:11" ht="14.1" customHeight="1" x14ac:dyDescent="0.2">
      <c r="A62" s="306" t="s">
        <v>292</v>
      </c>
      <c r="B62" s="307" t="s">
        <v>293</v>
      </c>
      <c r="C62" s="308"/>
      <c r="D62" s="113">
        <v>0.69684141973298597</v>
      </c>
      <c r="E62" s="115">
        <v>107</v>
      </c>
      <c r="F62" s="114">
        <v>111</v>
      </c>
      <c r="G62" s="114">
        <v>110</v>
      </c>
      <c r="H62" s="114">
        <v>104</v>
      </c>
      <c r="I62" s="140">
        <v>93</v>
      </c>
      <c r="J62" s="115">
        <v>14</v>
      </c>
      <c r="K62" s="116">
        <v>15.053763440860216</v>
      </c>
    </row>
    <row r="63" spans="1:11" ht="14.1" customHeight="1" x14ac:dyDescent="0.2">
      <c r="A63" s="306"/>
      <c r="B63" s="307" t="s">
        <v>294</v>
      </c>
      <c r="C63" s="308"/>
      <c r="D63" s="113">
        <v>0.65776619993487462</v>
      </c>
      <c r="E63" s="115">
        <v>101</v>
      </c>
      <c r="F63" s="114">
        <v>102</v>
      </c>
      <c r="G63" s="114">
        <v>101</v>
      </c>
      <c r="H63" s="114">
        <v>96</v>
      </c>
      <c r="I63" s="140">
        <v>86</v>
      </c>
      <c r="J63" s="115">
        <v>15</v>
      </c>
      <c r="K63" s="116">
        <v>17.441860465116278</v>
      </c>
    </row>
    <row r="64" spans="1:11" ht="14.1" customHeight="1" x14ac:dyDescent="0.2">
      <c r="A64" s="306" t="s">
        <v>295</v>
      </c>
      <c r="B64" s="307" t="s">
        <v>296</v>
      </c>
      <c r="C64" s="308"/>
      <c r="D64" s="113">
        <v>0.11071312276131554</v>
      </c>
      <c r="E64" s="115">
        <v>17</v>
      </c>
      <c r="F64" s="114">
        <v>18</v>
      </c>
      <c r="G64" s="114">
        <v>20</v>
      </c>
      <c r="H64" s="114">
        <v>21</v>
      </c>
      <c r="I64" s="140">
        <v>20</v>
      </c>
      <c r="J64" s="115">
        <v>-3</v>
      </c>
      <c r="K64" s="116">
        <v>-15</v>
      </c>
    </row>
    <row r="65" spans="1:11" ht="14.1" customHeight="1" x14ac:dyDescent="0.2">
      <c r="A65" s="306" t="s">
        <v>297</v>
      </c>
      <c r="B65" s="307" t="s">
        <v>298</v>
      </c>
      <c r="C65" s="308"/>
      <c r="D65" s="113">
        <v>0.65125366330185608</v>
      </c>
      <c r="E65" s="115">
        <v>100</v>
      </c>
      <c r="F65" s="114">
        <v>106</v>
      </c>
      <c r="G65" s="114">
        <v>110</v>
      </c>
      <c r="H65" s="114">
        <v>112</v>
      </c>
      <c r="I65" s="140">
        <v>110</v>
      </c>
      <c r="J65" s="115">
        <v>-10</v>
      </c>
      <c r="K65" s="116">
        <v>-9.0909090909090917</v>
      </c>
    </row>
    <row r="66" spans="1:11" ht="14.1" customHeight="1" x14ac:dyDescent="0.2">
      <c r="A66" s="306">
        <v>82</v>
      </c>
      <c r="B66" s="307" t="s">
        <v>299</v>
      </c>
      <c r="C66" s="308"/>
      <c r="D66" s="113">
        <v>1.3220449365027678</v>
      </c>
      <c r="E66" s="115">
        <v>203</v>
      </c>
      <c r="F66" s="114">
        <v>212</v>
      </c>
      <c r="G66" s="114">
        <v>223</v>
      </c>
      <c r="H66" s="114">
        <v>228</v>
      </c>
      <c r="I66" s="140">
        <v>231</v>
      </c>
      <c r="J66" s="115">
        <v>-28</v>
      </c>
      <c r="K66" s="116">
        <v>-12.121212121212121</v>
      </c>
    </row>
    <row r="67" spans="1:11" ht="14.1" customHeight="1" x14ac:dyDescent="0.2">
      <c r="A67" s="306" t="s">
        <v>300</v>
      </c>
      <c r="B67" s="307" t="s">
        <v>301</v>
      </c>
      <c r="C67" s="308"/>
      <c r="D67" s="113">
        <v>0.46890263757733636</v>
      </c>
      <c r="E67" s="115">
        <v>72</v>
      </c>
      <c r="F67" s="114">
        <v>74</v>
      </c>
      <c r="G67" s="114">
        <v>81</v>
      </c>
      <c r="H67" s="114">
        <v>81</v>
      </c>
      <c r="I67" s="140">
        <v>84</v>
      </c>
      <c r="J67" s="115">
        <v>-12</v>
      </c>
      <c r="K67" s="116">
        <v>-14.285714285714286</v>
      </c>
    </row>
    <row r="68" spans="1:11" ht="14.1" customHeight="1" x14ac:dyDescent="0.2">
      <c r="A68" s="306" t="s">
        <v>302</v>
      </c>
      <c r="B68" s="307" t="s">
        <v>303</v>
      </c>
      <c r="C68" s="308"/>
      <c r="D68" s="113">
        <v>0.5144903940084663</v>
      </c>
      <c r="E68" s="115">
        <v>79</v>
      </c>
      <c r="F68" s="114">
        <v>86</v>
      </c>
      <c r="G68" s="114">
        <v>86</v>
      </c>
      <c r="H68" s="114">
        <v>88</v>
      </c>
      <c r="I68" s="140">
        <v>88</v>
      </c>
      <c r="J68" s="115">
        <v>-9</v>
      </c>
      <c r="K68" s="116">
        <v>-10.227272727272727</v>
      </c>
    </row>
    <row r="69" spans="1:11" ht="14.1" customHeight="1" x14ac:dyDescent="0.2">
      <c r="A69" s="306">
        <v>83</v>
      </c>
      <c r="B69" s="307" t="s">
        <v>304</v>
      </c>
      <c r="C69" s="308"/>
      <c r="D69" s="113">
        <v>3.5037447085639855</v>
      </c>
      <c r="E69" s="115">
        <v>538</v>
      </c>
      <c r="F69" s="114">
        <v>784</v>
      </c>
      <c r="G69" s="114">
        <v>787</v>
      </c>
      <c r="H69" s="114">
        <v>781</v>
      </c>
      <c r="I69" s="140">
        <v>779</v>
      </c>
      <c r="J69" s="115">
        <v>-241</v>
      </c>
      <c r="K69" s="116">
        <v>-30.937098844672658</v>
      </c>
    </row>
    <row r="70" spans="1:11" ht="14.1" customHeight="1" x14ac:dyDescent="0.2">
      <c r="A70" s="306" t="s">
        <v>305</v>
      </c>
      <c r="B70" s="307" t="s">
        <v>306</v>
      </c>
      <c r="C70" s="308"/>
      <c r="D70" s="113">
        <v>2.3575382611527189</v>
      </c>
      <c r="E70" s="115">
        <v>362</v>
      </c>
      <c r="F70" s="114">
        <v>604</v>
      </c>
      <c r="G70" s="114">
        <v>610</v>
      </c>
      <c r="H70" s="114">
        <v>609</v>
      </c>
      <c r="I70" s="140">
        <v>613</v>
      </c>
      <c r="J70" s="115">
        <v>-251</v>
      </c>
      <c r="K70" s="116">
        <v>-40.946166394779773</v>
      </c>
    </row>
    <row r="71" spans="1:11" ht="14.1" customHeight="1" x14ac:dyDescent="0.2">
      <c r="A71" s="306"/>
      <c r="B71" s="307" t="s">
        <v>307</v>
      </c>
      <c r="C71" s="308"/>
      <c r="D71" s="113">
        <v>1.6476717681536959</v>
      </c>
      <c r="E71" s="115">
        <v>253</v>
      </c>
      <c r="F71" s="114">
        <v>229</v>
      </c>
      <c r="G71" s="114">
        <v>229</v>
      </c>
      <c r="H71" s="114">
        <v>235</v>
      </c>
      <c r="I71" s="140">
        <v>234</v>
      </c>
      <c r="J71" s="115">
        <v>19</v>
      </c>
      <c r="K71" s="116">
        <v>8.1196581196581192</v>
      </c>
    </row>
    <row r="72" spans="1:11" ht="14.1" customHeight="1" x14ac:dyDescent="0.2">
      <c r="A72" s="306">
        <v>84</v>
      </c>
      <c r="B72" s="307" t="s">
        <v>308</v>
      </c>
      <c r="C72" s="308"/>
      <c r="D72" s="113">
        <v>1.2504070335395636</v>
      </c>
      <c r="E72" s="115">
        <v>192</v>
      </c>
      <c r="F72" s="114">
        <v>191</v>
      </c>
      <c r="G72" s="114">
        <v>186</v>
      </c>
      <c r="H72" s="114">
        <v>184</v>
      </c>
      <c r="I72" s="140">
        <v>189</v>
      </c>
      <c r="J72" s="115">
        <v>3</v>
      </c>
      <c r="K72" s="116">
        <v>1.5873015873015872</v>
      </c>
    </row>
    <row r="73" spans="1:11" ht="14.1" customHeight="1" x14ac:dyDescent="0.2">
      <c r="A73" s="306" t="s">
        <v>309</v>
      </c>
      <c r="B73" s="307" t="s">
        <v>310</v>
      </c>
      <c r="C73" s="308"/>
      <c r="D73" s="113">
        <v>0.13025073266037121</v>
      </c>
      <c r="E73" s="115">
        <v>20</v>
      </c>
      <c r="F73" s="114">
        <v>17</v>
      </c>
      <c r="G73" s="114">
        <v>19</v>
      </c>
      <c r="H73" s="114">
        <v>18</v>
      </c>
      <c r="I73" s="140">
        <v>19</v>
      </c>
      <c r="J73" s="115">
        <v>1</v>
      </c>
      <c r="K73" s="116">
        <v>5.2631578947368425</v>
      </c>
    </row>
    <row r="74" spans="1:11" ht="14.1" customHeight="1" x14ac:dyDescent="0.2">
      <c r="A74" s="306" t="s">
        <v>311</v>
      </c>
      <c r="B74" s="307" t="s">
        <v>312</v>
      </c>
      <c r="C74" s="308"/>
      <c r="D74" s="113">
        <v>0.11722565939433409</v>
      </c>
      <c r="E74" s="115">
        <v>18</v>
      </c>
      <c r="F74" s="114">
        <v>18</v>
      </c>
      <c r="G74" s="114">
        <v>19</v>
      </c>
      <c r="H74" s="114">
        <v>20</v>
      </c>
      <c r="I74" s="140">
        <v>20</v>
      </c>
      <c r="J74" s="115">
        <v>-2</v>
      </c>
      <c r="K74" s="116">
        <v>-10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5.8612829697167045E-2</v>
      </c>
      <c r="E76" s="115">
        <v>9</v>
      </c>
      <c r="F76" s="114">
        <v>9</v>
      </c>
      <c r="G76" s="114">
        <v>10</v>
      </c>
      <c r="H76" s="114">
        <v>6</v>
      </c>
      <c r="I76" s="140">
        <v>6</v>
      </c>
      <c r="J76" s="115">
        <v>3</v>
      </c>
      <c r="K76" s="116">
        <v>50</v>
      </c>
    </row>
    <row r="77" spans="1:11" ht="14.1" customHeight="1" x14ac:dyDescent="0.2">
      <c r="A77" s="306">
        <v>92</v>
      </c>
      <c r="B77" s="307" t="s">
        <v>316</v>
      </c>
      <c r="C77" s="308"/>
      <c r="D77" s="113">
        <v>0.18886356235753826</v>
      </c>
      <c r="E77" s="115">
        <v>29</v>
      </c>
      <c r="F77" s="114">
        <v>26</v>
      </c>
      <c r="G77" s="114">
        <v>26</v>
      </c>
      <c r="H77" s="114">
        <v>27</v>
      </c>
      <c r="I77" s="140">
        <v>28</v>
      </c>
      <c r="J77" s="115">
        <v>1</v>
      </c>
      <c r="K77" s="116">
        <v>3.5714285714285716</v>
      </c>
    </row>
    <row r="78" spans="1:11" ht="14.1" customHeight="1" x14ac:dyDescent="0.2">
      <c r="A78" s="306">
        <v>93</v>
      </c>
      <c r="B78" s="307" t="s">
        <v>317</v>
      </c>
      <c r="C78" s="308"/>
      <c r="D78" s="113">
        <v>0.12373819602735266</v>
      </c>
      <c r="E78" s="115">
        <v>19</v>
      </c>
      <c r="F78" s="114">
        <v>19</v>
      </c>
      <c r="G78" s="114">
        <v>19</v>
      </c>
      <c r="H78" s="114">
        <v>20</v>
      </c>
      <c r="I78" s="140">
        <v>18</v>
      </c>
      <c r="J78" s="115">
        <v>1</v>
      </c>
      <c r="K78" s="116">
        <v>5.5555555555555554</v>
      </c>
    </row>
    <row r="79" spans="1:11" ht="14.1" customHeight="1" x14ac:dyDescent="0.2">
      <c r="A79" s="306">
        <v>94</v>
      </c>
      <c r="B79" s="307" t="s">
        <v>318</v>
      </c>
      <c r="C79" s="308"/>
      <c r="D79" s="113">
        <v>0.42331488114620647</v>
      </c>
      <c r="E79" s="115">
        <v>65</v>
      </c>
      <c r="F79" s="114">
        <v>109</v>
      </c>
      <c r="G79" s="114">
        <v>86</v>
      </c>
      <c r="H79" s="114">
        <v>69</v>
      </c>
      <c r="I79" s="140">
        <v>102</v>
      </c>
      <c r="J79" s="115">
        <v>-37</v>
      </c>
      <c r="K79" s="116">
        <v>-36.274509803921568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3.5949202214262455</v>
      </c>
      <c r="E81" s="143">
        <v>552</v>
      </c>
      <c r="F81" s="144">
        <v>562</v>
      </c>
      <c r="G81" s="144">
        <v>550</v>
      </c>
      <c r="H81" s="144">
        <v>573</v>
      </c>
      <c r="I81" s="145">
        <v>545</v>
      </c>
      <c r="J81" s="143">
        <v>7</v>
      </c>
      <c r="K81" s="146">
        <v>1.2844036697247707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3228</v>
      </c>
      <c r="G12" s="536">
        <v>2526</v>
      </c>
      <c r="H12" s="536">
        <v>4661</v>
      </c>
      <c r="I12" s="536">
        <v>2671</v>
      </c>
      <c r="J12" s="537">
        <v>3272</v>
      </c>
      <c r="K12" s="538">
        <v>-44</v>
      </c>
      <c r="L12" s="349">
        <v>-1.3447432762836187</v>
      </c>
    </row>
    <row r="13" spans="1:17" s="110" customFormat="1" ht="15" customHeight="1" x14ac:dyDescent="0.2">
      <c r="A13" s="350" t="s">
        <v>344</v>
      </c>
      <c r="B13" s="351" t="s">
        <v>345</v>
      </c>
      <c r="C13" s="347"/>
      <c r="D13" s="347"/>
      <c r="E13" s="348"/>
      <c r="F13" s="536">
        <v>1800</v>
      </c>
      <c r="G13" s="536">
        <v>1145</v>
      </c>
      <c r="H13" s="536">
        <v>2354</v>
      </c>
      <c r="I13" s="536">
        <v>1440</v>
      </c>
      <c r="J13" s="537">
        <v>1818</v>
      </c>
      <c r="K13" s="538">
        <v>-18</v>
      </c>
      <c r="L13" s="349">
        <v>-0.99009900990099009</v>
      </c>
    </row>
    <row r="14" spans="1:17" s="110" customFormat="1" ht="22.5" customHeight="1" x14ac:dyDescent="0.2">
      <c r="A14" s="350"/>
      <c r="B14" s="351" t="s">
        <v>346</v>
      </c>
      <c r="C14" s="347"/>
      <c r="D14" s="347"/>
      <c r="E14" s="348"/>
      <c r="F14" s="536">
        <v>1428</v>
      </c>
      <c r="G14" s="536">
        <v>1381</v>
      </c>
      <c r="H14" s="536">
        <v>2307</v>
      </c>
      <c r="I14" s="536">
        <v>1231</v>
      </c>
      <c r="J14" s="537">
        <v>1454</v>
      </c>
      <c r="K14" s="538">
        <v>-26</v>
      </c>
      <c r="L14" s="349">
        <v>-1.7881705639614855</v>
      </c>
    </row>
    <row r="15" spans="1:17" s="110" customFormat="1" ht="15" customHeight="1" x14ac:dyDescent="0.2">
      <c r="A15" s="350" t="s">
        <v>347</v>
      </c>
      <c r="B15" s="351" t="s">
        <v>108</v>
      </c>
      <c r="C15" s="347"/>
      <c r="D15" s="347"/>
      <c r="E15" s="348"/>
      <c r="F15" s="536">
        <v>825</v>
      </c>
      <c r="G15" s="536">
        <v>659</v>
      </c>
      <c r="H15" s="536">
        <v>2207</v>
      </c>
      <c r="I15" s="536">
        <v>596</v>
      </c>
      <c r="J15" s="537">
        <v>834</v>
      </c>
      <c r="K15" s="538">
        <v>-9</v>
      </c>
      <c r="L15" s="349">
        <v>-1.079136690647482</v>
      </c>
    </row>
    <row r="16" spans="1:17" s="110" customFormat="1" ht="15" customHeight="1" x14ac:dyDescent="0.2">
      <c r="A16" s="350"/>
      <c r="B16" s="351" t="s">
        <v>109</v>
      </c>
      <c r="C16" s="347"/>
      <c r="D16" s="347"/>
      <c r="E16" s="348"/>
      <c r="F16" s="536">
        <v>2068</v>
      </c>
      <c r="G16" s="536">
        <v>1635</v>
      </c>
      <c r="H16" s="536">
        <v>2158</v>
      </c>
      <c r="I16" s="536">
        <v>1813</v>
      </c>
      <c r="J16" s="537">
        <v>2118</v>
      </c>
      <c r="K16" s="538">
        <v>-50</v>
      </c>
      <c r="L16" s="349">
        <v>-2.3607176581680829</v>
      </c>
    </row>
    <row r="17" spans="1:12" s="110" customFormat="1" ht="15" customHeight="1" x14ac:dyDescent="0.2">
      <c r="A17" s="350"/>
      <c r="B17" s="351" t="s">
        <v>110</v>
      </c>
      <c r="C17" s="347"/>
      <c r="D17" s="347"/>
      <c r="E17" s="348"/>
      <c r="F17" s="536">
        <v>301</v>
      </c>
      <c r="G17" s="536">
        <v>200</v>
      </c>
      <c r="H17" s="536">
        <v>259</v>
      </c>
      <c r="I17" s="536">
        <v>236</v>
      </c>
      <c r="J17" s="537">
        <v>294</v>
      </c>
      <c r="K17" s="538">
        <v>7</v>
      </c>
      <c r="L17" s="349">
        <v>2.3809523809523809</v>
      </c>
    </row>
    <row r="18" spans="1:12" s="110" customFormat="1" ht="15" customHeight="1" x14ac:dyDescent="0.2">
      <c r="A18" s="350"/>
      <c r="B18" s="351" t="s">
        <v>111</v>
      </c>
      <c r="C18" s="347"/>
      <c r="D18" s="347"/>
      <c r="E18" s="348"/>
      <c r="F18" s="536">
        <v>34</v>
      </c>
      <c r="G18" s="536">
        <v>32</v>
      </c>
      <c r="H18" s="536">
        <v>37</v>
      </c>
      <c r="I18" s="536">
        <v>26</v>
      </c>
      <c r="J18" s="537">
        <v>26</v>
      </c>
      <c r="K18" s="538">
        <v>8</v>
      </c>
      <c r="L18" s="349">
        <v>30.76923076923077</v>
      </c>
    </row>
    <row r="19" spans="1:12" s="110" customFormat="1" ht="15" customHeight="1" x14ac:dyDescent="0.2">
      <c r="A19" s="118" t="s">
        <v>113</v>
      </c>
      <c r="B19" s="119" t="s">
        <v>181</v>
      </c>
      <c r="C19" s="347"/>
      <c r="D19" s="347"/>
      <c r="E19" s="348"/>
      <c r="F19" s="536">
        <v>2136</v>
      </c>
      <c r="G19" s="536">
        <v>1457</v>
      </c>
      <c r="H19" s="536">
        <v>3328</v>
      </c>
      <c r="I19" s="536">
        <v>1725</v>
      </c>
      <c r="J19" s="537">
        <v>2214</v>
      </c>
      <c r="K19" s="538">
        <v>-78</v>
      </c>
      <c r="L19" s="349">
        <v>-3.5230352303523036</v>
      </c>
    </row>
    <row r="20" spans="1:12" s="110" customFormat="1" ht="15" customHeight="1" x14ac:dyDescent="0.2">
      <c r="A20" s="118"/>
      <c r="B20" s="119" t="s">
        <v>182</v>
      </c>
      <c r="C20" s="347"/>
      <c r="D20" s="347"/>
      <c r="E20" s="348"/>
      <c r="F20" s="536">
        <v>1092</v>
      </c>
      <c r="G20" s="536">
        <v>1069</v>
      </c>
      <c r="H20" s="536">
        <v>1333</v>
      </c>
      <c r="I20" s="536">
        <v>946</v>
      </c>
      <c r="J20" s="537">
        <v>1058</v>
      </c>
      <c r="K20" s="538">
        <v>34</v>
      </c>
      <c r="L20" s="349">
        <v>3.2136105860113422</v>
      </c>
    </row>
    <row r="21" spans="1:12" s="110" customFormat="1" ht="15" customHeight="1" x14ac:dyDescent="0.2">
      <c r="A21" s="118" t="s">
        <v>113</v>
      </c>
      <c r="B21" s="119" t="s">
        <v>116</v>
      </c>
      <c r="C21" s="347"/>
      <c r="D21" s="347"/>
      <c r="E21" s="348"/>
      <c r="F21" s="536">
        <v>2475</v>
      </c>
      <c r="G21" s="536">
        <v>1929</v>
      </c>
      <c r="H21" s="536">
        <v>3735</v>
      </c>
      <c r="I21" s="536">
        <v>1927</v>
      </c>
      <c r="J21" s="537">
        <v>2482</v>
      </c>
      <c r="K21" s="538">
        <v>-7</v>
      </c>
      <c r="L21" s="349">
        <v>-0.28203062046736505</v>
      </c>
    </row>
    <row r="22" spans="1:12" s="110" customFormat="1" ht="15" customHeight="1" x14ac:dyDescent="0.2">
      <c r="A22" s="118"/>
      <c r="B22" s="119" t="s">
        <v>117</v>
      </c>
      <c r="C22" s="347"/>
      <c r="D22" s="347"/>
      <c r="E22" s="348"/>
      <c r="F22" s="536">
        <v>750</v>
      </c>
      <c r="G22" s="536">
        <v>597</v>
      </c>
      <c r="H22" s="536">
        <v>926</v>
      </c>
      <c r="I22" s="536">
        <v>743</v>
      </c>
      <c r="J22" s="537">
        <v>790</v>
      </c>
      <c r="K22" s="538">
        <v>-40</v>
      </c>
      <c r="L22" s="349">
        <v>-5.0632911392405067</v>
      </c>
    </row>
    <row r="23" spans="1:12" s="110" customFormat="1" ht="15" customHeight="1" x14ac:dyDescent="0.2">
      <c r="A23" s="352" t="s">
        <v>347</v>
      </c>
      <c r="B23" s="353" t="s">
        <v>193</v>
      </c>
      <c r="C23" s="354"/>
      <c r="D23" s="354"/>
      <c r="E23" s="355"/>
      <c r="F23" s="539">
        <v>89</v>
      </c>
      <c r="G23" s="539">
        <v>144</v>
      </c>
      <c r="H23" s="539">
        <v>1057</v>
      </c>
      <c r="I23" s="539">
        <v>28</v>
      </c>
      <c r="J23" s="540">
        <v>93</v>
      </c>
      <c r="K23" s="541">
        <v>-4</v>
      </c>
      <c r="L23" s="356">
        <v>-4.301075268817204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28.9</v>
      </c>
      <c r="G25" s="542">
        <v>33.1</v>
      </c>
      <c r="H25" s="542">
        <v>33.200000000000003</v>
      </c>
      <c r="I25" s="542">
        <v>31.2</v>
      </c>
      <c r="J25" s="542">
        <v>27.3</v>
      </c>
      <c r="K25" s="543" t="s">
        <v>349</v>
      </c>
      <c r="L25" s="364">
        <v>1.5999999999999979</v>
      </c>
    </row>
    <row r="26" spans="1:12" s="110" customFormat="1" ht="15" customHeight="1" x14ac:dyDescent="0.2">
      <c r="A26" s="365" t="s">
        <v>105</v>
      </c>
      <c r="B26" s="366" t="s">
        <v>345</v>
      </c>
      <c r="C26" s="362"/>
      <c r="D26" s="362"/>
      <c r="E26" s="363"/>
      <c r="F26" s="542">
        <v>26.6</v>
      </c>
      <c r="G26" s="542">
        <v>32</v>
      </c>
      <c r="H26" s="542">
        <v>31.3</v>
      </c>
      <c r="I26" s="542">
        <v>27.7</v>
      </c>
      <c r="J26" s="544">
        <v>25.5</v>
      </c>
      <c r="K26" s="543" t="s">
        <v>349</v>
      </c>
      <c r="L26" s="364">
        <v>1.1000000000000014</v>
      </c>
    </row>
    <row r="27" spans="1:12" s="110" customFormat="1" ht="15" customHeight="1" x14ac:dyDescent="0.2">
      <c r="A27" s="365"/>
      <c r="B27" s="366" t="s">
        <v>346</v>
      </c>
      <c r="C27" s="362"/>
      <c r="D27" s="362"/>
      <c r="E27" s="363"/>
      <c r="F27" s="542">
        <v>31.8</v>
      </c>
      <c r="G27" s="542">
        <v>34.1</v>
      </c>
      <c r="H27" s="542">
        <v>35.1</v>
      </c>
      <c r="I27" s="542">
        <v>35.299999999999997</v>
      </c>
      <c r="J27" s="542">
        <v>29.5</v>
      </c>
      <c r="K27" s="543" t="s">
        <v>349</v>
      </c>
      <c r="L27" s="364">
        <v>2.3000000000000007</v>
      </c>
    </row>
    <row r="28" spans="1:12" s="110" customFormat="1" ht="15" customHeight="1" x14ac:dyDescent="0.2">
      <c r="A28" s="365" t="s">
        <v>113</v>
      </c>
      <c r="B28" s="366" t="s">
        <v>108</v>
      </c>
      <c r="C28" s="362"/>
      <c r="D28" s="362"/>
      <c r="E28" s="363"/>
      <c r="F28" s="542">
        <v>43.4</v>
      </c>
      <c r="G28" s="542">
        <v>46.8</v>
      </c>
      <c r="H28" s="542">
        <v>43.1</v>
      </c>
      <c r="I28" s="542">
        <v>45.6</v>
      </c>
      <c r="J28" s="542">
        <v>38.200000000000003</v>
      </c>
      <c r="K28" s="543" t="s">
        <v>349</v>
      </c>
      <c r="L28" s="364">
        <v>5.1999999999999957</v>
      </c>
    </row>
    <row r="29" spans="1:12" s="110" customFormat="1" ht="11.25" x14ac:dyDescent="0.2">
      <c r="A29" s="365"/>
      <c r="B29" s="366" t="s">
        <v>109</v>
      </c>
      <c r="C29" s="362"/>
      <c r="D29" s="362"/>
      <c r="E29" s="363"/>
      <c r="F29" s="542">
        <v>24.7</v>
      </c>
      <c r="G29" s="542">
        <v>30.2</v>
      </c>
      <c r="H29" s="542">
        <v>29.2</v>
      </c>
      <c r="I29" s="542">
        <v>27.8</v>
      </c>
      <c r="J29" s="544">
        <v>24.1</v>
      </c>
      <c r="K29" s="543" t="s">
        <v>349</v>
      </c>
      <c r="L29" s="364">
        <v>0.59999999999999787</v>
      </c>
    </row>
    <row r="30" spans="1:12" s="110" customFormat="1" ht="15" customHeight="1" x14ac:dyDescent="0.2">
      <c r="A30" s="365"/>
      <c r="B30" s="366" t="s">
        <v>110</v>
      </c>
      <c r="C30" s="362"/>
      <c r="D30" s="362"/>
      <c r="E30" s="363"/>
      <c r="F30" s="542">
        <v>22.7</v>
      </c>
      <c r="G30" s="542">
        <v>24</v>
      </c>
      <c r="H30" s="542">
        <v>24.1</v>
      </c>
      <c r="I30" s="542">
        <v>24.2</v>
      </c>
      <c r="J30" s="542">
        <v>21.8</v>
      </c>
      <c r="K30" s="543" t="s">
        <v>349</v>
      </c>
      <c r="L30" s="364">
        <v>0.89999999999999858</v>
      </c>
    </row>
    <row r="31" spans="1:12" s="110" customFormat="1" ht="15" customHeight="1" x14ac:dyDescent="0.2">
      <c r="A31" s="365"/>
      <c r="B31" s="366" t="s">
        <v>111</v>
      </c>
      <c r="C31" s="362"/>
      <c r="D31" s="362"/>
      <c r="E31" s="363"/>
      <c r="F31" s="542">
        <v>23.5</v>
      </c>
      <c r="G31" s="542">
        <v>25</v>
      </c>
      <c r="H31" s="542">
        <v>35.1</v>
      </c>
      <c r="I31" s="542">
        <v>26.9</v>
      </c>
      <c r="J31" s="542">
        <v>38.5</v>
      </c>
      <c r="K31" s="543" t="s">
        <v>349</v>
      </c>
      <c r="L31" s="364">
        <v>-15</v>
      </c>
    </row>
    <row r="32" spans="1:12" s="110" customFormat="1" ht="15" customHeight="1" x14ac:dyDescent="0.2">
      <c r="A32" s="367" t="s">
        <v>113</v>
      </c>
      <c r="B32" s="368" t="s">
        <v>181</v>
      </c>
      <c r="C32" s="362"/>
      <c r="D32" s="362"/>
      <c r="E32" s="363"/>
      <c r="F32" s="542">
        <v>27.4</v>
      </c>
      <c r="G32" s="542">
        <v>31</v>
      </c>
      <c r="H32" s="542">
        <v>30.9</v>
      </c>
      <c r="I32" s="542">
        <v>30.3</v>
      </c>
      <c r="J32" s="544">
        <v>26.5</v>
      </c>
      <c r="K32" s="543" t="s">
        <v>349</v>
      </c>
      <c r="L32" s="364">
        <v>0.89999999999999858</v>
      </c>
    </row>
    <row r="33" spans="1:12" s="110" customFormat="1" ht="15" customHeight="1" x14ac:dyDescent="0.2">
      <c r="A33" s="367"/>
      <c r="B33" s="368" t="s">
        <v>182</v>
      </c>
      <c r="C33" s="362"/>
      <c r="D33" s="362"/>
      <c r="E33" s="363"/>
      <c r="F33" s="542">
        <v>31.8</v>
      </c>
      <c r="G33" s="542">
        <v>35.799999999999997</v>
      </c>
      <c r="H33" s="542">
        <v>37.1</v>
      </c>
      <c r="I33" s="542">
        <v>32.9</v>
      </c>
      <c r="J33" s="542">
        <v>28.9</v>
      </c>
      <c r="K33" s="543" t="s">
        <v>349</v>
      </c>
      <c r="L33" s="364">
        <v>2.9000000000000021</v>
      </c>
    </row>
    <row r="34" spans="1:12" s="369" customFormat="1" ht="15" customHeight="1" x14ac:dyDescent="0.2">
      <c r="A34" s="367" t="s">
        <v>113</v>
      </c>
      <c r="B34" s="368" t="s">
        <v>116</v>
      </c>
      <c r="C34" s="362"/>
      <c r="D34" s="362"/>
      <c r="E34" s="363"/>
      <c r="F34" s="542">
        <v>28.6</v>
      </c>
      <c r="G34" s="542">
        <v>32.1</v>
      </c>
      <c r="H34" s="542">
        <v>32.4</v>
      </c>
      <c r="I34" s="542">
        <v>30.6</v>
      </c>
      <c r="J34" s="542">
        <v>26.2</v>
      </c>
      <c r="K34" s="543" t="s">
        <v>349</v>
      </c>
      <c r="L34" s="364">
        <v>2.4000000000000021</v>
      </c>
    </row>
    <row r="35" spans="1:12" s="369" customFormat="1" ht="11.25" x14ac:dyDescent="0.2">
      <c r="A35" s="370"/>
      <c r="B35" s="371" t="s">
        <v>117</v>
      </c>
      <c r="C35" s="372"/>
      <c r="D35" s="372"/>
      <c r="E35" s="373"/>
      <c r="F35" s="545">
        <v>30.1</v>
      </c>
      <c r="G35" s="545">
        <v>36.6</v>
      </c>
      <c r="H35" s="545">
        <v>35.799999999999997</v>
      </c>
      <c r="I35" s="545">
        <v>32.799999999999997</v>
      </c>
      <c r="J35" s="546">
        <v>30.8</v>
      </c>
      <c r="K35" s="547" t="s">
        <v>349</v>
      </c>
      <c r="L35" s="374">
        <v>-0.69999999999999929</v>
      </c>
    </row>
    <row r="36" spans="1:12" s="369" customFormat="1" ht="15.95" customHeight="1" x14ac:dyDescent="0.2">
      <c r="A36" s="375" t="s">
        <v>350</v>
      </c>
      <c r="B36" s="376"/>
      <c r="C36" s="377"/>
      <c r="D36" s="376"/>
      <c r="E36" s="378"/>
      <c r="F36" s="548">
        <v>3115</v>
      </c>
      <c r="G36" s="548">
        <v>2341</v>
      </c>
      <c r="H36" s="548">
        <v>3417</v>
      </c>
      <c r="I36" s="548">
        <v>2615</v>
      </c>
      <c r="J36" s="548">
        <v>3156</v>
      </c>
      <c r="K36" s="549">
        <v>-41</v>
      </c>
      <c r="L36" s="380">
        <v>-1.2991128010139417</v>
      </c>
    </row>
    <row r="37" spans="1:12" s="369" customFormat="1" ht="15.95" customHeight="1" x14ac:dyDescent="0.2">
      <c r="A37" s="381"/>
      <c r="B37" s="382" t="s">
        <v>113</v>
      </c>
      <c r="C37" s="382" t="s">
        <v>351</v>
      </c>
      <c r="D37" s="382"/>
      <c r="E37" s="383"/>
      <c r="F37" s="548">
        <v>900</v>
      </c>
      <c r="G37" s="548">
        <v>776</v>
      </c>
      <c r="H37" s="548">
        <v>1135</v>
      </c>
      <c r="I37" s="548">
        <v>816</v>
      </c>
      <c r="J37" s="548">
        <v>862</v>
      </c>
      <c r="K37" s="549">
        <v>38</v>
      </c>
      <c r="L37" s="380">
        <v>4.4083526682134568</v>
      </c>
    </row>
    <row r="38" spans="1:12" s="369" customFormat="1" ht="15.95" customHeight="1" x14ac:dyDescent="0.2">
      <c r="A38" s="381"/>
      <c r="B38" s="384" t="s">
        <v>105</v>
      </c>
      <c r="C38" s="384" t="s">
        <v>106</v>
      </c>
      <c r="D38" s="385"/>
      <c r="E38" s="383"/>
      <c r="F38" s="548">
        <v>1740</v>
      </c>
      <c r="G38" s="548">
        <v>1065</v>
      </c>
      <c r="H38" s="548">
        <v>1675</v>
      </c>
      <c r="I38" s="548">
        <v>1412</v>
      </c>
      <c r="J38" s="550">
        <v>1751</v>
      </c>
      <c r="K38" s="549">
        <v>-11</v>
      </c>
      <c r="L38" s="380">
        <v>-0.62821245002855508</v>
      </c>
    </row>
    <row r="39" spans="1:12" s="369" customFormat="1" ht="15.95" customHeight="1" x14ac:dyDescent="0.2">
      <c r="A39" s="381"/>
      <c r="B39" s="385"/>
      <c r="C39" s="382" t="s">
        <v>352</v>
      </c>
      <c r="D39" s="385"/>
      <c r="E39" s="383"/>
      <c r="F39" s="548">
        <v>463</v>
      </c>
      <c r="G39" s="548">
        <v>341</v>
      </c>
      <c r="H39" s="548">
        <v>524</v>
      </c>
      <c r="I39" s="548">
        <v>391</v>
      </c>
      <c r="J39" s="548">
        <v>447</v>
      </c>
      <c r="K39" s="549">
        <v>16</v>
      </c>
      <c r="L39" s="380">
        <v>3.5794183445190155</v>
      </c>
    </row>
    <row r="40" spans="1:12" s="369" customFormat="1" ht="15.95" customHeight="1" x14ac:dyDescent="0.2">
      <c r="A40" s="381"/>
      <c r="B40" s="384"/>
      <c r="C40" s="384" t="s">
        <v>107</v>
      </c>
      <c r="D40" s="385"/>
      <c r="E40" s="383"/>
      <c r="F40" s="548">
        <v>1375</v>
      </c>
      <c r="G40" s="548">
        <v>1276</v>
      </c>
      <c r="H40" s="548">
        <v>1742</v>
      </c>
      <c r="I40" s="548">
        <v>1203</v>
      </c>
      <c r="J40" s="548">
        <v>1405</v>
      </c>
      <c r="K40" s="549">
        <v>-30</v>
      </c>
      <c r="L40" s="380">
        <v>-2.1352313167259784</v>
      </c>
    </row>
    <row r="41" spans="1:12" s="369" customFormat="1" ht="24" customHeight="1" x14ac:dyDescent="0.2">
      <c r="A41" s="381"/>
      <c r="B41" s="385"/>
      <c r="C41" s="382" t="s">
        <v>352</v>
      </c>
      <c r="D41" s="385"/>
      <c r="E41" s="383"/>
      <c r="F41" s="548">
        <v>437</v>
      </c>
      <c r="G41" s="548">
        <v>435</v>
      </c>
      <c r="H41" s="548">
        <v>611</v>
      </c>
      <c r="I41" s="548">
        <v>425</v>
      </c>
      <c r="J41" s="550">
        <v>415</v>
      </c>
      <c r="K41" s="549">
        <v>22</v>
      </c>
      <c r="L41" s="380">
        <v>5.3012048192771086</v>
      </c>
    </row>
    <row r="42" spans="1:12" s="110" customFormat="1" ht="15" customHeight="1" x14ac:dyDescent="0.2">
      <c r="A42" s="381"/>
      <c r="B42" s="384" t="s">
        <v>113</v>
      </c>
      <c r="C42" s="384" t="s">
        <v>353</v>
      </c>
      <c r="D42" s="385"/>
      <c r="E42" s="383"/>
      <c r="F42" s="548">
        <v>728</v>
      </c>
      <c r="G42" s="548">
        <v>504</v>
      </c>
      <c r="H42" s="548">
        <v>1064</v>
      </c>
      <c r="I42" s="548">
        <v>553</v>
      </c>
      <c r="J42" s="548">
        <v>736</v>
      </c>
      <c r="K42" s="549">
        <v>-8</v>
      </c>
      <c r="L42" s="380">
        <v>-1.0869565217391304</v>
      </c>
    </row>
    <row r="43" spans="1:12" s="110" customFormat="1" ht="15" customHeight="1" x14ac:dyDescent="0.2">
      <c r="A43" s="381"/>
      <c r="B43" s="385"/>
      <c r="C43" s="382" t="s">
        <v>352</v>
      </c>
      <c r="D43" s="385"/>
      <c r="E43" s="383"/>
      <c r="F43" s="548">
        <v>316</v>
      </c>
      <c r="G43" s="548">
        <v>236</v>
      </c>
      <c r="H43" s="548">
        <v>459</v>
      </c>
      <c r="I43" s="548">
        <v>252</v>
      </c>
      <c r="J43" s="548">
        <v>281</v>
      </c>
      <c r="K43" s="549">
        <v>35</v>
      </c>
      <c r="L43" s="380">
        <v>12.455516014234876</v>
      </c>
    </row>
    <row r="44" spans="1:12" s="110" customFormat="1" ht="15" customHeight="1" x14ac:dyDescent="0.2">
      <c r="A44" s="381"/>
      <c r="B44" s="384"/>
      <c r="C44" s="366" t="s">
        <v>109</v>
      </c>
      <c r="D44" s="385"/>
      <c r="E44" s="383"/>
      <c r="F44" s="548">
        <v>2053</v>
      </c>
      <c r="G44" s="548">
        <v>1605</v>
      </c>
      <c r="H44" s="548">
        <v>2059</v>
      </c>
      <c r="I44" s="548">
        <v>1800</v>
      </c>
      <c r="J44" s="550">
        <v>2101</v>
      </c>
      <c r="K44" s="549">
        <v>-48</v>
      </c>
      <c r="L44" s="380">
        <v>-2.284626368396002</v>
      </c>
    </row>
    <row r="45" spans="1:12" s="110" customFormat="1" ht="15" customHeight="1" x14ac:dyDescent="0.2">
      <c r="A45" s="381"/>
      <c r="B45" s="385"/>
      <c r="C45" s="382" t="s">
        <v>352</v>
      </c>
      <c r="D45" s="385"/>
      <c r="E45" s="383"/>
      <c r="F45" s="548">
        <v>508</v>
      </c>
      <c r="G45" s="548">
        <v>484</v>
      </c>
      <c r="H45" s="548">
        <v>601</v>
      </c>
      <c r="I45" s="548">
        <v>500</v>
      </c>
      <c r="J45" s="548">
        <v>507</v>
      </c>
      <c r="K45" s="549">
        <v>1</v>
      </c>
      <c r="L45" s="380">
        <v>0.19723865877712032</v>
      </c>
    </row>
    <row r="46" spans="1:12" s="110" customFormat="1" ht="15" customHeight="1" x14ac:dyDescent="0.2">
      <c r="A46" s="381"/>
      <c r="B46" s="384"/>
      <c r="C46" s="366" t="s">
        <v>110</v>
      </c>
      <c r="D46" s="385"/>
      <c r="E46" s="383"/>
      <c r="F46" s="548">
        <v>300</v>
      </c>
      <c r="G46" s="548">
        <v>200</v>
      </c>
      <c r="H46" s="548">
        <v>257</v>
      </c>
      <c r="I46" s="548">
        <v>236</v>
      </c>
      <c r="J46" s="548">
        <v>293</v>
      </c>
      <c r="K46" s="549">
        <v>7</v>
      </c>
      <c r="L46" s="380">
        <v>2.3890784982935154</v>
      </c>
    </row>
    <row r="47" spans="1:12" s="110" customFormat="1" ht="15" customHeight="1" x14ac:dyDescent="0.2">
      <c r="A47" s="381"/>
      <c r="B47" s="385"/>
      <c r="C47" s="382" t="s">
        <v>352</v>
      </c>
      <c r="D47" s="385"/>
      <c r="E47" s="383"/>
      <c r="F47" s="548">
        <v>68</v>
      </c>
      <c r="G47" s="548">
        <v>48</v>
      </c>
      <c r="H47" s="548">
        <v>62</v>
      </c>
      <c r="I47" s="548">
        <v>57</v>
      </c>
      <c r="J47" s="550">
        <v>64</v>
      </c>
      <c r="K47" s="549">
        <v>4</v>
      </c>
      <c r="L47" s="380">
        <v>6.25</v>
      </c>
    </row>
    <row r="48" spans="1:12" s="110" customFormat="1" ht="15" customHeight="1" x14ac:dyDescent="0.2">
      <c r="A48" s="381"/>
      <c r="B48" s="385"/>
      <c r="C48" s="366" t="s">
        <v>111</v>
      </c>
      <c r="D48" s="386"/>
      <c r="E48" s="387"/>
      <c r="F48" s="548">
        <v>34</v>
      </c>
      <c r="G48" s="548">
        <v>32</v>
      </c>
      <c r="H48" s="548">
        <v>37</v>
      </c>
      <c r="I48" s="548">
        <v>26</v>
      </c>
      <c r="J48" s="548">
        <v>26</v>
      </c>
      <c r="K48" s="549">
        <v>8</v>
      </c>
      <c r="L48" s="380">
        <v>30.76923076923077</v>
      </c>
    </row>
    <row r="49" spans="1:12" s="110" customFormat="1" ht="15" customHeight="1" x14ac:dyDescent="0.2">
      <c r="A49" s="381"/>
      <c r="B49" s="385"/>
      <c r="C49" s="382" t="s">
        <v>352</v>
      </c>
      <c r="D49" s="385"/>
      <c r="E49" s="383"/>
      <c r="F49" s="548">
        <v>8</v>
      </c>
      <c r="G49" s="548">
        <v>8</v>
      </c>
      <c r="H49" s="548">
        <v>13</v>
      </c>
      <c r="I49" s="548">
        <v>7</v>
      </c>
      <c r="J49" s="548">
        <v>10</v>
      </c>
      <c r="K49" s="549">
        <v>-2</v>
      </c>
      <c r="L49" s="380">
        <v>-20</v>
      </c>
    </row>
    <row r="50" spans="1:12" s="110" customFormat="1" ht="15" customHeight="1" x14ac:dyDescent="0.2">
      <c r="A50" s="381"/>
      <c r="B50" s="384" t="s">
        <v>113</v>
      </c>
      <c r="C50" s="382" t="s">
        <v>181</v>
      </c>
      <c r="D50" s="385"/>
      <c r="E50" s="383"/>
      <c r="F50" s="548">
        <v>2029</v>
      </c>
      <c r="G50" s="548">
        <v>1288</v>
      </c>
      <c r="H50" s="548">
        <v>2148</v>
      </c>
      <c r="I50" s="548">
        <v>1675</v>
      </c>
      <c r="J50" s="550">
        <v>2103</v>
      </c>
      <c r="K50" s="549">
        <v>-74</v>
      </c>
      <c r="L50" s="380">
        <v>-3.5187826913932478</v>
      </c>
    </row>
    <row r="51" spans="1:12" s="110" customFormat="1" ht="15" customHeight="1" x14ac:dyDescent="0.2">
      <c r="A51" s="381"/>
      <c r="B51" s="385"/>
      <c r="C51" s="382" t="s">
        <v>352</v>
      </c>
      <c r="D51" s="385"/>
      <c r="E51" s="383"/>
      <c r="F51" s="548">
        <v>555</v>
      </c>
      <c r="G51" s="548">
        <v>399</v>
      </c>
      <c r="H51" s="548">
        <v>664</v>
      </c>
      <c r="I51" s="548">
        <v>507</v>
      </c>
      <c r="J51" s="548">
        <v>558</v>
      </c>
      <c r="K51" s="549">
        <v>-3</v>
      </c>
      <c r="L51" s="380">
        <v>-0.5376344086021505</v>
      </c>
    </row>
    <row r="52" spans="1:12" s="110" customFormat="1" ht="15" customHeight="1" x14ac:dyDescent="0.2">
      <c r="A52" s="381"/>
      <c r="B52" s="384"/>
      <c r="C52" s="382" t="s">
        <v>182</v>
      </c>
      <c r="D52" s="385"/>
      <c r="E52" s="383"/>
      <c r="F52" s="548">
        <v>1086</v>
      </c>
      <c r="G52" s="548">
        <v>1053</v>
      </c>
      <c r="H52" s="548">
        <v>1269</v>
      </c>
      <c r="I52" s="548">
        <v>940</v>
      </c>
      <c r="J52" s="548">
        <v>1053</v>
      </c>
      <c r="K52" s="549">
        <v>33</v>
      </c>
      <c r="L52" s="380">
        <v>3.133903133903134</v>
      </c>
    </row>
    <row r="53" spans="1:12" s="269" customFormat="1" ht="11.25" customHeight="1" x14ac:dyDescent="0.2">
      <c r="A53" s="381"/>
      <c r="B53" s="385"/>
      <c r="C53" s="382" t="s">
        <v>352</v>
      </c>
      <c r="D53" s="385"/>
      <c r="E53" s="383"/>
      <c r="F53" s="548">
        <v>345</v>
      </c>
      <c r="G53" s="548">
        <v>377</v>
      </c>
      <c r="H53" s="548">
        <v>471</v>
      </c>
      <c r="I53" s="548">
        <v>309</v>
      </c>
      <c r="J53" s="550">
        <v>304</v>
      </c>
      <c r="K53" s="549">
        <v>41</v>
      </c>
      <c r="L53" s="380">
        <v>13.486842105263158</v>
      </c>
    </row>
    <row r="54" spans="1:12" s="151" customFormat="1" ht="12.75" customHeight="1" x14ac:dyDescent="0.2">
      <c r="A54" s="381"/>
      <c r="B54" s="384" t="s">
        <v>113</v>
      </c>
      <c r="C54" s="384" t="s">
        <v>116</v>
      </c>
      <c r="D54" s="385"/>
      <c r="E54" s="383"/>
      <c r="F54" s="548">
        <v>2385</v>
      </c>
      <c r="G54" s="548">
        <v>1781</v>
      </c>
      <c r="H54" s="548">
        <v>2609</v>
      </c>
      <c r="I54" s="548">
        <v>1877</v>
      </c>
      <c r="J54" s="548">
        <v>2386</v>
      </c>
      <c r="K54" s="549">
        <v>-1</v>
      </c>
      <c r="L54" s="380">
        <v>-4.1911148365465216E-2</v>
      </c>
    </row>
    <row r="55" spans="1:12" ht="11.25" x14ac:dyDescent="0.2">
      <c r="A55" s="381"/>
      <c r="B55" s="385"/>
      <c r="C55" s="382" t="s">
        <v>352</v>
      </c>
      <c r="D55" s="385"/>
      <c r="E55" s="383"/>
      <c r="F55" s="548">
        <v>681</v>
      </c>
      <c r="G55" s="548">
        <v>571</v>
      </c>
      <c r="H55" s="548">
        <v>846</v>
      </c>
      <c r="I55" s="548">
        <v>574</v>
      </c>
      <c r="J55" s="548">
        <v>625</v>
      </c>
      <c r="K55" s="549">
        <v>56</v>
      </c>
      <c r="L55" s="380">
        <v>8.9600000000000009</v>
      </c>
    </row>
    <row r="56" spans="1:12" ht="14.25" customHeight="1" x14ac:dyDescent="0.2">
      <c r="A56" s="381"/>
      <c r="B56" s="385"/>
      <c r="C56" s="384" t="s">
        <v>117</v>
      </c>
      <c r="D56" s="385"/>
      <c r="E56" s="383"/>
      <c r="F56" s="548">
        <v>727</v>
      </c>
      <c r="G56" s="548">
        <v>560</v>
      </c>
      <c r="H56" s="548">
        <v>808</v>
      </c>
      <c r="I56" s="548">
        <v>737</v>
      </c>
      <c r="J56" s="548">
        <v>770</v>
      </c>
      <c r="K56" s="549">
        <v>-43</v>
      </c>
      <c r="L56" s="380">
        <v>-5.5844155844155843</v>
      </c>
    </row>
    <row r="57" spans="1:12" ht="18.75" customHeight="1" x14ac:dyDescent="0.2">
      <c r="A57" s="388"/>
      <c r="B57" s="389"/>
      <c r="C57" s="390" t="s">
        <v>352</v>
      </c>
      <c r="D57" s="389"/>
      <c r="E57" s="391"/>
      <c r="F57" s="551">
        <v>219</v>
      </c>
      <c r="G57" s="552">
        <v>205</v>
      </c>
      <c r="H57" s="552">
        <v>289</v>
      </c>
      <c r="I57" s="552">
        <v>242</v>
      </c>
      <c r="J57" s="552">
        <v>237</v>
      </c>
      <c r="K57" s="553">
        <f t="shared" ref="K57" si="0">IF(OR(F57=".",J57=".")=TRUE,".",IF(OR(F57="*",J57="*")=TRUE,"*",IF(AND(F57="-",J57="-")=TRUE,"-",IF(AND(ISNUMBER(J57),ISNUMBER(F57))=TRUE,IF(F57-J57=0,0,F57-J57),IF(ISNUMBER(F57)=TRUE,F57,-J57)))))</f>
        <v>-18</v>
      </c>
      <c r="L57" s="392">
        <f t="shared" ref="L57" si="1">IF(K57 =".",".",IF(K57 ="*","*",IF(K57="-","-",IF(K57=0,0,IF(OR(J57="-",J57=".",F57="-",F57=".")=TRUE,"X",IF(J57=0,"0,0",IF(ABS(K57*100/J57)&gt;250,".X",(K57*100/J57))))))))</f>
        <v>-7.5949367088607591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3228</v>
      </c>
      <c r="E11" s="114">
        <v>2526</v>
      </c>
      <c r="F11" s="114">
        <v>4661</v>
      </c>
      <c r="G11" s="114">
        <v>2671</v>
      </c>
      <c r="H11" s="140">
        <v>3272</v>
      </c>
      <c r="I11" s="115">
        <v>-44</v>
      </c>
      <c r="J11" s="116">
        <v>-1.3447432762836187</v>
      </c>
    </row>
    <row r="12" spans="1:15" s="110" customFormat="1" ht="24.95" customHeight="1" x14ac:dyDescent="0.2">
      <c r="A12" s="193" t="s">
        <v>132</v>
      </c>
      <c r="B12" s="194" t="s">
        <v>133</v>
      </c>
      <c r="C12" s="113">
        <v>0.83643122676579928</v>
      </c>
      <c r="D12" s="115">
        <v>27</v>
      </c>
      <c r="E12" s="114">
        <v>25</v>
      </c>
      <c r="F12" s="114">
        <v>78</v>
      </c>
      <c r="G12" s="114">
        <v>44</v>
      </c>
      <c r="H12" s="140">
        <v>48</v>
      </c>
      <c r="I12" s="115">
        <v>-21</v>
      </c>
      <c r="J12" s="116">
        <v>-43.75</v>
      </c>
    </row>
    <row r="13" spans="1:15" s="110" customFormat="1" ht="24.95" customHeight="1" x14ac:dyDescent="0.2">
      <c r="A13" s="193" t="s">
        <v>134</v>
      </c>
      <c r="B13" s="199" t="s">
        <v>214</v>
      </c>
      <c r="C13" s="113">
        <v>2.0755885997521686</v>
      </c>
      <c r="D13" s="115">
        <v>67</v>
      </c>
      <c r="E13" s="114">
        <v>37</v>
      </c>
      <c r="F13" s="114">
        <v>35</v>
      </c>
      <c r="G13" s="114">
        <v>39</v>
      </c>
      <c r="H13" s="140">
        <v>76</v>
      </c>
      <c r="I13" s="115">
        <v>-9</v>
      </c>
      <c r="J13" s="116">
        <v>-11.842105263157896</v>
      </c>
    </row>
    <row r="14" spans="1:15" s="287" customFormat="1" ht="24.95" customHeight="1" x14ac:dyDescent="0.2">
      <c r="A14" s="193" t="s">
        <v>215</v>
      </c>
      <c r="B14" s="199" t="s">
        <v>137</v>
      </c>
      <c r="C14" s="113">
        <v>18.649318463444857</v>
      </c>
      <c r="D14" s="115">
        <v>602</v>
      </c>
      <c r="E14" s="114">
        <v>440</v>
      </c>
      <c r="F14" s="114">
        <v>1028</v>
      </c>
      <c r="G14" s="114">
        <v>483</v>
      </c>
      <c r="H14" s="140">
        <v>608</v>
      </c>
      <c r="I14" s="115">
        <v>-6</v>
      </c>
      <c r="J14" s="116">
        <v>-0.98684210526315785</v>
      </c>
      <c r="K14" s="110"/>
      <c r="L14" s="110"/>
      <c r="M14" s="110"/>
      <c r="N14" s="110"/>
      <c r="O14" s="110"/>
    </row>
    <row r="15" spans="1:15" s="110" customFormat="1" ht="24.95" customHeight="1" x14ac:dyDescent="0.2">
      <c r="A15" s="193" t="s">
        <v>216</v>
      </c>
      <c r="B15" s="199" t="s">
        <v>217</v>
      </c>
      <c r="C15" s="113">
        <v>7.4969021065675339</v>
      </c>
      <c r="D15" s="115">
        <v>242</v>
      </c>
      <c r="E15" s="114">
        <v>233</v>
      </c>
      <c r="F15" s="114">
        <v>415</v>
      </c>
      <c r="G15" s="114">
        <v>235</v>
      </c>
      <c r="H15" s="140">
        <v>199</v>
      </c>
      <c r="I15" s="115">
        <v>43</v>
      </c>
      <c r="J15" s="116">
        <v>21.608040201005025</v>
      </c>
    </row>
    <row r="16" spans="1:15" s="287" customFormat="1" ht="24.95" customHeight="1" x14ac:dyDescent="0.2">
      <c r="A16" s="193" t="s">
        <v>218</v>
      </c>
      <c r="B16" s="199" t="s">
        <v>141</v>
      </c>
      <c r="C16" s="113">
        <v>8.921933085501859</v>
      </c>
      <c r="D16" s="115">
        <v>288</v>
      </c>
      <c r="E16" s="114">
        <v>146</v>
      </c>
      <c r="F16" s="114">
        <v>508</v>
      </c>
      <c r="G16" s="114">
        <v>198</v>
      </c>
      <c r="H16" s="140">
        <v>325</v>
      </c>
      <c r="I16" s="115">
        <v>-37</v>
      </c>
      <c r="J16" s="116">
        <v>-11.384615384615385</v>
      </c>
      <c r="K16" s="110"/>
      <c r="L16" s="110"/>
      <c r="M16" s="110"/>
      <c r="N16" s="110"/>
      <c r="O16" s="110"/>
    </row>
    <row r="17" spans="1:15" s="110" customFormat="1" ht="24.95" customHeight="1" x14ac:dyDescent="0.2">
      <c r="A17" s="193" t="s">
        <v>142</v>
      </c>
      <c r="B17" s="199" t="s">
        <v>220</v>
      </c>
      <c r="C17" s="113">
        <v>2.2304832713754648</v>
      </c>
      <c r="D17" s="115">
        <v>72</v>
      </c>
      <c r="E17" s="114">
        <v>61</v>
      </c>
      <c r="F17" s="114">
        <v>105</v>
      </c>
      <c r="G17" s="114">
        <v>50</v>
      </c>
      <c r="H17" s="140">
        <v>84</v>
      </c>
      <c r="I17" s="115">
        <v>-12</v>
      </c>
      <c r="J17" s="116">
        <v>-14.285714285714286</v>
      </c>
    </row>
    <row r="18" spans="1:15" s="287" customFormat="1" ht="24.95" customHeight="1" x14ac:dyDescent="0.2">
      <c r="A18" s="201" t="s">
        <v>144</v>
      </c>
      <c r="B18" s="202" t="s">
        <v>145</v>
      </c>
      <c r="C18" s="113">
        <v>10.470879801734821</v>
      </c>
      <c r="D18" s="115">
        <v>338</v>
      </c>
      <c r="E18" s="114">
        <v>138</v>
      </c>
      <c r="F18" s="114">
        <v>421</v>
      </c>
      <c r="G18" s="114">
        <v>274</v>
      </c>
      <c r="H18" s="140">
        <v>377</v>
      </c>
      <c r="I18" s="115">
        <v>-39</v>
      </c>
      <c r="J18" s="116">
        <v>-10.344827586206897</v>
      </c>
      <c r="K18" s="110"/>
      <c r="L18" s="110"/>
      <c r="M18" s="110"/>
      <c r="N18" s="110"/>
      <c r="O18" s="110"/>
    </row>
    <row r="19" spans="1:15" s="110" customFormat="1" ht="24.95" customHeight="1" x14ac:dyDescent="0.2">
      <c r="A19" s="193" t="s">
        <v>146</v>
      </c>
      <c r="B19" s="199" t="s">
        <v>147</v>
      </c>
      <c r="C19" s="113">
        <v>17.71995043370508</v>
      </c>
      <c r="D19" s="115">
        <v>572</v>
      </c>
      <c r="E19" s="114">
        <v>454</v>
      </c>
      <c r="F19" s="114">
        <v>698</v>
      </c>
      <c r="G19" s="114">
        <v>386</v>
      </c>
      <c r="H19" s="140">
        <v>714</v>
      </c>
      <c r="I19" s="115">
        <v>-142</v>
      </c>
      <c r="J19" s="116">
        <v>-19.88795518207283</v>
      </c>
    </row>
    <row r="20" spans="1:15" s="287" customFormat="1" ht="24.95" customHeight="1" x14ac:dyDescent="0.2">
      <c r="A20" s="193" t="s">
        <v>148</v>
      </c>
      <c r="B20" s="199" t="s">
        <v>149</v>
      </c>
      <c r="C20" s="113">
        <v>2.9429987608426269</v>
      </c>
      <c r="D20" s="115">
        <v>95</v>
      </c>
      <c r="E20" s="114">
        <v>78</v>
      </c>
      <c r="F20" s="114">
        <v>81</v>
      </c>
      <c r="G20" s="114">
        <v>85</v>
      </c>
      <c r="H20" s="140">
        <v>63</v>
      </c>
      <c r="I20" s="115">
        <v>32</v>
      </c>
      <c r="J20" s="116">
        <v>50.793650793650791</v>
      </c>
      <c r="K20" s="110"/>
      <c r="L20" s="110"/>
      <c r="M20" s="110"/>
      <c r="N20" s="110"/>
      <c r="O20" s="110"/>
    </row>
    <row r="21" spans="1:15" s="110" customFormat="1" ht="24.95" customHeight="1" x14ac:dyDescent="0.2">
      <c r="A21" s="201" t="s">
        <v>150</v>
      </c>
      <c r="B21" s="202" t="s">
        <v>151</v>
      </c>
      <c r="C21" s="113">
        <v>7.4349442379182156</v>
      </c>
      <c r="D21" s="115">
        <v>240</v>
      </c>
      <c r="E21" s="114">
        <v>184</v>
      </c>
      <c r="F21" s="114">
        <v>306</v>
      </c>
      <c r="G21" s="114">
        <v>276</v>
      </c>
      <c r="H21" s="140">
        <v>252</v>
      </c>
      <c r="I21" s="115">
        <v>-12</v>
      </c>
      <c r="J21" s="116">
        <v>-4.7619047619047619</v>
      </c>
    </row>
    <row r="22" spans="1:15" s="110" customFormat="1" ht="24.95" customHeight="1" x14ac:dyDescent="0.2">
      <c r="A22" s="201" t="s">
        <v>152</v>
      </c>
      <c r="B22" s="199" t="s">
        <v>153</v>
      </c>
      <c r="C22" s="113">
        <v>1.1152416356877324</v>
      </c>
      <c r="D22" s="115">
        <v>36</v>
      </c>
      <c r="E22" s="114">
        <v>32</v>
      </c>
      <c r="F22" s="114">
        <v>44</v>
      </c>
      <c r="G22" s="114">
        <v>29</v>
      </c>
      <c r="H22" s="140">
        <v>34</v>
      </c>
      <c r="I22" s="115">
        <v>2</v>
      </c>
      <c r="J22" s="116">
        <v>5.882352941176471</v>
      </c>
    </row>
    <row r="23" spans="1:15" s="110" customFormat="1" ht="24.95" customHeight="1" x14ac:dyDescent="0.2">
      <c r="A23" s="193" t="s">
        <v>154</v>
      </c>
      <c r="B23" s="199" t="s">
        <v>155</v>
      </c>
      <c r="C23" s="113">
        <v>1.2701363073110286</v>
      </c>
      <c r="D23" s="115">
        <v>41</v>
      </c>
      <c r="E23" s="114">
        <v>18</v>
      </c>
      <c r="F23" s="114">
        <v>55</v>
      </c>
      <c r="G23" s="114">
        <v>30</v>
      </c>
      <c r="H23" s="140">
        <v>51</v>
      </c>
      <c r="I23" s="115">
        <v>-10</v>
      </c>
      <c r="J23" s="116">
        <v>-19.607843137254903</v>
      </c>
    </row>
    <row r="24" spans="1:15" s="110" customFormat="1" ht="24.95" customHeight="1" x14ac:dyDescent="0.2">
      <c r="A24" s="193" t="s">
        <v>156</v>
      </c>
      <c r="B24" s="199" t="s">
        <v>221</v>
      </c>
      <c r="C24" s="113">
        <v>6.5985130111524164</v>
      </c>
      <c r="D24" s="115">
        <v>213</v>
      </c>
      <c r="E24" s="114">
        <v>92</v>
      </c>
      <c r="F24" s="114">
        <v>193</v>
      </c>
      <c r="G24" s="114">
        <v>144</v>
      </c>
      <c r="H24" s="140">
        <v>130</v>
      </c>
      <c r="I24" s="115">
        <v>83</v>
      </c>
      <c r="J24" s="116">
        <v>63.846153846153847</v>
      </c>
    </row>
    <row r="25" spans="1:15" s="110" customFormat="1" ht="24.95" customHeight="1" x14ac:dyDescent="0.2">
      <c r="A25" s="193" t="s">
        <v>222</v>
      </c>
      <c r="B25" s="204" t="s">
        <v>159</v>
      </c>
      <c r="C25" s="113">
        <v>5.5142503097893432</v>
      </c>
      <c r="D25" s="115">
        <v>178</v>
      </c>
      <c r="E25" s="114">
        <v>102</v>
      </c>
      <c r="F25" s="114">
        <v>256</v>
      </c>
      <c r="G25" s="114">
        <v>169</v>
      </c>
      <c r="H25" s="140">
        <v>131</v>
      </c>
      <c r="I25" s="115">
        <v>47</v>
      </c>
      <c r="J25" s="116">
        <v>35.877862595419849</v>
      </c>
    </row>
    <row r="26" spans="1:15" s="110" customFormat="1" ht="24.95" customHeight="1" x14ac:dyDescent="0.2">
      <c r="A26" s="201">
        <v>782.78300000000002</v>
      </c>
      <c r="B26" s="203" t="s">
        <v>160</v>
      </c>
      <c r="C26" s="113">
        <v>3.9653035935563818</v>
      </c>
      <c r="D26" s="115">
        <v>128</v>
      </c>
      <c r="E26" s="114">
        <v>76</v>
      </c>
      <c r="F26" s="114">
        <v>147</v>
      </c>
      <c r="G26" s="114">
        <v>121</v>
      </c>
      <c r="H26" s="140">
        <v>188</v>
      </c>
      <c r="I26" s="115">
        <v>-60</v>
      </c>
      <c r="J26" s="116">
        <v>-31.914893617021278</v>
      </c>
    </row>
    <row r="27" spans="1:15" s="110" customFormat="1" ht="24.95" customHeight="1" x14ac:dyDescent="0.2">
      <c r="A27" s="193" t="s">
        <v>161</v>
      </c>
      <c r="B27" s="199" t="s">
        <v>162</v>
      </c>
      <c r="C27" s="113">
        <v>2.2304832713754648</v>
      </c>
      <c r="D27" s="115">
        <v>72</v>
      </c>
      <c r="E27" s="114">
        <v>72</v>
      </c>
      <c r="F27" s="114">
        <v>101</v>
      </c>
      <c r="G27" s="114">
        <v>66</v>
      </c>
      <c r="H27" s="140">
        <v>55</v>
      </c>
      <c r="I27" s="115">
        <v>17</v>
      </c>
      <c r="J27" s="116">
        <v>30.90909090909091</v>
      </c>
    </row>
    <row r="28" spans="1:15" s="110" customFormat="1" ht="24.95" customHeight="1" x14ac:dyDescent="0.2">
      <c r="A28" s="193" t="s">
        <v>163</v>
      </c>
      <c r="B28" s="199" t="s">
        <v>164</v>
      </c>
      <c r="C28" s="113">
        <v>2.4473358116480792</v>
      </c>
      <c r="D28" s="115">
        <v>79</v>
      </c>
      <c r="E28" s="114">
        <v>96</v>
      </c>
      <c r="F28" s="114">
        <v>277</v>
      </c>
      <c r="G28" s="114">
        <v>56</v>
      </c>
      <c r="H28" s="140">
        <v>57</v>
      </c>
      <c r="I28" s="115">
        <v>22</v>
      </c>
      <c r="J28" s="116">
        <v>38.596491228070178</v>
      </c>
    </row>
    <row r="29" spans="1:15" s="110" customFormat="1" ht="24.95" customHeight="1" x14ac:dyDescent="0.2">
      <c r="A29" s="193">
        <v>86</v>
      </c>
      <c r="B29" s="199" t="s">
        <v>165</v>
      </c>
      <c r="C29" s="113">
        <v>7.1871127633209415</v>
      </c>
      <c r="D29" s="115">
        <v>232</v>
      </c>
      <c r="E29" s="114">
        <v>281</v>
      </c>
      <c r="F29" s="114">
        <v>320</v>
      </c>
      <c r="G29" s="114">
        <v>167</v>
      </c>
      <c r="H29" s="140">
        <v>190</v>
      </c>
      <c r="I29" s="115">
        <v>42</v>
      </c>
      <c r="J29" s="116">
        <v>22.105263157894736</v>
      </c>
    </row>
    <row r="30" spans="1:15" s="110" customFormat="1" ht="24.95" customHeight="1" x14ac:dyDescent="0.2">
      <c r="A30" s="193">
        <v>87.88</v>
      </c>
      <c r="B30" s="204" t="s">
        <v>166</v>
      </c>
      <c r="C30" s="113">
        <v>7.2800495662949194</v>
      </c>
      <c r="D30" s="115">
        <v>235</v>
      </c>
      <c r="E30" s="114">
        <v>322</v>
      </c>
      <c r="F30" s="114">
        <v>499</v>
      </c>
      <c r="G30" s="114">
        <v>209</v>
      </c>
      <c r="H30" s="140">
        <v>203</v>
      </c>
      <c r="I30" s="115">
        <v>32</v>
      </c>
      <c r="J30" s="116">
        <v>15.763546798029557</v>
      </c>
    </row>
    <row r="31" spans="1:15" s="110" customFormat="1" ht="24.95" customHeight="1" x14ac:dyDescent="0.2">
      <c r="A31" s="193" t="s">
        <v>167</v>
      </c>
      <c r="B31" s="199" t="s">
        <v>168</v>
      </c>
      <c r="C31" s="113">
        <v>2.2614622057001239</v>
      </c>
      <c r="D31" s="115">
        <v>73</v>
      </c>
      <c r="E31" s="114">
        <v>79</v>
      </c>
      <c r="F31" s="114">
        <v>122</v>
      </c>
      <c r="G31" s="114">
        <v>93</v>
      </c>
      <c r="H31" s="140">
        <v>95</v>
      </c>
      <c r="I31" s="115">
        <v>-22</v>
      </c>
      <c r="J31" s="116">
        <v>-23.157894736842106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0.83643122676579928</v>
      </c>
      <c r="D34" s="115">
        <v>27</v>
      </c>
      <c r="E34" s="114">
        <v>25</v>
      </c>
      <c r="F34" s="114">
        <v>78</v>
      </c>
      <c r="G34" s="114">
        <v>44</v>
      </c>
      <c r="H34" s="140">
        <v>48</v>
      </c>
      <c r="I34" s="115">
        <v>-21</v>
      </c>
      <c r="J34" s="116">
        <v>-43.75</v>
      </c>
    </row>
    <row r="35" spans="1:10" s="110" customFormat="1" ht="24.95" customHeight="1" x14ac:dyDescent="0.2">
      <c r="A35" s="292" t="s">
        <v>171</v>
      </c>
      <c r="B35" s="293" t="s">
        <v>172</v>
      </c>
      <c r="C35" s="113">
        <v>31.195786864931847</v>
      </c>
      <c r="D35" s="115">
        <v>1007</v>
      </c>
      <c r="E35" s="114">
        <v>615</v>
      </c>
      <c r="F35" s="114">
        <v>1484</v>
      </c>
      <c r="G35" s="114">
        <v>796</v>
      </c>
      <c r="H35" s="140">
        <v>1061</v>
      </c>
      <c r="I35" s="115">
        <v>-54</v>
      </c>
      <c r="J35" s="116">
        <v>-5.0895381715362866</v>
      </c>
    </row>
    <row r="36" spans="1:10" s="110" customFormat="1" ht="24.95" customHeight="1" x14ac:dyDescent="0.2">
      <c r="A36" s="294" t="s">
        <v>173</v>
      </c>
      <c r="B36" s="295" t="s">
        <v>174</v>
      </c>
      <c r="C36" s="125">
        <v>67.967781908302356</v>
      </c>
      <c r="D36" s="143">
        <v>2194</v>
      </c>
      <c r="E36" s="144">
        <v>1886</v>
      </c>
      <c r="F36" s="144">
        <v>3099</v>
      </c>
      <c r="G36" s="144">
        <v>1831</v>
      </c>
      <c r="H36" s="145">
        <v>2163</v>
      </c>
      <c r="I36" s="143">
        <v>31</v>
      </c>
      <c r="J36" s="146">
        <v>1.4331946370781323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3228</v>
      </c>
      <c r="F11" s="264">
        <v>2526</v>
      </c>
      <c r="G11" s="264">
        <v>4661</v>
      </c>
      <c r="H11" s="264">
        <v>2671</v>
      </c>
      <c r="I11" s="265">
        <v>3272</v>
      </c>
      <c r="J11" s="263">
        <v>-44</v>
      </c>
      <c r="K11" s="266">
        <v>-1.3447432762836187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20.848822800495665</v>
      </c>
      <c r="E13" s="115">
        <v>673</v>
      </c>
      <c r="F13" s="114">
        <v>570</v>
      </c>
      <c r="G13" s="114">
        <v>1060</v>
      </c>
      <c r="H13" s="114">
        <v>739</v>
      </c>
      <c r="I13" s="140">
        <v>761</v>
      </c>
      <c r="J13" s="115">
        <v>-88</v>
      </c>
      <c r="K13" s="116">
        <v>-11.563731931668856</v>
      </c>
    </row>
    <row r="14" spans="1:15" ht="15.95" customHeight="1" x14ac:dyDescent="0.2">
      <c r="A14" s="306" t="s">
        <v>230</v>
      </c>
      <c r="B14" s="307"/>
      <c r="C14" s="308"/>
      <c r="D14" s="113">
        <v>59.944237918215613</v>
      </c>
      <c r="E14" s="115">
        <v>1935</v>
      </c>
      <c r="F14" s="114">
        <v>1439</v>
      </c>
      <c r="G14" s="114">
        <v>2842</v>
      </c>
      <c r="H14" s="114">
        <v>1448</v>
      </c>
      <c r="I14" s="140">
        <v>1893</v>
      </c>
      <c r="J14" s="115">
        <v>42</v>
      </c>
      <c r="K14" s="116">
        <v>2.2187004754358162</v>
      </c>
    </row>
    <row r="15" spans="1:15" ht="15.95" customHeight="1" x14ac:dyDescent="0.2">
      <c r="A15" s="306" t="s">
        <v>231</v>
      </c>
      <c r="B15" s="307"/>
      <c r="C15" s="308"/>
      <c r="D15" s="113">
        <v>10.037174721189592</v>
      </c>
      <c r="E15" s="115">
        <v>324</v>
      </c>
      <c r="F15" s="114">
        <v>250</v>
      </c>
      <c r="G15" s="114">
        <v>345</v>
      </c>
      <c r="H15" s="114">
        <v>241</v>
      </c>
      <c r="I15" s="140">
        <v>300</v>
      </c>
      <c r="J15" s="115">
        <v>24</v>
      </c>
      <c r="K15" s="116">
        <v>8</v>
      </c>
    </row>
    <row r="16" spans="1:15" ht="15.95" customHeight="1" x14ac:dyDescent="0.2">
      <c r="A16" s="306" t="s">
        <v>232</v>
      </c>
      <c r="B16" s="307"/>
      <c r="C16" s="308"/>
      <c r="D16" s="113">
        <v>8.8599752168525399</v>
      </c>
      <c r="E16" s="115">
        <v>286</v>
      </c>
      <c r="F16" s="114">
        <v>253</v>
      </c>
      <c r="G16" s="114">
        <v>380</v>
      </c>
      <c r="H16" s="114">
        <v>235</v>
      </c>
      <c r="I16" s="140">
        <v>302</v>
      </c>
      <c r="J16" s="115">
        <v>-16</v>
      </c>
      <c r="K16" s="116">
        <v>-5.298013245033113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0.86741016109045854</v>
      </c>
      <c r="E18" s="115">
        <v>28</v>
      </c>
      <c r="F18" s="114">
        <v>40</v>
      </c>
      <c r="G18" s="114">
        <v>79</v>
      </c>
      <c r="H18" s="114">
        <v>53</v>
      </c>
      <c r="I18" s="140">
        <v>41</v>
      </c>
      <c r="J18" s="115">
        <v>-13</v>
      </c>
      <c r="K18" s="116">
        <v>-31.707317073170731</v>
      </c>
    </row>
    <row r="19" spans="1:11" ht="14.1" customHeight="1" x14ac:dyDescent="0.2">
      <c r="A19" s="306" t="s">
        <v>235</v>
      </c>
      <c r="B19" s="307" t="s">
        <v>236</v>
      </c>
      <c r="C19" s="308"/>
      <c r="D19" s="113">
        <v>0.34076827757125155</v>
      </c>
      <c r="E19" s="115">
        <v>11</v>
      </c>
      <c r="F19" s="114">
        <v>18</v>
      </c>
      <c r="G19" s="114">
        <v>55</v>
      </c>
      <c r="H19" s="114">
        <v>40</v>
      </c>
      <c r="I19" s="140">
        <v>19</v>
      </c>
      <c r="J19" s="115">
        <v>-8</v>
      </c>
      <c r="K19" s="116">
        <v>-42.10526315789474</v>
      </c>
    </row>
    <row r="20" spans="1:11" ht="14.1" customHeight="1" x14ac:dyDescent="0.2">
      <c r="A20" s="306">
        <v>12</v>
      </c>
      <c r="B20" s="307" t="s">
        <v>237</v>
      </c>
      <c r="C20" s="308"/>
      <c r="D20" s="113">
        <v>2.6022304832713754</v>
      </c>
      <c r="E20" s="115">
        <v>84</v>
      </c>
      <c r="F20" s="114">
        <v>10</v>
      </c>
      <c r="G20" s="114">
        <v>48</v>
      </c>
      <c r="H20" s="114">
        <v>73</v>
      </c>
      <c r="I20" s="140">
        <v>70</v>
      </c>
      <c r="J20" s="115">
        <v>14</v>
      </c>
      <c r="K20" s="116">
        <v>20</v>
      </c>
    </row>
    <row r="21" spans="1:11" ht="14.1" customHeight="1" x14ac:dyDescent="0.2">
      <c r="A21" s="306">
        <v>21</v>
      </c>
      <c r="B21" s="307" t="s">
        <v>238</v>
      </c>
      <c r="C21" s="308"/>
      <c r="D21" s="113">
        <v>0.34076827757125155</v>
      </c>
      <c r="E21" s="115">
        <v>11</v>
      </c>
      <c r="F21" s="114">
        <v>7</v>
      </c>
      <c r="G21" s="114">
        <v>6</v>
      </c>
      <c r="H21" s="114" t="s">
        <v>513</v>
      </c>
      <c r="I21" s="140">
        <v>19</v>
      </c>
      <c r="J21" s="115">
        <v>-8</v>
      </c>
      <c r="K21" s="116">
        <v>-42.10526315789474</v>
      </c>
    </row>
    <row r="22" spans="1:11" ht="14.1" customHeight="1" x14ac:dyDescent="0.2">
      <c r="A22" s="306">
        <v>22</v>
      </c>
      <c r="B22" s="307" t="s">
        <v>239</v>
      </c>
      <c r="C22" s="308"/>
      <c r="D22" s="113">
        <v>1.889714993804213</v>
      </c>
      <c r="E22" s="115">
        <v>61</v>
      </c>
      <c r="F22" s="114">
        <v>31</v>
      </c>
      <c r="G22" s="114">
        <v>108</v>
      </c>
      <c r="H22" s="114">
        <v>53</v>
      </c>
      <c r="I22" s="140">
        <v>60</v>
      </c>
      <c r="J22" s="115">
        <v>1</v>
      </c>
      <c r="K22" s="116">
        <v>1.6666666666666667</v>
      </c>
    </row>
    <row r="23" spans="1:11" ht="14.1" customHeight="1" x14ac:dyDescent="0.2">
      <c r="A23" s="306">
        <v>23</v>
      </c>
      <c r="B23" s="307" t="s">
        <v>240</v>
      </c>
      <c r="C23" s="308"/>
      <c r="D23" s="113">
        <v>0.55762081784386619</v>
      </c>
      <c r="E23" s="115">
        <v>18</v>
      </c>
      <c r="F23" s="114">
        <v>24</v>
      </c>
      <c r="G23" s="114">
        <v>27</v>
      </c>
      <c r="H23" s="114">
        <v>13</v>
      </c>
      <c r="I23" s="140">
        <v>22</v>
      </c>
      <c r="J23" s="115">
        <v>-4</v>
      </c>
      <c r="K23" s="116">
        <v>-18.181818181818183</v>
      </c>
    </row>
    <row r="24" spans="1:11" ht="14.1" customHeight="1" x14ac:dyDescent="0.2">
      <c r="A24" s="306">
        <v>24</v>
      </c>
      <c r="B24" s="307" t="s">
        <v>241</v>
      </c>
      <c r="C24" s="308"/>
      <c r="D24" s="113">
        <v>4.3990086741016112</v>
      </c>
      <c r="E24" s="115">
        <v>142</v>
      </c>
      <c r="F24" s="114">
        <v>52</v>
      </c>
      <c r="G24" s="114">
        <v>231</v>
      </c>
      <c r="H24" s="114">
        <v>95</v>
      </c>
      <c r="I24" s="140">
        <v>185</v>
      </c>
      <c r="J24" s="115">
        <v>-43</v>
      </c>
      <c r="K24" s="116">
        <v>-23.243243243243242</v>
      </c>
    </row>
    <row r="25" spans="1:11" ht="14.1" customHeight="1" x14ac:dyDescent="0.2">
      <c r="A25" s="306">
        <v>25</v>
      </c>
      <c r="B25" s="307" t="s">
        <v>242</v>
      </c>
      <c r="C25" s="308"/>
      <c r="D25" s="113">
        <v>4.8636926889714998</v>
      </c>
      <c r="E25" s="115">
        <v>157</v>
      </c>
      <c r="F25" s="114">
        <v>63</v>
      </c>
      <c r="G25" s="114">
        <v>212</v>
      </c>
      <c r="H25" s="114">
        <v>117</v>
      </c>
      <c r="I25" s="140">
        <v>176</v>
      </c>
      <c r="J25" s="115">
        <v>-19</v>
      </c>
      <c r="K25" s="116">
        <v>-10.795454545454545</v>
      </c>
    </row>
    <row r="26" spans="1:11" ht="14.1" customHeight="1" x14ac:dyDescent="0.2">
      <c r="A26" s="306">
        <v>26</v>
      </c>
      <c r="B26" s="307" t="s">
        <v>243</v>
      </c>
      <c r="C26" s="308"/>
      <c r="D26" s="113">
        <v>2.5712515489467163</v>
      </c>
      <c r="E26" s="115">
        <v>83</v>
      </c>
      <c r="F26" s="114">
        <v>50</v>
      </c>
      <c r="G26" s="114">
        <v>150</v>
      </c>
      <c r="H26" s="114">
        <v>57</v>
      </c>
      <c r="I26" s="140">
        <v>96</v>
      </c>
      <c r="J26" s="115">
        <v>-13</v>
      </c>
      <c r="K26" s="116">
        <v>-13.541666666666666</v>
      </c>
    </row>
    <row r="27" spans="1:11" ht="14.1" customHeight="1" x14ac:dyDescent="0.2">
      <c r="A27" s="306">
        <v>27</v>
      </c>
      <c r="B27" s="307" t="s">
        <v>244</v>
      </c>
      <c r="C27" s="308"/>
      <c r="D27" s="113">
        <v>3.0049566294919456</v>
      </c>
      <c r="E27" s="115">
        <v>97</v>
      </c>
      <c r="F27" s="114">
        <v>87</v>
      </c>
      <c r="G27" s="114">
        <v>145</v>
      </c>
      <c r="H27" s="114">
        <v>69</v>
      </c>
      <c r="I27" s="140">
        <v>74</v>
      </c>
      <c r="J27" s="115">
        <v>23</v>
      </c>
      <c r="K27" s="116">
        <v>31.081081081081081</v>
      </c>
    </row>
    <row r="28" spans="1:11" ht="14.1" customHeight="1" x14ac:dyDescent="0.2">
      <c r="A28" s="306">
        <v>28</v>
      </c>
      <c r="B28" s="307" t="s">
        <v>245</v>
      </c>
      <c r="C28" s="308"/>
      <c r="D28" s="113">
        <v>0.24783147459727387</v>
      </c>
      <c r="E28" s="115">
        <v>8</v>
      </c>
      <c r="F28" s="114">
        <v>3</v>
      </c>
      <c r="G28" s="114">
        <v>9</v>
      </c>
      <c r="H28" s="114">
        <v>5</v>
      </c>
      <c r="I28" s="140">
        <v>18</v>
      </c>
      <c r="J28" s="115">
        <v>-10</v>
      </c>
      <c r="K28" s="116">
        <v>-55.555555555555557</v>
      </c>
    </row>
    <row r="29" spans="1:11" ht="14.1" customHeight="1" x14ac:dyDescent="0.2">
      <c r="A29" s="306">
        <v>29</v>
      </c>
      <c r="B29" s="307" t="s">
        <v>246</v>
      </c>
      <c r="C29" s="308"/>
      <c r="D29" s="113">
        <v>4.5539033457249074</v>
      </c>
      <c r="E29" s="115">
        <v>147</v>
      </c>
      <c r="F29" s="114">
        <v>129</v>
      </c>
      <c r="G29" s="114">
        <v>188</v>
      </c>
      <c r="H29" s="114">
        <v>167</v>
      </c>
      <c r="I29" s="140">
        <v>135</v>
      </c>
      <c r="J29" s="115">
        <v>12</v>
      </c>
      <c r="K29" s="116">
        <v>8.8888888888888893</v>
      </c>
    </row>
    <row r="30" spans="1:11" ht="14.1" customHeight="1" x14ac:dyDescent="0.2">
      <c r="A30" s="306" t="s">
        <v>247</v>
      </c>
      <c r="B30" s="307" t="s">
        <v>248</v>
      </c>
      <c r="C30" s="308"/>
      <c r="D30" s="113" t="s">
        <v>513</v>
      </c>
      <c r="E30" s="115" t="s">
        <v>513</v>
      </c>
      <c r="F30" s="114">
        <v>43</v>
      </c>
      <c r="G30" s="114" t="s">
        <v>513</v>
      </c>
      <c r="H30" s="114" t="s">
        <v>513</v>
      </c>
      <c r="I30" s="140" t="s">
        <v>513</v>
      </c>
      <c r="J30" s="115" t="s">
        <v>513</v>
      </c>
      <c r="K30" s="116" t="s">
        <v>513</v>
      </c>
    </row>
    <row r="31" spans="1:11" ht="14.1" customHeight="1" x14ac:dyDescent="0.2">
      <c r="A31" s="306" t="s">
        <v>249</v>
      </c>
      <c r="B31" s="307" t="s">
        <v>250</v>
      </c>
      <c r="C31" s="308"/>
      <c r="D31" s="113">
        <v>3.3457249070631971</v>
      </c>
      <c r="E31" s="115">
        <v>108</v>
      </c>
      <c r="F31" s="114">
        <v>86</v>
      </c>
      <c r="G31" s="114">
        <v>120</v>
      </c>
      <c r="H31" s="114">
        <v>133</v>
      </c>
      <c r="I31" s="140">
        <v>96</v>
      </c>
      <c r="J31" s="115">
        <v>12</v>
      </c>
      <c r="K31" s="116">
        <v>12.5</v>
      </c>
    </row>
    <row r="32" spans="1:11" ht="14.1" customHeight="1" x14ac:dyDescent="0.2">
      <c r="A32" s="306">
        <v>31</v>
      </c>
      <c r="B32" s="307" t="s">
        <v>251</v>
      </c>
      <c r="C32" s="308"/>
      <c r="D32" s="113">
        <v>0.61957868649318459</v>
      </c>
      <c r="E32" s="115">
        <v>20</v>
      </c>
      <c r="F32" s="114">
        <v>11</v>
      </c>
      <c r="G32" s="114">
        <v>16</v>
      </c>
      <c r="H32" s="114">
        <v>20</v>
      </c>
      <c r="I32" s="140">
        <v>14</v>
      </c>
      <c r="J32" s="115">
        <v>6</v>
      </c>
      <c r="K32" s="116">
        <v>42.857142857142854</v>
      </c>
    </row>
    <row r="33" spans="1:11" ht="14.1" customHeight="1" x14ac:dyDescent="0.2">
      <c r="A33" s="306">
        <v>32</v>
      </c>
      <c r="B33" s="307" t="s">
        <v>252</v>
      </c>
      <c r="C33" s="308"/>
      <c r="D33" s="113">
        <v>3.7794299876084261</v>
      </c>
      <c r="E33" s="115">
        <v>122</v>
      </c>
      <c r="F33" s="114">
        <v>40</v>
      </c>
      <c r="G33" s="114">
        <v>123</v>
      </c>
      <c r="H33" s="114">
        <v>101</v>
      </c>
      <c r="I33" s="140">
        <v>150</v>
      </c>
      <c r="J33" s="115">
        <v>-28</v>
      </c>
      <c r="K33" s="116">
        <v>-18.666666666666668</v>
      </c>
    </row>
    <row r="34" spans="1:11" ht="14.1" customHeight="1" x14ac:dyDescent="0.2">
      <c r="A34" s="306">
        <v>33</v>
      </c>
      <c r="B34" s="307" t="s">
        <v>253</v>
      </c>
      <c r="C34" s="308"/>
      <c r="D34" s="113">
        <v>3.190830235439901</v>
      </c>
      <c r="E34" s="115">
        <v>103</v>
      </c>
      <c r="F34" s="114">
        <v>43</v>
      </c>
      <c r="G34" s="114">
        <v>133</v>
      </c>
      <c r="H34" s="114">
        <v>83</v>
      </c>
      <c r="I34" s="140">
        <v>75</v>
      </c>
      <c r="J34" s="115">
        <v>28</v>
      </c>
      <c r="K34" s="116">
        <v>37.333333333333336</v>
      </c>
    </row>
    <row r="35" spans="1:11" ht="14.1" customHeight="1" x14ac:dyDescent="0.2">
      <c r="A35" s="306">
        <v>34</v>
      </c>
      <c r="B35" s="307" t="s">
        <v>254</v>
      </c>
      <c r="C35" s="308"/>
      <c r="D35" s="113">
        <v>3.1288723667905822</v>
      </c>
      <c r="E35" s="115">
        <v>101</v>
      </c>
      <c r="F35" s="114">
        <v>56</v>
      </c>
      <c r="G35" s="114">
        <v>77</v>
      </c>
      <c r="H35" s="114">
        <v>61</v>
      </c>
      <c r="I35" s="140">
        <v>90</v>
      </c>
      <c r="J35" s="115">
        <v>11</v>
      </c>
      <c r="K35" s="116">
        <v>12.222222222222221</v>
      </c>
    </row>
    <row r="36" spans="1:11" ht="14.1" customHeight="1" x14ac:dyDescent="0.2">
      <c r="A36" s="306">
        <v>41</v>
      </c>
      <c r="B36" s="307" t="s">
        <v>255</v>
      </c>
      <c r="C36" s="308"/>
      <c r="D36" s="113">
        <v>3.4696406443618342</v>
      </c>
      <c r="E36" s="115">
        <v>112</v>
      </c>
      <c r="F36" s="114">
        <v>72</v>
      </c>
      <c r="G36" s="114">
        <v>230</v>
      </c>
      <c r="H36" s="114">
        <v>94</v>
      </c>
      <c r="I36" s="140">
        <v>108</v>
      </c>
      <c r="J36" s="115">
        <v>4</v>
      </c>
      <c r="K36" s="116">
        <v>3.7037037037037037</v>
      </c>
    </row>
    <row r="37" spans="1:11" ht="14.1" customHeight="1" x14ac:dyDescent="0.2">
      <c r="A37" s="306">
        <v>42</v>
      </c>
      <c r="B37" s="307" t="s">
        <v>256</v>
      </c>
      <c r="C37" s="308"/>
      <c r="D37" s="113">
        <v>0.15489467162329615</v>
      </c>
      <c r="E37" s="115">
        <v>5</v>
      </c>
      <c r="F37" s="114" t="s">
        <v>513</v>
      </c>
      <c r="G37" s="114" t="s">
        <v>513</v>
      </c>
      <c r="H37" s="114">
        <v>5</v>
      </c>
      <c r="I37" s="140" t="s">
        <v>513</v>
      </c>
      <c r="J37" s="115" t="s">
        <v>513</v>
      </c>
      <c r="K37" s="116" t="s">
        <v>513</v>
      </c>
    </row>
    <row r="38" spans="1:11" ht="14.1" customHeight="1" x14ac:dyDescent="0.2">
      <c r="A38" s="306">
        <v>43</v>
      </c>
      <c r="B38" s="307" t="s">
        <v>257</v>
      </c>
      <c r="C38" s="308"/>
      <c r="D38" s="113">
        <v>0.77447335811648077</v>
      </c>
      <c r="E38" s="115">
        <v>25</v>
      </c>
      <c r="F38" s="114">
        <v>23</v>
      </c>
      <c r="G38" s="114">
        <v>63</v>
      </c>
      <c r="H38" s="114">
        <v>19</v>
      </c>
      <c r="I38" s="140">
        <v>40</v>
      </c>
      <c r="J38" s="115">
        <v>-15</v>
      </c>
      <c r="K38" s="116">
        <v>-37.5</v>
      </c>
    </row>
    <row r="39" spans="1:11" ht="14.1" customHeight="1" x14ac:dyDescent="0.2">
      <c r="A39" s="306">
        <v>51</v>
      </c>
      <c r="B39" s="307" t="s">
        <v>258</v>
      </c>
      <c r="C39" s="308"/>
      <c r="D39" s="113">
        <v>4.3990086741016112</v>
      </c>
      <c r="E39" s="115">
        <v>142</v>
      </c>
      <c r="F39" s="114">
        <v>102</v>
      </c>
      <c r="G39" s="114">
        <v>157</v>
      </c>
      <c r="H39" s="114">
        <v>144</v>
      </c>
      <c r="I39" s="140">
        <v>186</v>
      </c>
      <c r="J39" s="115">
        <v>-44</v>
      </c>
      <c r="K39" s="116">
        <v>-23.655913978494624</v>
      </c>
    </row>
    <row r="40" spans="1:11" ht="14.1" customHeight="1" x14ac:dyDescent="0.2">
      <c r="A40" s="306" t="s">
        <v>259</v>
      </c>
      <c r="B40" s="307" t="s">
        <v>260</v>
      </c>
      <c r="C40" s="308"/>
      <c r="D40" s="113">
        <v>3.996282527881041</v>
      </c>
      <c r="E40" s="115">
        <v>129</v>
      </c>
      <c r="F40" s="114">
        <v>93</v>
      </c>
      <c r="G40" s="114">
        <v>146</v>
      </c>
      <c r="H40" s="114">
        <v>130</v>
      </c>
      <c r="I40" s="140">
        <v>176</v>
      </c>
      <c r="J40" s="115">
        <v>-47</v>
      </c>
      <c r="K40" s="116">
        <v>-26.704545454545453</v>
      </c>
    </row>
    <row r="41" spans="1:11" ht="14.1" customHeight="1" x14ac:dyDescent="0.2">
      <c r="A41" s="306"/>
      <c r="B41" s="307" t="s">
        <v>261</v>
      </c>
      <c r="C41" s="308"/>
      <c r="D41" s="113">
        <v>3.2218091697645601</v>
      </c>
      <c r="E41" s="115">
        <v>104</v>
      </c>
      <c r="F41" s="114">
        <v>76</v>
      </c>
      <c r="G41" s="114">
        <v>112</v>
      </c>
      <c r="H41" s="114">
        <v>101</v>
      </c>
      <c r="I41" s="140">
        <v>165</v>
      </c>
      <c r="J41" s="115">
        <v>-61</v>
      </c>
      <c r="K41" s="116">
        <v>-36.969696969696969</v>
      </c>
    </row>
    <row r="42" spans="1:11" ht="14.1" customHeight="1" x14ac:dyDescent="0.2">
      <c r="A42" s="306">
        <v>52</v>
      </c>
      <c r="B42" s="307" t="s">
        <v>262</v>
      </c>
      <c r="C42" s="308"/>
      <c r="D42" s="113">
        <v>4.1511771995043372</v>
      </c>
      <c r="E42" s="115">
        <v>134</v>
      </c>
      <c r="F42" s="114">
        <v>91</v>
      </c>
      <c r="G42" s="114">
        <v>80</v>
      </c>
      <c r="H42" s="114">
        <v>113</v>
      </c>
      <c r="I42" s="140">
        <v>121</v>
      </c>
      <c r="J42" s="115">
        <v>13</v>
      </c>
      <c r="K42" s="116">
        <v>10.743801652892563</v>
      </c>
    </row>
    <row r="43" spans="1:11" ht="14.1" customHeight="1" x14ac:dyDescent="0.2">
      <c r="A43" s="306" t="s">
        <v>263</v>
      </c>
      <c r="B43" s="307" t="s">
        <v>264</v>
      </c>
      <c r="C43" s="308"/>
      <c r="D43" s="113">
        <v>3.314745972738538</v>
      </c>
      <c r="E43" s="115">
        <v>107</v>
      </c>
      <c r="F43" s="114">
        <v>78</v>
      </c>
      <c r="G43" s="114">
        <v>67</v>
      </c>
      <c r="H43" s="114">
        <v>90</v>
      </c>
      <c r="I43" s="140">
        <v>94</v>
      </c>
      <c r="J43" s="115">
        <v>13</v>
      </c>
      <c r="K43" s="116">
        <v>13.829787234042554</v>
      </c>
    </row>
    <row r="44" spans="1:11" ht="14.1" customHeight="1" x14ac:dyDescent="0.2">
      <c r="A44" s="306">
        <v>53</v>
      </c>
      <c r="B44" s="307" t="s">
        <v>265</v>
      </c>
      <c r="C44" s="308"/>
      <c r="D44" s="113">
        <v>0.71251548946716237</v>
      </c>
      <c r="E44" s="115">
        <v>23</v>
      </c>
      <c r="F44" s="114">
        <v>11</v>
      </c>
      <c r="G44" s="114">
        <v>30</v>
      </c>
      <c r="H44" s="114">
        <v>21</v>
      </c>
      <c r="I44" s="140">
        <v>10</v>
      </c>
      <c r="J44" s="115">
        <v>13</v>
      </c>
      <c r="K44" s="116">
        <v>130</v>
      </c>
    </row>
    <row r="45" spans="1:11" ht="14.1" customHeight="1" x14ac:dyDescent="0.2">
      <c r="A45" s="306" t="s">
        <v>266</v>
      </c>
      <c r="B45" s="307" t="s">
        <v>267</v>
      </c>
      <c r="C45" s="308"/>
      <c r="D45" s="113">
        <v>0.68153655514250311</v>
      </c>
      <c r="E45" s="115">
        <v>22</v>
      </c>
      <c r="F45" s="114">
        <v>11</v>
      </c>
      <c r="G45" s="114">
        <v>30</v>
      </c>
      <c r="H45" s="114">
        <v>18</v>
      </c>
      <c r="I45" s="140">
        <v>10</v>
      </c>
      <c r="J45" s="115">
        <v>12</v>
      </c>
      <c r="K45" s="116">
        <v>120</v>
      </c>
    </row>
    <row r="46" spans="1:11" ht="14.1" customHeight="1" x14ac:dyDescent="0.2">
      <c r="A46" s="306">
        <v>54</v>
      </c>
      <c r="B46" s="307" t="s">
        <v>268</v>
      </c>
      <c r="C46" s="308"/>
      <c r="D46" s="113">
        <v>2.3543990086741018</v>
      </c>
      <c r="E46" s="115">
        <v>76</v>
      </c>
      <c r="F46" s="114">
        <v>79</v>
      </c>
      <c r="G46" s="114">
        <v>213</v>
      </c>
      <c r="H46" s="114">
        <v>91</v>
      </c>
      <c r="I46" s="140">
        <v>80</v>
      </c>
      <c r="J46" s="115">
        <v>-4</v>
      </c>
      <c r="K46" s="116">
        <v>-5</v>
      </c>
    </row>
    <row r="47" spans="1:11" ht="14.1" customHeight="1" x14ac:dyDescent="0.2">
      <c r="A47" s="306">
        <v>61</v>
      </c>
      <c r="B47" s="307" t="s">
        <v>269</v>
      </c>
      <c r="C47" s="308"/>
      <c r="D47" s="113">
        <v>2.7571251548946716</v>
      </c>
      <c r="E47" s="115">
        <v>89</v>
      </c>
      <c r="F47" s="114">
        <v>43</v>
      </c>
      <c r="G47" s="114">
        <v>70</v>
      </c>
      <c r="H47" s="114">
        <v>39</v>
      </c>
      <c r="I47" s="140">
        <v>69</v>
      </c>
      <c r="J47" s="115">
        <v>20</v>
      </c>
      <c r="K47" s="116">
        <v>28.985507246376812</v>
      </c>
    </row>
    <row r="48" spans="1:11" ht="14.1" customHeight="1" x14ac:dyDescent="0.2">
      <c r="A48" s="306">
        <v>62</v>
      </c>
      <c r="B48" s="307" t="s">
        <v>270</v>
      </c>
      <c r="C48" s="308"/>
      <c r="D48" s="113">
        <v>9.5724907063197033</v>
      </c>
      <c r="E48" s="115">
        <v>309</v>
      </c>
      <c r="F48" s="114">
        <v>338</v>
      </c>
      <c r="G48" s="114">
        <v>408</v>
      </c>
      <c r="H48" s="114">
        <v>229</v>
      </c>
      <c r="I48" s="140">
        <v>317</v>
      </c>
      <c r="J48" s="115">
        <v>-8</v>
      </c>
      <c r="K48" s="116">
        <v>-2.5236593059936907</v>
      </c>
    </row>
    <row r="49" spans="1:11" ht="14.1" customHeight="1" x14ac:dyDescent="0.2">
      <c r="A49" s="306">
        <v>63</v>
      </c>
      <c r="B49" s="307" t="s">
        <v>271</v>
      </c>
      <c r="C49" s="308"/>
      <c r="D49" s="113">
        <v>3.6555142503097895</v>
      </c>
      <c r="E49" s="115">
        <v>118</v>
      </c>
      <c r="F49" s="114">
        <v>102</v>
      </c>
      <c r="G49" s="114">
        <v>177</v>
      </c>
      <c r="H49" s="114">
        <v>165</v>
      </c>
      <c r="I49" s="140">
        <v>129</v>
      </c>
      <c r="J49" s="115">
        <v>-11</v>
      </c>
      <c r="K49" s="116">
        <v>-8.5271317829457356</v>
      </c>
    </row>
    <row r="50" spans="1:11" ht="14.1" customHeight="1" x14ac:dyDescent="0.2">
      <c r="A50" s="306" t="s">
        <v>272</v>
      </c>
      <c r="B50" s="307" t="s">
        <v>273</v>
      </c>
      <c r="C50" s="308"/>
      <c r="D50" s="113">
        <v>0.49566294919454773</v>
      </c>
      <c r="E50" s="115">
        <v>16</v>
      </c>
      <c r="F50" s="114">
        <v>11</v>
      </c>
      <c r="G50" s="114">
        <v>44</v>
      </c>
      <c r="H50" s="114">
        <v>30</v>
      </c>
      <c r="I50" s="140">
        <v>24</v>
      </c>
      <c r="J50" s="115">
        <v>-8</v>
      </c>
      <c r="K50" s="116">
        <v>-33.333333333333336</v>
      </c>
    </row>
    <row r="51" spans="1:11" ht="14.1" customHeight="1" x14ac:dyDescent="0.2">
      <c r="A51" s="306" t="s">
        <v>274</v>
      </c>
      <c r="B51" s="307" t="s">
        <v>275</v>
      </c>
      <c r="C51" s="308"/>
      <c r="D51" s="113">
        <v>2.9120198265179678</v>
      </c>
      <c r="E51" s="115">
        <v>94</v>
      </c>
      <c r="F51" s="114">
        <v>82</v>
      </c>
      <c r="G51" s="114">
        <v>124</v>
      </c>
      <c r="H51" s="114">
        <v>131</v>
      </c>
      <c r="I51" s="140">
        <v>101</v>
      </c>
      <c r="J51" s="115">
        <v>-7</v>
      </c>
      <c r="K51" s="116">
        <v>-6.9306930693069306</v>
      </c>
    </row>
    <row r="52" spans="1:11" ht="14.1" customHeight="1" x14ac:dyDescent="0.2">
      <c r="A52" s="306">
        <v>71</v>
      </c>
      <c r="B52" s="307" t="s">
        <v>276</v>
      </c>
      <c r="C52" s="308"/>
      <c r="D52" s="113">
        <v>8.921933085501859</v>
      </c>
      <c r="E52" s="115">
        <v>288</v>
      </c>
      <c r="F52" s="114">
        <v>211</v>
      </c>
      <c r="G52" s="114">
        <v>331</v>
      </c>
      <c r="H52" s="114">
        <v>212</v>
      </c>
      <c r="I52" s="140">
        <v>322</v>
      </c>
      <c r="J52" s="115">
        <v>-34</v>
      </c>
      <c r="K52" s="116">
        <v>-10.559006211180124</v>
      </c>
    </row>
    <row r="53" spans="1:11" ht="14.1" customHeight="1" x14ac:dyDescent="0.2">
      <c r="A53" s="306" t="s">
        <v>277</v>
      </c>
      <c r="B53" s="307" t="s">
        <v>278</v>
      </c>
      <c r="C53" s="308"/>
      <c r="D53" s="113">
        <v>3.2218091697645601</v>
      </c>
      <c r="E53" s="115">
        <v>104</v>
      </c>
      <c r="F53" s="114">
        <v>72</v>
      </c>
      <c r="G53" s="114">
        <v>120</v>
      </c>
      <c r="H53" s="114">
        <v>78</v>
      </c>
      <c r="I53" s="140">
        <v>98</v>
      </c>
      <c r="J53" s="115">
        <v>6</v>
      </c>
      <c r="K53" s="116">
        <v>6.1224489795918364</v>
      </c>
    </row>
    <row r="54" spans="1:11" ht="14.1" customHeight="1" x14ac:dyDescent="0.2">
      <c r="A54" s="306" t="s">
        <v>279</v>
      </c>
      <c r="B54" s="307" t="s">
        <v>280</v>
      </c>
      <c r="C54" s="308"/>
      <c r="D54" s="113">
        <v>4.8636926889714998</v>
      </c>
      <c r="E54" s="115">
        <v>157</v>
      </c>
      <c r="F54" s="114">
        <v>117</v>
      </c>
      <c r="G54" s="114">
        <v>187</v>
      </c>
      <c r="H54" s="114">
        <v>114</v>
      </c>
      <c r="I54" s="140">
        <v>188</v>
      </c>
      <c r="J54" s="115">
        <v>-31</v>
      </c>
      <c r="K54" s="116">
        <v>-16.48936170212766</v>
      </c>
    </row>
    <row r="55" spans="1:11" ht="14.1" customHeight="1" x14ac:dyDescent="0.2">
      <c r="A55" s="306">
        <v>72</v>
      </c>
      <c r="B55" s="307" t="s">
        <v>281</v>
      </c>
      <c r="C55" s="308"/>
      <c r="D55" s="113">
        <v>2.2924411400247831</v>
      </c>
      <c r="E55" s="115">
        <v>74</v>
      </c>
      <c r="F55" s="114">
        <v>45</v>
      </c>
      <c r="G55" s="114">
        <v>87</v>
      </c>
      <c r="H55" s="114">
        <v>54</v>
      </c>
      <c r="I55" s="140">
        <v>69</v>
      </c>
      <c r="J55" s="115">
        <v>5</v>
      </c>
      <c r="K55" s="116">
        <v>7.2463768115942031</v>
      </c>
    </row>
    <row r="56" spans="1:11" ht="14.1" customHeight="1" x14ac:dyDescent="0.2">
      <c r="A56" s="306" t="s">
        <v>282</v>
      </c>
      <c r="B56" s="307" t="s">
        <v>283</v>
      </c>
      <c r="C56" s="308"/>
      <c r="D56" s="113">
        <v>1.0532837670384139</v>
      </c>
      <c r="E56" s="115">
        <v>34</v>
      </c>
      <c r="F56" s="114">
        <v>14</v>
      </c>
      <c r="G56" s="114">
        <v>40</v>
      </c>
      <c r="H56" s="114">
        <v>21</v>
      </c>
      <c r="I56" s="140">
        <v>37</v>
      </c>
      <c r="J56" s="115">
        <v>-3</v>
      </c>
      <c r="K56" s="116">
        <v>-8.1081081081081088</v>
      </c>
    </row>
    <row r="57" spans="1:11" ht="14.1" customHeight="1" x14ac:dyDescent="0.2">
      <c r="A57" s="306" t="s">
        <v>284</v>
      </c>
      <c r="B57" s="307" t="s">
        <v>285</v>
      </c>
      <c r="C57" s="308"/>
      <c r="D57" s="113">
        <v>0.86741016109045854</v>
      </c>
      <c r="E57" s="115">
        <v>28</v>
      </c>
      <c r="F57" s="114">
        <v>24</v>
      </c>
      <c r="G57" s="114">
        <v>19</v>
      </c>
      <c r="H57" s="114">
        <v>23</v>
      </c>
      <c r="I57" s="140">
        <v>25</v>
      </c>
      <c r="J57" s="115">
        <v>3</v>
      </c>
      <c r="K57" s="116">
        <v>12</v>
      </c>
    </row>
    <row r="58" spans="1:11" ht="14.1" customHeight="1" x14ac:dyDescent="0.2">
      <c r="A58" s="306">
        <v>73</v>
      </c>
      <c r="B58" s="307" t="s">
        <v>286</v>
      </c>
      <c r="C58" s="308"/>
      <c r="D58" s="113">
        <v>1.3320941759603471</v>
      </c>
      <c r="E58" s="115">
        <v>43</v>
      </c>
      <c r="F58" s="114">
        <v>45</v>
      </c>
      <c r="G58" s="114">
        <v>51</v>
      </c>
      <c r="H58" s="114">
        <v>23</v>
      </c>
      <c r="I58" s="140">
        <v>44</v>
      </c>
      <c r="J58" s="115">
        <v>-1</v>
      </c>
      <c r="K58" s="116">
        <v>-2.2727272727272729</v>
      </c>
    </row>
    <row r="59" spans="1:11" ht="14.1" customHeight="1" x14ac:dyDescent="0.2">
      <c r="A59" s="306" t="s">
        <v>287</v>
      </c>
      <c r="B59" s="307" t="s">
        <v>288</v>
      </c>
      <c r="C59" s="308"/>
      <c r="D59" s="113">
        <v>1.1462205700123915</v>
      </c>
      <c r="E59" s="115">
        <v>37</v>
      </c>
      <c r="F59" s="114">
        <v>40</v>
      </c>
      <c r="G59" s="114">
        <v>43</v>
      </c>
      <c r="H59" s="114">
        <v>19</v>
      </c>
      <c r="I59" s="140">
        <v>39</v>
      </c>
      <c r="J59" s="115">
        <v>-2</v>
      </c>
      <c r="K59" s="116">
        <v>-5.1282051282051286</v>
      </c>
    </row>
    <row r="60" spans="1:11" ht="14.1" customHeight="1" x14ac:dyDescent="0.2">
      <c r="A60" s="306">
        <v>81</v>
      </c>
      <c r="B60" s="307" t="s">
        <v>289</v>
      </c>
      <c r="C60" s="308"/>
      <c r="D60" s="113">
        <v>8.6431226765799263</v>
      </c>
      <c r="E60" s="115">
        <v>279</v>
      </c>
      <c r="F60" s="114">
        <v>320</v>
      </c>
      <c r="G60" s="114">
        <v>348</v>
      </c>
      <c r="H60" s="114">
        <v>197</v>
      </c>
      <c r="I60" s="140">
        <v>213</v>
      </c>
      <c r="J60" s="115">
        <v>66</v>
      </c>
      <c r="K60" s="116">
        <v>30.985915492957748</v>
      </c>
    </row>
    <row r="61" spans="1:11" ht="14.1" customHeight="1" x14ac:dyDescent="0.2">
      <c r="A61" s="306" t="s">
        <v>290</v>
      </c>
      <c r="B61" s="307" t="s">
        <v>291</v>
      </c>
      <c r="C61" s="308"/>
      <c r="D61" s="113">
        <v>2.6332094175960346</v>
      </c>
      <c r="E61" s="115">
        <v>85</v>
      </c>
      <c r="F61" s="114">
        <v>70</v>
      </c>
      <c r="G61" s="114">
        <v>152</v>
      </c>
      <c r="H61" s="114">
        <v>53</v>
      </c>
      <c r="I61" s="140">
        <v>70</v>
      </c>
      <c r="J61" s="115">
        <v>15</v>
      </c>
      <c r="K61" s="116">
        <v>21.428571428571427</v>
      </c>
    </row>
    <row r="62" spans="1:11" ht="14.1" customHeight="1" x14ac:dyDescent="0.2">
      <c r="A62" s="306" t="s">
        <v>292</v>
      </c>
      <c r="B62" s="307" t="s">
        <v>293</v>
      </c>
      <c r="C62" s="308"/>
      <c r="D62" s="113">
        <v>2.6022304832713754</v>
      </c>
      <c r="E62" s="115">
        <v>84</v>
      </c>
      <c r="F62" s="114">
        <v>170</v>
      </c>
      <c r="G62" s="114">
        <v>111</v>
      </c>
      <c r="H62" s="114">
        <v>68</v>
      </c>
      <c r="I62" s="140">
        <v>48</v>
      </c>
      <c r="J62" s="115">
        <v>36</v>
      </c>
      <c r="K62" s="116">
        <v>75</v>
      </c>
    </row>
    <row r="63" spans="1:11" ht="14.1" customHeight="1" x14ac:dyDescent="0.2">
      <c r="A63" s="306"/>
      <c r="B63" s="307" t="s">
        <v>294</v>
      </c>
      <c r="C63" s="308"/>
      <c r="D63" s="113">
        <v>2.2614622057001239</v>
      </c>
      <c r="E63" s="115">
        <v>73</v>
      </c>
      <c r="F63" s="114">
        <v>155</v>
      </c>
      <c r="G63" s="114">
        <v>101</v>
      </c>
      <c r="H63" s="114">
        <v>61</v>
      </c>
      <c r="I63" s="140">
        <v>40</v>
      </c>
      <c r="J63" s="115">
        <v>33</v>
      </c>
      <c r="K63" s="116">
        <v>82.5</v>
      </c>
    </row>
    <row r="64" spans="1:11" ht="14.1" customHeight="1" x14ac:dyDescent="0.2">
      <c r="A64" s="306" t="s">
        <v>295</v>
      </c>
      <c r="B64" s="307" t="s">
        <v>296</v>
      </c>
      <c r="C64" s="308"/>
      <c r="D64" s="113">
        <v>0.9603469640644362</v>
      </c>
      <c r="E64" s="115">
        <v>31</v>
      </c>
      <c r="F64" s="114">
        <v>32</v>
      </c>
      <c r="G64" s="114">
        <v>31</v>
      </c>
      <c r="H64" s="114">
        <v>27</v>
      </c>
      <c r="I64" s="140">
        <v>26</v>
      </c>
      <c r="J64" s="115">
        <v>5</v>
      </c>
      <c r="K64" s="116">
        <v>19.23076923076923</v>
      </c>
    </row>
    <row r="65" spans="1:11" ht="14.1" customHeight="1" x14ac:dyDescent="0.2">
      <c r="A65" s="306" t="s">
        <v>297</v>
      </c>
      <c r="B65" s="307" t="s">
        <v>298</v>
      </c>
      <c r="C65" s="308"/>
      <c r="D65" s="113">
        <v>0.86741016109045854</v>
      </c>
      <c r="E65" s="115">
        <v>28</v>
      </c>
      <c r="F65" s="114">
        <v>27</v>
      </c>
      <c r="G65" s="114">
        <v>22</v>
      </c>
      <c r="H65" s="114">
        <v>17</v>
      </c>
      <c r="I65" s="140">
        <v>25</v>
      </c>
      <c r="J65" s="115">
        <v>3</v>
      </c>
      <c r="K65" s="116">
        <v>12</v>
      </c>
    </row>
    <row r="66" spans="1:11" ht="14.1" customHeight="1" x14ac:dyDescent="0.2">
      <c r="A66" s="306">
        <v>82</v>
      </c>
      <c r="B66" s="307" t="s">
        <v>299</v>
      </c>
      <c r="C66" s="308"/>
      <c r="D66" s="113">
        <v>2.6022304832713754</v>
      </c>
      <c r="E66" s="115">
        <v>84</v>
      </c>
      <c r="F66" s="114">
        <v>137</v>
      </c>
      <c r="G66" s="114">
        <v>225</v>
      </c>
      <c r="H66" s="114">
        <v>104</v>
      </c>
      <c r="I66" s="140">
        <v>89</v>
      </c>
      <c r="J66" s="115">
        <v>-5</v>
      </c>
      <c r="K66" s="116">
        <v>-5.617977528089888</v>
      </c>
    </row>
    <row r="67" spans="1:11" ht="14.1" customHeight="1" x14ac:dyDescent="0.2">
      <c r="A67" s="306" t="s">
        <v>300</v>
      </c>
      <c r="B67" s="307" t="s">
        <v>301</v>
      </c>
      <c r="C67" s="308"/>
      <c r="D67" s="113">
        <v>1.7348203221809171</v>
      </c>
      <c r="E67" s="115">
        <v>56</v>
      </c>
      <c r="F67" s="114">
        <v>109</v>
      </c>
      <c r="G67" s="114">
        <v>152</v>
      </c>
      <c r="H67" s="114">
        <v>69</v>
      </c>
      <c r="I67" s="140">
        <v>60</v>
      </c>
      <c r="J67" s="115">
        <v>-4</v>
      </c>
      <c r="K67" s="116">
        <v>-6.666666666666667</v>
      </c>
    </row>
    <row r="68" spans="1:11" ht="14.1" customHeight="1" x14ac:dyDescent="0.2">
      <c r="A68" s="306" t="s">
        <v>302</v>
      </c>
      <c r="B68" s="307" t="s">
        <v>303</v>
      </c>
      <c r="C68" s="308"/>
      <c r="D68" s="113">
        <v>0.46468401486988847</v>
      </c>
      <c r="E68" s="115">
        <v>15</v>
      </c>
      <c r="F68" s="114">
        <v>18</v>
      </c>
      <c r="G68" s="114">
        <v>44</v>
      </c>
      <c r="H68" s="114">
        <v>23</v>
      </c>
      <c r="I68" s="140">
        <v>18</v>
      </c>
      <c r="J68" s="115">
        <v>-3</v>
      </c>
      <c r="K68" s="116">
        <v>-16.666666666666668</v>
      </c>
    </row>
    <row r="69" spans="1:11" ht="14.1" customHeight="1" x14ac:dyDescent="0.2">
      <c r="A69" s="306">
        <v>83</v>
      </c>
      <c r="B69" s="307" t="s">
        <v>304</v>
      </c>
      <c r="C69" s="308"/>
      <c r="D69" s="113">
        <v>4.7087980173482036</v>
      </c>
      <c r="E69" s="115">
        <v>152</v>
      </c>
      <c r="F69" s="114">
        <v>158</v>
      </c>
      <c r="G69" s="114">
        <v>458</v>
      </c>
      <c r="H69" s="114">
        <v>129</v>
      </c>
      <c r="I69" s="140">
        <v>125</v>
      </c>
      <c r="J69" s="115">
        <v>27</v>
      </c>
      <c r="K69" s="116">
        <v>21.6</v>
      </c>
    </row>
    <row r="70" spans="1:11" ht="14.1" customHeight="1" x14ac:dyDescent="0.2">
      <c r="A70" s="306" t="s">
        <v>305</v>
      </c>
      <c r="B70" s="307" t="s">
        <v>306</v>
      </c>
      <c r="C70" s="308"/>
      <c r="D70" s="113">
        <v>3.7174721189591078</v>
      </c>
      <c r="E70" s="115">
        <v>120</v>
      </c>
      <c r="F70" s="114">
        <v>127</v>
      </c>
      <c r="G70" s="114">
        <v>417</v>
      </c>
      <c r="H70" s="114">
        <v>103</v>
      </c>
      <c r="I70" s="140">
        <v>92</v>
      </c>
      <c r="J70" s="115">
        <v>28</v>
      </c>
      <c r="K70" s="116">
        <v>30.434782608695652</v>
      </c>
    </row>
    <row r="71" spans="1:11" ht="14.1" customHeight="1" x14ac:dyDescent="0.2">
      <c r="A71" s="306"/>
      <c r="B71" s="307" t="s">
        <v>307</v>
      </c>
      <c r="C71" s="308"/>
      <c r="D71" s="113">
        <v>1.9826517967781909</v>
      </c>
      <c r="E71" s="115">
        <v>64</v>
      </c>
      <c r="F71" s="114">
        <v>73</v>
      </c>
      <c r="G71" s="114">
        <v>294</v>
      </c>
      <c r="H71" s="114">
        <v>61</v>
      </c>
      <c r="I71" s="140">
        <v>53</v>
      </c>
      <c r="J71" s="115">
        <v>11</v>
      </c>
      <c r="K71" s="116">
        <v>20.754716981132077</v>
      </c>
    </row>
    <row r="72" spans="1:11" ht="14.1" customHeight="1" x14ac:dyDescent="0.2">
      <c r="A72" s="306">
        <v>84</v>
      </c>
      <c r="B72" s="307" t="s">
        <v>308</v>
      </c>
      <c r="C72" s="308"/>
      <c r="D72" s="113">
        <v>0.86741016109045854</v>
      </c>
      <c r="E72" s="115">
        <v>28</v>
      </c>
      <c r="F72" s="114">
        <v>40</v>
      </c>
      <c r="G72" s="114">
        <v>88</v>
      </c>
      <c r="H72" s="114">
        <v>20</v>
      </c>
      <c r="I72" s="140">
        <v>33</v>
      </c>
      <c r="J72" s="115">
        <v>-5</v>
      </c>
      <c r="K72" s="116">
        <v>-15.151515151515152</v>
      </c>
    </row>
    <row r="73" spans="1:11" ht="14.1" customHeight="1" x14ac:dyDescent="0.2">
      <c r="A73" s="306" t="s">
        <v>309</v>
      </c>
      <c r="B73" s="307" t="s">
        <v>310</v>
      </c>
      <c r="C73" s="308"/>
      <c r="D73" s="113">
        <v>0.27881040892193309</v>
      </c>
      <c r="E73" s="115">
        <v>9</v>
      </c>
      <c r="F73" s="114">
        <v>7</v>
      </c>
      <c r="G73" s="114">
        <v>35</v>
      </c>
      <c r="H73" s="114" t="s">
        <v>513</v>
      </c>
      <c r="I73" s="140">
        <v>8</v>
      </c>
      <c r="J73" s="115">
        <v>1</v>
      </c>
      <c r="K73" s="116">
        <v>12.5</v>
      </c>
    </row>
    <row r="74" spans="1:11" ht="14.1" customHeight="1" x14ac:dyDescent="0.2">
      <c r="A74" s="306" t="s">
        <v>311</v>
      </c>
      <c r="B74" s="307" t="s">
        <v>312</v>
      </c>
      <c r="C74" s="308"/>
      <c r="D74" s="113">
        <v>0.18587360594795538</v>
      </c>
      <c r="E74" s="115">
        <v>6</v>
      </c>
      <c r="F74" s="114">
        <v>5</v>
      </c>
      <c r="G74" s="114">
        <v>17</v>
      </c>
      <c r="H74" s="114" t="s">
        <v>513</v>
      </c>
      <c r="I74" s="140">
        <v>5</v>
      </c>
      <c r="J74" s="115">
        <v>1</v>
      </c>
      <c r="K74" s="116">
        <v>20</v>
      </c>
    </row>
    <row r="75" spans="1:11" ht="14.1" customHeight="1" x14ac:dyDescent="0.2">
      <c r="A75" s="306" t="s">
        <v>313</v>
      </c>
      <c r="B75" s="307" t="s">
        <v>314</v>
      </c>
      <c r="C75" s="308"/>
      <c r="D75" s="113" t="s">
        <v>513</v>
      </c>
      <c r="E75" s="115" t="s">
        <v>513</v>
      </c>
      <c r="F75" s="114">
        <v>7</v>
      </c>
      <c r="G75" s="114">
        <v>5</v>
      </c>
      <c r="H75" s="114">
        <v>3</v>
      </c>
      <c r="I75" s="140">
        <v>4</v>
      </c>
      <c r="J75" s="115" t="s">
        <v>513</v>
      </c>
      <c r="K75" s="116" t="s">
        <v>513</v>
      </c>
    </row>
    <row r="76" spans="1:11" ht="14.1" customHeight="1" x14ac:dyDescent="0.2">
      <c r="A76" s="306">
        <v>91</v>
      </c>
      <c r="B76" s="307" t="s">
        <v>315</v>
      </c>
      <c r="C76" s="308"/>
      <c r="D76" s="113">
        <v>0.15489467162329615</v>
      </c>
      <c r="E76" s="115">
        <v>5</v>
      </c>
      <c r="F76" s="114">
        <v>5</v>
      </c>
      <c r="G76" s="114" t="s">
        <v>513</v>
      </c>
      <c r="H76" s="114" t="s">
        <v>513</v>
      </c>
      <c r="I76" s="140" t="s">
        <v>513</v>
      </c>
      <c r="J76" s="115" t="s">
        <v>513</v>
      </c>
      <c r="K76" s="116" t="s">
        <v>513</v>
      </c>
    </row>
    <row r="77" spans="1:11" ht="14.1" customHeight="1" x14ac:dyDescent="0.2">
      <c r="A77" s="306">
        <v>92</v>
      </c>
      <c r="B77" s="307" t="s">
        <v>316</v>
      </c>
      <c r="C77" s="308"/>
      <c r="D77" s="113">
        <v>0.86741016109045854</v>
      </c>
      <c r="E77" s="115">
        <v>28</v>
      </c>
      <c r="F77" s="114">
        <v>18</v>
      </c>
      <c r="G77" s="114">
        <v>20</v>
      </c>
      <c r="H77" s="114">
        <v>15</v>
      </c>
      <c r="I77" s="140">
        <v>43</v>
      </c>
      <c r="J77" s="115">
        <v>-15</v>
      </c>
      <c r="K77" s="116">
        <v>-34.883720930232556</v>
      </c>
    </row>
    <row r="78" spans="1:11" ht="14.1" customHeight="1" x14ac:dyDescent="0.2">
      <c r="A78" s="306">
        <v>93</v>
      </c>
      <c r="B78" s="307" t="s">
        <v>317</v>
      </c>
      <c r="C78" s="308"/>
      <c r="D78" s="113">
        <v>9.2936802973977689E-2</v>
      </c>
      <c r="E78" s="115">
        <v>3</v>
      </c>
      <c r="F78" s="114" t="s">
        <v>513</v>
      </c>
      <c r="G78" s="114">
        <v>9</v>
      </c>
      <c r="H78" s="114">
        <v>4</v>
      </c>
      <c r="I78" s="140">
        <v>10</v>
      </c>
      <c r="J78" s="115">
        <v>-7</v>
      </c>
      <c r="K78" s="116">
        <v>-70</v>
      </c>
    </row>
    <row r="79" spans="1:11" ht="14.1" customHeight="1" x14ac:dyDescent="0.2">
      <c r="A79" s="306">
        <v>94</v>
      </c>
      <c r="B79" s="307" t="s">
        <v>318</v>
      </c>
      <c r="C79" s="308"/>
      <c r="D79" s="113">
        <v>0.58859975216852545</v>
      </c>
      <c r="E79" s="115">
        <v>19</v>
      </c>
      <c r="F79" s="114">
        <v>23</v>
      </c>
      <c r="G79" s="114">
        <v>25</v>
      </c>
      <c r="H79" s="114">
        <v>13</v>
      </c>
      <c r="I79" s="140">
        <v>17</v>
      </c>
      <c r="J79" s="115">
        <v>2</v>
      </c>
      <c r="K79" s="116">
        <v>11.764705882352942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0.3097893432465923</v>
      </c>
      <c r="E81" s="143">
        <v>10</v>
      </c>
      <c r="F81" s="144">
        <v>14</v>
      </c>
      <c r="G81" s="144">
        <v>34</v>
      </c>
      <c r="H81" s="144">
        <v>8</v>
      </c>
      <c r="I81" s="145">
        <v>16</v>
      </c>
      <c r="J81" s="143">
        <v>-6</v>
      </c>
      <c r="K81" s="146">
        <v>-37.5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3579</v>
      </c>
      <c r="E11" s="114">
        <v>2913</v>
      </c>
      <c r="F11" s="114">
        <v>3904</v>
      </c>
      <c r="G11" s="114">
        <v>2412</v>
      </c>
      <c r="H11" s="140">
        <v>3452</v>
      </c>
      <c r="I11" s="115">
        <v>127</v>
      </c>
      <c r="J11" s="116">
        <v>3.6790266512166858</v>
      </c>
    </row>
    <row r="12" spans="1:15" s="110" customFormat="1" ht="24.95" customHeight="1" x14ac:dyDescent="0.2">
      <c r="A12" s="193" t="s">
        <v>132</v>
      </c>
      <c r="B12" s="194" t="s">
        <v>133</v>
      </c>
      <c r="C12" s="113">
        <v>0.92204526404023468</v>
      </c>
      <c r="D12" s="115">
        <v>33</v>
      </c>
      <c r="E12" s="114">
        <v>40</v>
      </c>
      <c r="F12" s="114">
        <v>62</v>
      </c>
      <c r="G12" s="114">
        <v>37</v>
      </c>
      <c r="H12" s="140">
        <v>44</v>
      </c>
      <c r="I12" s="115">
        <v>-11</v>
      </c>
      <c r="J12" s="116">
        <v>-25</v>
      </c>
    </row>
    <row r="13" spans="1:15" s="110" customFormat="1" ht="24.95" customHeight="1" x14ac:dyDescent="0.2">
      <c r="A13" s="193" t="s">
        <v>134</v>
      </c>
      <c r="B13" s="199" t="s">
        <v>214</v>
      </c>
      <c r="C13" s="113">
        <v>1.3970382788488405</v>
      </c>
      <c r="D13" s="115">
        <v>50</v>
      </c>
      <c r="E13" s="114">
        <v>45</v>
      </c>
      <c r="F13" s="114">
        <v>28</v>
      </c>
      <c r="G13" s="114">
        <v>39</v>
      </c>
      <c r="H13" s="140">
        <v>63</v>
      </c>
      <c r="I13" s="115">
        <v>-13</v>
      </c>
      <c r="J13" s="116">
        <v>-20.634920634920636</v>
      </c>
    </row>
    <row r="14" spans="1:15" s="287" customFormat="1" ht="24.95" customHeight="1" x14ac:dyDescent="0.2">
      <c r="A14" s="193" t="s">
        <v>215</v>
      </c>
      <c r="B14" s="199" t="s">
        <v>137</v>
      </c>
      <c r="C14" s="113">
        <v>27.521654093322159</v>
      </c>
      <c r="D14" s="115">
        <v>985</v>
      </c>
      <c r="E14" s="114">
        <v>525</v>
      </c>
      <c r="F14" s="114">
        <v>708</v>
      </c>
      <c r="G14" s="114">
        <v>515</v>
      </c>
      <c r="H14" s="140">
        <v>656</v>
      </c>
      <c r="I14" s="115">
        <v>329</v>
      </c>
      <c r="J14" s="116">
        <v>50.152439024390247</v>
      </c>
      <c r="K14" s="110"/>
      <c r="L14" s="110"/>
      <c r="M14" s="110"/>
      <c r="N14" s="110"/>
      <c r="O14" s="110"/>
    </row>
    <row r="15" spans="1:15" s="110" customFormat="1" ht="24.95" customHeight="1" x14ac:dyDescent="0.2">
      <c r="A15" s="193" t="s">
        <v>216</v>
      </c>
      <c r="B15" s="199" t="s">
        <v>217</v>
      </c>
      <c r="C15" s="113">
        <v>5.9513830678960602</v>
      </c>
      <c r="D15" s="115">
        <v>213</v>
      </c>
      <c r="E15" s="114">
        <v>185</v>
      </c>
      <c r="F15" s="114">
        <v>245</v>
      </c>
      <c r="G15" s="114">
        <v>198</v>
      </c>
      <c r="H15" s="140">
        <v>193</v>
      </c>
      <c r="I15" s="115">
        <v>20</v>
      </c>
      <c r="J15" s="116">
        <v>10.362694300518134</v>
      </c>
    </row>
    <row r="16" spans="1:15" s="287" customFormat="1" ht="24.95" customHeight="1" x14ac:dyDescent="0.2">
      <c r="A16" s="193" t="s">
        <v>218</v>
      </c>
      <c r="B16" s="199" t="s">
        <v>141</v>
      </c>
      <c r="C16" s="113">
        <v>19.586476669460744</v>
      </c>
      <c r="D16" s="115">
        <v>701</v>
      </c>
      <c r="E16" s="114">
        <v>262</v>
      </c>
      <c r="F16" s="114">
        <v>386</v>
      </c>
      <c r="G16" s="114">
        <v>257</v>
      </c>
      <c r="H16" s="140">
        <v>392</v>
      </c>
      <c r="I16" s="115">
        <v>309</v>
      </c>
      <c r="J16" s="116">
        <v>78.826530612244895</v>
      </c>
      <c r="K16" s="110"/>
      <c r="L16" s="110"/>
      <c r="M16" s="110"/>
      <c r="N16" s="110"/>
      <c r="O16" s="110"/>
    </row>
    <row r="17" spans="1:15" s="110" customFormat="1" ht="24.95" customHeight="1" x14ac:dyDescent="0.2">
      <c r="A17" s="193" t="s">
        <v>142</v>
      </c>
      <c r="B17" s="199" t="s">
        <v>220</v>
      </c>
      <c r="C17" s="113">
        <v>1.9837943559653535</v>
      </c>
      <c r="D17" s="115">
        <v>71</v>
      </c>
      <c r="E17" s="114">
        <v>78</v>
      </c>
      <c r="F17" s="114">
        <v>77</v>
      </c>
      <c r="G17" s="114">
        <v>60</v>
      </c>
      <c r="H17" s="140">
        <v>71</v>
      </c>
      <c r="I17" s="115">
        <v>0</v>
      </c>
      <c r="J17" s="116">
        <v>0</v>
      </c>
    </row>
    <row r="18" spans="1:15" s="287" customFormat="1" ht="24.95" customHeight="1" x14ac:dyDescent="0.2">
      <c r="A18" s="201" t="s">
        <v>144</v>
      </c>
      <c r="B18" s="202" t="s">
        <v>145</v>
      </c>
      <c r="C18" s="113">
        <v>8.2704666107851352</v>
      </c>
      <c r="D18" s="115">
        <v>296</v>
      </c>
      <c r="E18" s="114">
        <v>294</v>
      </c>
      <c r="F18" s="114">
        <v>321</v>
      </c>
      <c r="G18" s="114">
        <v>195</v>
      </c>
      <c r="H18" s="140">
        <v>380</v>
      </c>
      <c r="I18" s="115">
        <v>-84</v>
      </c>
      <c r="J18" s="116">
        <v>-22.105263157894736</v>
      </c>
      <c r="K18" s="110"/>
      <c r="L18" s="110"/>
      <c r="M18" s="110"/>
      <c r="N18" s="110"/>
      <c r="O18" s="110"/>
    </row>
    <row r="19" spans="1:15" s="110" customFormat="1" ht="24.95" customHeight="1" x14ac:dyDescent="0.2">
      <c r="A19" s="193" t="s">
        <v>146</v>
      </c>
      <c r="B19" s="199" t="s">
        <v>147</v>
      </c>
      <c r="C19" s="113">
        <v>15.814473316568874</v>
      </c>
      <c r="D19" s="115">
        <v>566</v>
      </c>
      <c r="E19" s="114">
        <v>509</v>
      </c>
      <c r="F19" s="114">
        <v>570</v>
      </c>
      <c r="G19" s="114">
        <v>387</v>
      </c>
      <c r="H19" s="140">
        <v>766</v>
      </c>
      <c r="I19" s="115">
        <v>-200</v>
      </c>
      <c r="J19" s="116">
        <v>-26.109660574412533</v>
      </c>
    </row>
    <row r="20" spans="1:15" s="287" customFormat="1" ht="24.95" customHeight="1" x14ac:dyDescent="0.2">
      <c r="A20" s="193" t="s">
        <v>148</v>
      </c>
      <c r="B20" s="199" t="s">
        <v>149</v>
      </c>
      <c r="C20" s="113">
        <v>2.5426096675048897</v>
      </c>
      <c r="D20" s="115">
        <v>91</v>
      </c>
      <c r="E20" s="114">
        <v>72</v>
      </c>
      <c r="F20" s="114">
        <v>72</v>
      </c>
      <c r="G20" s="114">
        <v>63</v>
      </c>
      <c r="H20" s="140">
        <v>65</v>
      </c>
      <c r="I20" s="115">
        <v>26</v>
      </c>
      <c r="J20" s="116">
        <v>40</v>
      </c>
      <c r="K20" s="110"/>
      <c r="L20" s="110"/>
      <c r="M20" s="110"/>
      <c r="N20" s="110"/>
      <c r="O20" s="110"/>
    </row>
    <row r="21" spans="1:15" s="110" customFormat="1" ht="24.95" customHeight="1" x14ac:dyDescent="0.2">
      <c r="A21" s="201" t="s">
        <v>150</v>
      </c>
      <c r="B21" s="202" t="s">
        <v>151</v>
      </c>
      <c r="C21" s="113">
        <v>6.8175468007823419</v>
      </c>
      <c r="D21" s="115">
        <v>244</v>
      </c>
      <c r="E21" s="114">
        <v>285</v>
      </c>
      <c r="F21" s="114">
        <v>282</v>
      </c>
      <c r="G21" s="114">
        <v>199</v>
      </c>
      <c r="H21" s="140">
        <v>243</v>
      </c>
      <c r="I21" s="115">
        <v>1</v>
      </c>
      <c r="J21" s="116">
        <v>0.41152263374485598</v>
      </c>
    </row>
    <row r="22" spans="1:15" s="110" customFormat="1" ht="24.95" customHeight="1" x14ac:dyDescent="0.2">
      <c r="A22" s="201" t="s">
        <v>152</v>
      </c>
      <c r="B22" s="199" t="s">
        <v>153</v>
      </c>
      <c r="C22" s="113">
        <v>0.94998602961721146</v>
      </c>
      <c r="D22" s="115">
        <v>34</v>
      </c>
      <c r="E22" s="114">
        <v>28</v>
      </c>
      <c r="F22" s="114">
        <v>39</v>
      </c>
      <c r="G22" s="114">
        <v>33</v>
      </c>
      <c r="H22" s="140">
        <v>28</v>
      </c>
      <c r="I22" s="115">
        <v>6</v>
      </c>
      <c r="J22" s="116">
        <v>21.428571428571427</v>
      </c>
    </row>
    <row r="23" spans="1:15" s="110" customFormat="1" ht="24.95" customHeight="1" x14ac:dyDescent="0.2">
      <c r="A23" s="193" t="s">
        <v>154</v>
      </c>
      <c r="B23" s="199" t="s">
        <v>155</v>
      </c>
      <c r="C23" s="113">
        <v>1.5646828723107014</v>
      </c>
      <c r="D23" s="115">
        <v>56</v>
      </c>
      <c r="E23" s="114">
        <v>39</v>
      </c>
      <c r="F23" s="114">
        <v>39</v>
      </c>
      <c r="G23" s="114">
        <v>28</v>
      </c>
      <c r="H23" s="140">
        <v>71</v>
      </c>
      <c r="I23" s="115">
        <v>-15</v>
      </c>
      <c r="J23" s="116">
        <v>-21.12676056338028</v>
      </c>
    </row>
    <row r="24" spans="1:15" s="110" customFormat="1" ht="24.95" customHeight="1" x14ac:dyDescent="0.2">
      <c r="A24" s="193" t="s">
        <v>156</v>
      </c>
      <c r="B24" s="199" t="s">
        <v>221</v>
      </c>
      <c r="C24" s="113">
        <v>4.4705224923162898</v>
      </c>
      <c r="D24" s="115">
        <v>160</v>
      </c>
      <c r="E24" s="114">
        <v>98</v>
      </c>
      <c r="F24" s="114">
        <v>218</v>
      </c>
      <c r="G24" s="114">
        <v>118</v>
      </c>
      <c r="H24" s="140">
        <v>151</v>
      </c>
      <c r="I24" s="115">
        <v>9</v>
      </c>
      <c r="J24" s="116">
        <v>5.9602649006622519</v>
      </c>
    </row>
    <row r="25" spans="1:15" s="110" customFormat="1" ht="24.95" customHeight="1" x14ac:dyDescent="0.2">
      <c r="A25" s="193" t="s">
        <v>222</v>
      </c>
      <c r="B25" s="204" t="s">
        <v>159</v>
      </c>
      <c r="C25" s="113">
        <v>4.8896339759709413</v>
      </c>
      <c r="D25" s="115">
        <v>175</v>
      </c>
      <c r="E25" s="114">
        <v>164</v>
      </c>
      <c r="F25" s="114">
        <v>210</v>
      </c>
      <c r="G25" s="114">
        <v>117</v>
      </c>
      <c r="H25" s="140">
        <v>114</v>
      </c>
      <c r="I25" s="115">
        <v>61</v>
      </c>
      <c r="J25" s="116">
        <v>53.508771929824562</v>
      </c>
    </row>
    <row r="26" spans="1:15" s="110" customFormat="1" ht="24.95" customHeight="1" x14ac:dyDescent="0.2">
      <c r="A26" s="201">
        <v>782.78300000000002</v>
      </c>
      <c r="B26" s="203" t="s">
        <v>160</v>
      </c>
      <c r="C26" s="113">
        <v>3.9117071807767534</v>
      </c>
      <c r="D26" s="115">
        <v>140</v>
      </c>
      <c r="E26" s="114">
        <v>165</v>
      </c>
      <c r="F26" s="114">
        <v>169</v>
      </c>
      <c r="G26" s="114">
        <v>164</v>
      </c>
      <c r="H26" s="140">
        <v>198</v>
      </c>
      <c r="I26" s="115">
        <v>-58</v>
      </c>
      <c r="J26" s="116">
        <v>-29.292929292929294</v>
      </c>
    </row>
    <row r="27" spans="1:15" s="110" customFormat="1" ht="24.95" customHeight="1" x14ac:dyDescent="0.2">
      <c r="A27" s="193" t="s">
        <v>161</v>
      </c>
      <c r="B27" s="199" t="s">
        <v>162</v>
      </c>
      <c r="C27" s="113">
        <v>2.4587873707739591</v>
      </c>
      <c r="D27" s="115">
        <v>88</v>
      </c>
      <c r="E27" s="114">
        <v>50</v>
      </c>
      <c r="F27" s="114">
        <v>81</v>
      </c>
      <c r="G27" s="114">
        <v>57</v>
      </c>
      <c r="H27" s="140">
        <v>86</v>
      </c>
      <c r="I27" s="115">
        <v>2</v>
      </c>
      <c r="J27" s="116">
        <v>2.3255813953488373</v>
      </c>
    </row>
    <row r="28" spans="1:15" s="110" customFormat="1" ht="24.95" customHeight="1" x14ac:dyDescent="0.2">
      <c r="A28" s="193" t="s">
        <v>163</v>
      </c>
      <c r="B28" s="199" t="s">
        <v>164</v>
      </c>
      <c r="C28" s="113">
        <v>2.7102542609667504</v>
      </c>
      <c r="D28" s="115">
        <v>97</v>
      </c>
      <c r="E28" s="114">
        <v>80</v>
      </c>
      <c r="F28" s="114">
        <v>236</v>
      </c>
      <c r="G28" s="114">
        <v>48</v>
      </c>
      <c r="H28" s="140">
        <v>62</v>
      </c>
      <c r="I28" s="115">
        <v>35</v>
      </c>
      <c r="J28" s="116">
        <v>56.451612903225808</v>
      </c>
    </row>
    <row r="29" spans="1:15" s="110" customFormat="1" ht="24.95" customHeight="1" x14ac:dyDescent="0.2">
      <c r="A29" s="193">
        <v>86</v>
      </c>
      <c r="B29" s="199" t="s">
        <v>165</v>
      </c>
      <c r="C29" s="113">
        <v>5.7837384744341991</v>
      </c>
      <c r="D29" s="115">
        <v>207</v>
      </c>
      <c r="E29" s="114">
        <v>166</v>
      </c>
      <c r="F29" s="114">
        <v>253</v>
      </c>
      <c r="G29" s="114">
        <v>162</v>
      </c>
      <c r="H29" s="140">
        <v>213</v>
      </c>
      <c r="I29" s="115">
        <v>-6</v>
      </c>
      <c r="J29" s="116">
        <v>-2.816901408450704</v>
      </c>
    </row>
    <row r="30" spans="1:15" s="110" customFormat="1" ht="24.95" customHeight="1" x14ac:dyDescent="0.2">
      <c r="A30" s="193">
        <v>87.88</v>
      </c>
      <c r="B30" s="204" t="s">
        <v>166</v>
      </c>
      <c r="C30" s="113">
        <v>6.7337245040514109</v>
      </c>
      <c r="D30" s="115">
        <v>241</v>
      </c>
      <c r="E30" s="114">
        <v>280</v>
      </c>
      <c r="F30" s="114">
        <v>498</v>
      </c>
      <c r="G30" s="114">
        <v>172</v>
      </c>
      <c r="H30" s="140">
        <v>210</v>
      </c>
      <c r="I30" s="115">
        <v>31</v>
      </c>
      <c r="J30" s="116">
        <v>14.761904761904763</v>
      </c>
    </row>
    <row r="31" spans="1:15" s="110" customFormat="1" ht="24.95" customHeight="1" x14ac:dyDescent="0.2">
      <c r="A31" s="193" t="s">
        <v>167</v>
      </c>
      <c r="B31" s="199" t="s">
        <v>168</v>
      </c>
      <c r="C31" s="113">
        <v>3.2411288069293098</v>
      </c>
      <c r="D31" s="115">
        <v>116</v>
      </c>
      <c r="E31" s="114">
        <v>73</v>
      </c>
      <c r="F31" s="114">
        <v>118</v>
      </c>
      <c r="G31" s="114">
        <v>78</v>
      </c>
      <c r="H31" s="140">
        <v>102</v>
      </c>
      <c r="I31" s="115">
        <v>14</v>
      </c>
      <c r="J31" s="116">
        <v>13.725490196078431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0.92204526404023468</v>
      </c>
      <c r="D34" s="115">
        <v>33</v>
      </c>
      <c r="E34" s="114">
        <v>40</v>
      </c>
      <c r="F34" s="114">
        <v>62</v>
      </c>
      <c r="G34" s="114">
        <v>37</v>
      </c>
      <c r="H34" s="140">
        <v>44</v>
      </c>
      <c r="I34" s="115">
        <v>-11</v>
      </c>
      <c r="J34" s="116">
        <v>-25</v>
      </c>
    </row>
    <row r="35" spans="1:10" s="110" customFormat="1" ht="24.95" customHeight="1" x14ac:dyDescent="0.2">
      <c r="A35" s="292" t="s">
        <v>171</v>
      </c>
      <c r="B35" s="293" t="s">
        <v>172</v>
      </c>
      <c r="C35" s="113">
        <v>37.18915898295613</v>
      </c>
      <c r="D35" s="115">
        <v>1331</v>
      </c>
      <c r="E35" s="114">
        <v>864</v>
      </c>
      <c r="F35" s="114">
        <v>1057</v>
      </c>
      <c r="G35" s="114">
        <v>749</v>
      </c>
      <c r="H35" s="140">
        <v>1099</v>
      </c>
      <c r="I35" s="115">
        <v>232</v>
      </c>
      <c r="J35" s="116">
        <v>21.110100090991811</v>
      </c>
    </row>
    <row r="36" spans="1:10" s="110" customFormat="1" ht="24.95" customHeight="1" x14ac:dyDescent="0.2">
      <c r="A36" s="294" t="s">
        <v>173</v>
      </c>
      <c r="B36" s="295" t="s">
        <v>174</v>
      </c>
      <c r="C36" s="125">
        <v>61.888795753003635</v>
      </c>
      <c r="D36" s="143">
        <v>2215</v>
      </c>
      <c r="E36" s="144">
        <v>2009</v>
      </c>
      <c r="F36" s="144">
        <v>2785</v>
      </c>
      <c r="G36" s="144">
        <v>1626</v>
      </c>
      <c r="H36" s="145">
        <v>2309</v>
      </c>
      <c r="I36" s="143">
        <v>-94</v>
      </c>
      <c r="J36" s="146">
        <v>-4.0710264183629281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3579</v>
      </c>
      <c r="F11" s="264">
        <v>2913</v>
      </c>
      <c r="G11" s="264">
        <v>3904</v>
      </c>
      <c r="H11" s="264">
        <v>2412</v>
      </c>
      <c r="I11" s="265">
        <v>3452</v>
      </c>
      <c r="J11" s="263">
        <v>127</v>
      </c>
      <c r="K11" s="266">
        <v>3.6790266512166858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21.123218776194467</v>
      </c>
      <c r="E13" s="115">
        <v>756</v>
      </c>
      <c r="F13" s="114">
        <v>725</v>
      </c>
      <c r="G13" s="114">
        <v>1052</v>
      </c>
      <c r="H13" s="114">
        <v>595</v>
      </c>
      <c r="I13" s="140">
        <v>772</v>
      </c>
      <c r="J13" s="115">
        <v>-16</v>
      </c>
      <c r="K13" s="116">
        <v>-2.0725388601036268</v>
      </c>
    </row>
    <row r="14" spans="1:17" ht="15.95" customHeight="1" x14ac:dyDescent="0.2">
      <c r="A14" s="306" t="s">
        <v>230</v>
      </c>
      <c r="B14" s="307"/>
      <c r="C14" s="308"/>
      <c r="D14" s="113">
        <v>58.731489242805253</v>
      </c>
      <c r="E14" s="115">
        <v>2102</v>
      </c>
      <c r="F14" s="114">
        <v>1729</v>
      </c>
      <c r="G14" s="114">
        <v>2190</v>
      </c>
      <c r="H14" s="114">
        <v>1369</v>
      </c>
      <c r="I14" s="140">
        <v>2056</v>
      </c>
      <c r="J14" s="115">
        <v>46</v>
      </c>
      <c r="K14" s="116">
        <v>2.2373540856031129</v>
      </c>
    </row>
    <row r="15" spans="1:17" ht="15.95" customHeight="1" x14ac:dyDescent="0.2">
      <c r="A15" s="306" t="s">
        <v>231</v>
      </c>
      <c r="B15" s="307"/>
      <c r="C15" s="308"/>
      <c r="D15" s="113">
        <v>11.371891589829561</v>
      </c>
      <c r="E15" s="115">
        <v>407</v>
      </c>
      <c r="F15" s="114">
        <v>256</v>
      </c>
      <c r="G15" s="114">
        <v>295</v>
      </c>
      <c r="H15" s="114">
        <v>233</v>
      </c>
      <c r="I15" s="140">
        <v>314</v>
      </c>
      <c r="J15" s="115">
        <v>93</v>
      </c>
      <c r="K15" s="116">
        <v>29.61783439490446</v>
      </c>
    </row>
    <row r="16" spans="1:17" ht="15.95" customHeight="1" x14ac:dyDescent="0.2">
      <c r="A16" s="306" t="s">
        <v>232</v>
      </c>
      <c r="B16" s="307"/>
      <c r="C16" s="308"/>
      <c r="D16" s="113">
        <v>8.4381112042469972</v>
      </c>
      <c r="E16" s="115">
        <v>302</v>
      </c>
      <c r="F16" s="114">
        <v>188</v>
      </c>
      <c r="G16" s="114">
        <v>342</v>
      </c>
      <c r="H16" s="114">
        <v>202</v>
      </c>
      <c r="I16" s="140">
        <v>291</v>
      </c>
      <c r="J16" s="115">
        <v>11</v>
      </c>
      <c r="K16" s="116">
        <v>3.7800687285223367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1.4808605755797708</v>
      </c>
      <c r="E18" s="115">
        <v>53</v>
      </c>
      <c r="F18" s="114">
        <v>48</v>
      </c>
      <c r="G18" s="114">
        <v>54</v>
      </c>
      <c r="H18" s="114">
        <v>32</v>
      </c>
      <c r="I18" s="140">
        <v>61</v>
      </c>
      <c r="J18" s="115">
        <v>-8</v>
      </c>
      <c r="K18" s="116">
        <v>-13.114754098360656</v>
      </c>
    </row>
    <row r="19" spans="1:11" ht="14.1" customHeight="1" x14ac:dyDescent="0.2">
      <c r="A19" s="306" t="s">
        <v>235</v>
      </c>
      <c r="B19" s="307" t="s">
        <v>236</v>
      </c>
      <c r="C19" s="308"/>
      <c r="D19" s="113">
        <v>0.94998602961721146</v>
      </c>
      <c r="E19" s="115">
        <v>34</v>
      </c>
      <c r="F19" s="114">
        <v>20</v>
      </c>
      <c r="G19" s="114">
        <v>35</v>
      </c>
      <c r="H19" s="114">
        <v>17</v>
      </c>
      <c r="I19" s="140">
        <v>32</v>
      </c>
      <c r="J19" s="115">
        <v>2</v>
      </c>
      <c r="K19" s="116">
        <v>6.25</v>
      </c>
    </row>
    <row r="20" spans="1:11" ht="14.1" customHeight="1" x14ac:dyDescent="0.2">
      <c r="A20" s="306">
        <v>12</v>
      </c>
      <c r="B20" s="307" t="s">
        <v>237</v>
      </c>
      <c r="C20" s="308"/>
      <c r="D20" s="113">
        <v>1.4808605755797708</v>
      </c>
      <c r="E20" s="115">
        <v>53</v>
      </c>
      <c r="F20" s="114">
        <v>81</v>
      </c>
      <c r="G20" s="114">
        <v>38</v>
      </c>
      <c r="H20" s="114">
        <v>33</v>
      </c>
      <c r="I20" s="140">
        <v>43</v>
      </c>
      <c r="J20" s="115">
        <v>10</v>
      </c>
      <c r="K20" s="116">
        <v>23.255813953488371</v>
      </c>
    </row>
    <row r="21" spans="1:11" ht="14.1" customHeight="1" x14ac:dyDescent="0.2">
      <c r="A21" s="306">
        <v>21</v>
      </c>
      <c r="B21" s="307" t="s">
        <v>238</v>
      </c>
      <c r="C21" s="308"/>
      <c r="D21" s="113">
        <v>0.30734842134674489</v>
      </c>
      <c r="E21" s="115">
        <v>11</v>
      </c>
      <c r="F21" s="114">
        <v>10</v>
      </c>
      <c r="G21" s="114">
        <v>10</v>
      </c>
      <c r="H21" s="114">
        <v>6</v>
      </c>
      <c r="I21" s="140">
        <v>14</v>
      </c>
      <c r="J21" s="115">
        <v>-3</v>
      </c>
      <c r="K21" s="116">
        <v>-21.428571428571427</v>
      </c>
    </row>
    <row r="22" spans="1:11" ht="14.1" customHeight="1" x14ac:dyDescent="0.2">
      <c r="A22" s="306">
        <v>22</v>
      </c>
      <c r="B22" s="307" t="s">
        <v>239</v>
      </c>
      <c r="C22" s="308"/>
      <c r="D22" s="113">
        <v>2.2352612461581449</v>
      </c>
      <c r="E22" s="115">
        <v>80</v>
      </c>
      <c r="F22" s="114">
        <v>60</v>
      </c>
      <c r="G22" s="114">
        <v>82</v>
      </c>
      <c r="H22" s="114">
        <v>40</v>
      </c>
      <c r="I22" s="140">
        <v>67</v>
      </c>
      <c r="J22" s="115">
        <v>13</v>
      </c>
      <c r="K22" s="116">
        <v>19.402985074626866</v>
      </c>
    </row>
    <row r="23" spans="1:11" ht="14.1" customHeight="1" x14ac:dyDescent="0.2">
      <c r="A23" s="306">
        <v>23</v>
      </c>
      <c r="B23" s="307" t="s">
        <v>240</v>
      </c>
      <c r="C23" s="308"/>
      <c r="D23" s="113">
        <v>0.64263760827046656</v>
      </c>
      <c r="E23" s="115">
        <v>23</v>
      </c>
      <c r="F23" s="114">
        <v>15</v>
      </c>
      <c r="G23" s="114">
        <v>25</v>
      </c>
      <c r="H23" s="114">
        <v>18</v>
      </c>
      <c r="I23" s="140">
        <v>13</v>
      </c>
      <c r="J23" s="115">
        <v>10</v>
      </c>
      <c r="K23" s="116">
        <v>76.92307692307692</v>
      </c>
    </row>
    <row r="24" spans="1:11" ht="14.1" customHeight="1" x14ac:dyDescent="0.2">
      <c r="A24" s="306">
        <v>24</v>
      </c>
      <c r="B24" s="307" t="s">
        <v>241</v>
      </c>
      <c r="C24" s="308"/>
      <c r="D24" s="113">
        <v>7.0131321598211791</v>
      </c>
      <c r="E24" s="115">
        <v>251</v>
      </c>
      <c r="F24" s="114">
        <v>129</v>
      </c>
      <c r="G24" s="114">
        <v>189</v>
      </c>
      <c r="H24" s="114">
        <v>139</v>
      </c>
      <c r="I24" s="140">
        <v>242</v>
      </c>
      <c r="J24" s="115">
        <v>9</v>
      </c>
      <c r="K24" s="116">
        <v>3.71900826446281</v>
      </c>
    </row>
    <row r="25" spans="1:11" ht="14.1" customHeight="1" x14ac:dyDescent="0.2">
      <c r="A25" s="306">
        <v>25</v>
      </c>
      <c r="B25" s="307" t="s">
        <v>242</v>
      </c>
      <c r="C25" s="308"/>
      <c r="D25" s="113">
        <v>5.7837384744341991</v>
      </c>
      <c r="E25" s="115">
        <v>207</v>
      </c>
      <c r="F25" s="114">
        <v>122</v>
      </c>
      <c r="G25" s="114">
        <v>172</v>
      </c>
      <c r="H25" s="114">
        <v>103</v>
      </c>
      <c r="I25" s="140">
        <v>225</v>
      </c>
      <c r="J25" s="115">
        <v>-18</v>
      </c>
      <c r="K25" s="116">
        <v>-8</v>
      </c>
    </row>
    <row r="26" spans="1:11" ht="14.1" customHeight="1" x14ac:dyDescent="0.2">
      <c r="A26" s="306">
        <v>26</v>
      </c>
      <c r="B26" s="307" t="s">
        <v>243</v>
      </c>
      <c r="C26" s="308"/>
      <c r="D26" s="113">
        <v>2.4308466051969826</v>
      </c>
      <c r="E26" s="115">
        <v>87</v>
      </c>
      <c r="F26" s="114">
        <v>73</v>
      </c>
      <c r="G26" s="114">
        <v>111</v>
      </c>
      <c r="H26" s="114">
        <v>49</v>
      </c>
      <c r="I26" s="140">
        <v>107</v>
      </c>
      <c r="J26" s="115">
        <v>-20</v>
      </c>
      <c r="K26" s="116">
        <v>-18.691588785046729</v>
      </c>
    </row>
    <row r="27" spans="1:11" ht="14.1" customHeight="1" x14ac:dyDescent="0.2">
      <c r="A27" s="306">
        <v>27</v>
      </c>
      <c r="B27" s="307" t="s">
        <v>244</v>
      </c>
      <c r="C27" s="308"/>
      <c r="D27" s="113">
        <v>4.8058116792400112</v>
      </c>
      <c r="E27" s="115">
        <v>172</v>
      </c>
      <c r="F27" s="114">
        <v>71</v>
      </c>
      <c r="G27" s="114">
        <v>120</v>
      </c>
      <c r="H27" s="114">
        <v>74</v>
      </c>
      <c r="I27" s="140">
        <v>93</v>
      </c>
      <c r="J27" s="115">
        <v>79</v>
      </c>
      <c r="K27" s="116">
        <v>84.946236559139791</v>
      </c>
    </row>
    <row r="28" spans="1:11" ht="14.1" customHeight="1" x14ac:dyDescent="0.2">
      <c r="A28" s="306">
        <v>28</v>
      </c>
      <c r="B28" s="307" t="s">
        <v>245</v>
      </c>
      <c r="C28" s="308"/>
      <c r="D28" s="113">
        <v>0.13970382788488406</v>
      </c>
      <c r="E28" s="115">
        <v>5</v>
      </c>
      <c r="F28" s="114">
        <v>8</v>
      </c>
      <c r="G28" s="114">
        <v>10</v>
      </c>
      <c r="H28" s="114">
        <v>6</v>
      </c>
      <c r="I28" s="140">
        <v>18</v>
      </c>
      <c r="J28" s="115">
        <v>-13</v>
      </c>
      <c r="K28" s="116">
        <v>-72.222222222222229</v>
      </c>
    </row>
    <row r="29" spans="1:11" ht="14.1" customHeight="1" x14ac:dyDescent="0.2">
      <c r="A29" s="306">
        <v>29</v>
      </c>
      <c r="B29" s="307" t="s">
        <v>246</v>
      </c>
      <c r="C29" s="308"/>
      <c r="D29" s="113">
        <v>4.3028778988544287</v>
      </c>
      <c r="E29" s="115">
        <v>154</v>
      </c>
      <c r="F29" s="114">
        <v>154</v>
      </c>
      <c r="G29" s="114">
        <v>170</v>
      </c>
      <c r="H29" s="114">
        <v>139</v>
      </c>
      <c r="I29" s="140">
        <v>137</v>
      </c>
      <c r="J29" s="115">
        <v>17</v>
      </c>
      <c r="K29" s="116">
        <v>12.408759124087592</v>
      </c>
    </row>
    <row r="30" spans="1:11" ht="14.1" customHeight="1" x14ac:dyDescent="0.2">
      <c r="A30" s="306" t="s">
        <v>247</v>
      </c>
      <c r="B30" s="307" t="s">
        <v>248</v>
      </c>
      <c r="C30" s="308"/>
      <c r="D30" s="113" t="s">
        <v>513</v>
      </c>
      <c r="E30" s="115" t="s">
        <v>513</v>
      </c>
      <c r="F30" s="114">
        <v>38</v>
      </c>
      <c r="G30" s="114">
        <v>41</v>
      </c>
      <c r="H30" s="114">
        <v>43</v>
      </c>
      <c r="I30" s="140" t="s">
        <v>513</v>
      </c>
      <c r="J30" s="115" t="s">
        <v>513</v>
      </c>
      <c r="K30" s="116" t="s">
        <v>513</v>
      </c>
    </row>
    <row r="31" spans="1:11" ht="14.1" customHeight="1" x14ac:dyDescent="0.2">
      <c r="A31" s="306" t="s">
        <v>249</v>
      </c>
      <c r="B31" s="307" t="s">
        <v>250</v>
      </c>
      <c r="C31" s="308"/>
      <c r="D31" s="113">
        <v>3.2690695725062868</v>
      </c>
      <c r="E31" s="115">
        <v>117</v>
      </c>
      <c r="F31" s="114">
        <v>116</v>
      </c>
      <c r="G31" s="114">
        <v>126</v>
      </c>
      <c r="H31" s="114">
        <v>96</v>
      </c>
      <c r="I31" s="140">
        <v>103</v>
      </c>
      <c r="J31" s="115">
        <v>14</v>
      </c>
      <c r="K31" s="116">
        <v>13.592233009708737</v>
      </c>
    </row>
    <row r="32" spans="1:11" ht="14.1" customHeight="1" x14ac:dyDescent="0.2">
      <c r="A32" s="306">
        <v>31</v>
      </c>
      <c r="B32" s="307" t="s">
        <v>251</v>
      </c>
      <c r="C32" s="308"/>
      <c r="D32" s="113">
        <v>0.25146689019279128</v>
      </c>
      <c r="E32" s="115">
        <v>9</v>
      </c>
      <c r="F32" s="114">
        <v>9</v>
      </c>
      <c r="G32" s="114">
        <v>10</v>
      </c>
      <c r="H32" s="114">
        <v>12</v>
      </c>
      <c r="I32" s="140">
        <v>10</v>
      </c>
      <c r="J32" s="115">
        <v>-1</v>
      </c>
      <c r="K32" s="116">
        <v>-10</v>
      </c>
    </row>
    <row r="33" spans="1:11" ht="14.1" customHeight="1" x14ac:dyDescent="0.2">
      <c r="A33" s="306">
        <v>32</v>
      </c>
      <c r="B33" s="307" t="s">
        <v>252</v>
      </c>
      <c r="C33" s="308"/>
      <c r="D33" s="113">
        <v>2.1793797150041909</v>
      </c>
      <c r="E33" s="115">
        <v>78</v>
      </c>
      <c r="F33" s="114">
        <v>121</v>
      </c>
      <c r="G33" s="114">
        <v>93</v>
      </c>
      <c r="H33" s="114">
        <v>68</v>
      </c>
      <c r="I33" s="140">
        <v>89</v>
      </c>
      <c r="J33" s="115">
        <v>-11</v>
      </c>
      <c r="K33" s="116">
        <v>-12.359550561797754</v>
      </c>
    </row>
    <row r="34" spans="1:11" ht="14.1" customHeight="1" x14ac:dyDescent="0.2">
      <c r="A34" s="306">
        <v>33</v>
      </c>
      <c r="B34" s="307" t="s">
        <v>253</v>
      </c>
      <c r="C34" s="308"/>
      <c r="D34" s="113">
        <v>2.5146689019279127</v>
      </c>
      <c r="E34" s="115">
        <v>90</v>
      </c>
      <c r="F34" s="114">
        <v>89</v>
      </c>
      <c r="G34" s="114">
        <v>102</v>
      </c>
      <c r="H34" s="114">
        <v>46</v>
      </c>
      <c r="I34" s="140">
        <v>77</v>
      </c>
      <c r="J34" s="115">
        <v>13</v>
      </c>
      <c r="K34" s="116">
        <v>16.883116883116884</v>
      </c>
    </row>
    <row r="35" spans="1:11" ht="14.1" customHeight="1" x14ac:dyDescent="0.2">
      <c r="A35" s="306">
        <v>34</v>
      </c>
      <c r="B35" s="307" t="s">
        <v>254</v>
      </c>
      <c r="C35" s="308"/>
      <c r="D35" s="113">
        <v>2.7102542609667504</v>
      </c>
      <c r="E35" s="115">
        <v>97</v>
      </c>
      <c r="F35" s="114">
        <v>58</v>
      </c>
      <c r="G35" s="114">
        <v>70</v>
      </c>
      <c r="H35" s="114">
        <v>44</v>
      </c>
      <c r="I35" s="140">
        <v>102</v>
      </c>
      <c r="J35" s="115">
        <v>-5</v>
      </c>
      <c r="K35" s="116">
        <v>-4.9019607843137258</v>
      </c>
    </row>
    <row r="36" spans="1:11" ht="14.1" customHeight="1" x14ac:dyDescent="0.2">
      <c r="A36" s="306">
        <v>41</v>
      </c>
      <c r="B36" s="307" t="s">
        <v>255</v>
      </c>
      <c r="C36" s="308"/>
      <c r="D36" s="113">
        <v>2.933780385582565</v>
      </c>
      <c r="E36" s="115">
        <v>105</v>
      </c>
      <c r="F36" s="114">
        <v>110</v>
      </c>
      <c r="G36" s="114">
        <v>128</v>
      </c>
      <c r="H36" s="114">
        <v>109</v>
      </c>
      <c r="I36" s="140">
        <v>81</v>
      </c>
      <c r="J36" s="115">
        <v>24</v>
      </c>
      <c r="K36" s="116">
        <v>29.62962962962963</v>
      </c>
    </row>
    <row r="37" spans="1:11" ht="14.1" customHeight="1" x14ac:dyDescent="0.2">
      <c r="A37" s="306">
        <v>42</v>
      </c>
      <c r="B37" s="307" t="s">
        <v>256</v>
      </c>
      <c r="C37" s="308"/>
      <c r="D37" s="113" t="s">
        <v>513</v>
      </c>
      <c r="E37" s="115" t="s">
        <v>513</v>
      </c>
      <c r="F37" s="114" t="s">
        <v>513</v>
      </c>
      <c r="G37" s="114">
        <v>5</v>
      </c>
      <c r="H37" s="114" t="s">
        <v>513</v>
      </c>
      <c r="I37" s="140" t="s">
        <v>513</v>
      </c>
      <c r="J37" s="115" t="s">
        <v>513</v>
      </c>
      <c r="K37" s="116" t="s">
        <v>513</v>
      </c>
    </row>
    <row r="38" spans="1:11" ht="14.1" customHeight="1" x14ac:dyDescent="0.2">
      <c r="A38" s="306">
        <v>43</v>
      </c>
      <c r="B38" s="307" t="s">
        <v>257</v>
      </c>
      <c r="C38" s="308"/>
      <c r="D38" s="113">
        <v>0.58675607711651301</v>
      </c>
      <c r="E38" s="115">
        <v>21</v>
      </c>
      <c r="F38" s="114">
        <v>16</v>
      </c>
      <c r="G38" s="114">
        <v>53</v>
      </c>
      <c r="H38" s="114">
        <v>15</v>
      </c>
      <c r="I38" s="140">
        <v>36</v>
      </c>
      <c r="J38" s="115">
        <v>-15</v>
      </c>
      <c r="K38" s="116">
        <v>-41.666666666666664</v>
      </c>
    </row>
    <row r="39" spans="1:11" ht="14.1" customHeight="1" x14ac:dyDescent="0.2">
      <c r="A39" s="306">
        <v>51</v>
      </c>
      <c r="B39" s="307" t="s">
        <v>258</v>
      </c>
      <c r="C39" s="308"/>
      <c r="D39" s="113">
        <v>5.2528639284716405</v>
      </c>
      <c r="E39" s="115">
        <v>188</v>
      </c>
      <c r="F39" s="114">
        <v>111</v>
      </c>
      <c r="G39" s="114">
        <v>157</v>
      </c>
      <c r="H39" s="114">
        <v>144</v>
      </c>
      <c r="I39" s="140">
        <v>188</v>
      </c>
      <c r="J39" s="115">
        <v>0</v>
      </c>
      <c r="K39" s="116">
        <v>0</v>
      </c>
    </row>
    <row r="40" spans="1:11" ht="14.1" customHeight="1" x14ac:dyDescent="0.2">
      <c r="A40" s="306" t="s">
        <v>259</v>
      </c>
      <c r="B40" s="307" t="s">
        <v>260</v>
      </c>
      <c r="C40" s="308"/>
      <c r="D40" s="113">
        <v>4.8058116792400112</v>
      </c>
      <c r="E40" s="115">
        <v>172</v>
      </c>
      <c r="F40" s="114">
        <v>108</v>
      </c>
      <c r="G40" s="114">
        <v>150</v>
      </c>
      <c r="H40" s="114">
        <v>129</v>
      </c>
      <c r="I40" s="140">
        <v>176</v>
      </c>
      <c r="J40" s="115">
        <v>-4</v>
      </c>
      <c r="K40" s="116">
        <v>-2.2727272727272729</v>
      </c>
    </row>
    <row r="41" spans="1:11" ht="14.1" customHeight="1" x14ac:dyDescent="0.2">
      <c r="A41" s="306"/>
      <c r="B41" s="307" t="s">
        <v>261</v>
      </c>
      <c r="C41" s="308"/>
      <c r="D41" s="113">
        <v>4.3587594300083818</v>
      </c>
      <c r="E41" s="115">
        <v>156</v>
      </c>
      <c r="F41" s="114">
        <v>91</v>
      </c>
      <c r="G41" s="114">
        <v>127</v>
      </c>
      <c r="H41" s="114">
        <v>104</v>
      </c>
      <c r="I41" s="140">
        <v>163</v>
      </c>
      <c r="J41" s="115">
        <v>-7</v>
      </c>
      <c r="K41" s="116">
        <v>-4.294478527607362</v>
      </c>
    </row>
    <row r="42" spans="1:11" ht="14.1" customHeight="1" x14ac:dyDescent="0.2">
      <c r="A42" s="306">
        <v>52</v>
      </c>
      <c r="B42" s="307" t="s">
        <v>262</v>
      </c>
      <c r="C42" s="308"/>
      <c r="D42" s="113">
        <v>3.2970103380832634</v>
      </c>
      <c r="E42" s="115">
        <v>118</v>
      </c>
      <c r="F42" s="114">
        <v>100</v>
      </c>
      <c r="G42" s="114">
        <v>93</v>
      </c>
      <c r="H42" s="114">
        <v>61</v>
      </c>
      <c r="I42" s="140">
        <v>117</v>
      </c>
      <c r="J42" s="115">
        <v>1</v>
      </c>
      <c r="K42" s="116">
        <v>0.85470085470085466</v>
      </c>
    </row>
    <row r="43" spans="1:11" ht="14.1" customHeight="1" x14ac:dyDescent="0.2">
      <c r="A43" s="306" t="s">
        <v>263</v>
      </c>
      <c r="B43" s="307" t="s">
        <v>264</v>
      </c>
      <c r="C43" s="308"/>
      <c r="D43" s="113">
        <v>2.7940765576976809</v>
      </c>
      <c r="E43" s="115">
        <v>100</v>
      </c>
      <c r="F43" s="114">
        <v>81</v>
      </c>
      <c r="G43" s="114">
        <v>73</v>
      </c>
      <c r="H43" s="114">
        <v>44</v>
      </c>
      <c r="I43" s="140">
        <v>89</v>
      </c>
      <c r="J43" s="115">
        <v>11</v>
      </c>
      <c r="K43" s="116">
        <v>12.359550561797754</v>
      </c>
    </row>
    <row r="44" spans="1:11" ht="14.1" customHeight="1" x14ac:dyDescent="0.2">
      <c r="A44" s="306">
        <v>53</v>
      </c>
      <c r="B44" s="307" t="s">
        <v>265</v>
      </c>
      <c r="C44" s="308"/>
      <c r="D44" s="113">
        <v>0.67057837384744345</v>
      </c>
      <c r="E44" s="115">
        <v>24</v>
      </c>
      <c r="F44" s="114">
        <v>13</v>
      </c>
      <c r="G44" s="114">
        <v>20</v>
      </c>
      <c r="H44" s="114">
        <v>12</v>
      </c>
      <c r="I44" s="140">
        <v>18</v>
      </c>
      <c r="J44" s="115">
        <v>6</v>
      </c>
      <c r="K44" s="116">
        <v>33.333333333333336</v>
      </c>
    </row>
    <row r="45" spans="1:11" ht="14.1" customHeight="1" x14ac:dyDescent="0.2">
      <c r="A45" s="306" t="s">
        <v>266</v>
      </c>
      <c r="B45" s="307" t="s">
        <v>267</v>
      </c>
      <c r="C45" s="308"/>
      <c r="D45" s="113">
        <v>0.64263760827046656</v>
      </c>
      <c r="E45" s="115">
        <v>23</v>
      </c>
      <c r="F45" s="114">
        <v>12</v>
      </c>
      <c r="G45" s="114">
        <v>17</v>
      </c>
      <c r="H45" s="114">
        <v>12</v>
      </c>
      <c r="I45" s="140">
        <v>18</v>
      </c>
      <c r="J45" s="115">
        <v>5</v>
      </c>
      <c r="K45" s="116">
        <v>27.777777777777779</v>
      </c>
    </row>
    <row r="46" spans="1:11" ht="14.1" customHeight="1" x14ac:dyDescent="0.2">
      <c r="A46" s="306">
        <v>54</v>
      </c>
      <c r="B46" s="307" t="s">
        <v>268</v>
      </c>
      <c r="C46" s="308"/>
      <c r="D46" s="113">
        <v>3.5764179938530316</v>
      </c>
      <c r="E46" s="115">
        <v>128</v>
      </c>
      <c r="F46" s="114">
        <v>73</v>
      </c>
      <c r="G46" s="114">
        <v>195</v>
      </c>
      <c r="H46" s="114">
        <v>78</v>
      </c>
      <c r="I46" s="140">
        <v>84</v>
      </c>
      <c r="J46" s="115">
        <v>44</v>
      </c>
      <c r="K46" s="116">
        <v>52.38095238095238</v>
      </c>
    </row>
    <row r="47" spans="1:11" ht="14.1" customHeight="1" x14ac:dyDescent="0.2">
      <c r="A47" s="306">
        <v>61</v>
      </c>
      <c r="B47" s="307" t="s">
        <v>269</v>
      </c>
      <c r="C47" s="308"/>
      <c r="D47" s="113">
        <v>2.8499580888516345</v>
      </c>
      <c r="E47" s="115">
        <v>102</v>
      </c>
      <c r="F47" s="114">
        <v>57</v>
      </c>
      <c r="G47" s="114">
        <v>52</v>
      </c>
      <c r="H47" s="114">
        <v>53</v>
      </c>
      <c r="I47" s="140">
        <v>72</v>
      </c>
      <c r="J47" s="115">
        <v>30</v>
      </c>
      <c r="K47" s="116">
        <v>41.666666666666664</v>
      </c>
    </row>
    <row r="48" spans="1:11" ht="14.1" customHeight="1" x14ac:dyDescent="0.2">
      <c r="A48" s="306">
        <v>62</v>
      </c>
      <c r="B48" s="307" t="s">
        <v>270</v>
      </c>
      <c r="C48" s="308"/>
      <c r="D48" s="113">
        <v>8.7175188600167637</v>
      </c>
      <c r="E48" s="115">
        <v>312</v>
      </c>
      <c r="F48" s="114">
        <v>388</v>
      </c>
      <c r="G48" s="114">
        <v>359</v>
      </c>
      <c r="H48" s="114">
        <v>246</v>
      </c>
      <c r="I48" s="140">
        <v>346</v>
      </c>
      <c r="J48" s="115">
        <v>-34</v>
      </c>
      <c r="K48" s="116">
        <v>-9.8265895953757223</v>
      </c>
    </row>
    <row r="49" spans="1:11" ht="14.1" customHeight="1" x14ac:dyDescent="0.2">
      <c r="A49" s="306">
        <v>63</v>
      </c>
      <c r="B49" s="307" t="s">
        <v>271</v>
      </c>
      <c r="C49" s="308"/>
      <c r="D49" s="113">
        <v>3.6602402905839622</v>
      </c>
      <c r="E49" s="115">
        <v>131</v>
      </c>
      <c r="F49" s="114">
        <v>156</v>
      </c>
      <c r="G49" s="114">
        <v>161</v>
      </c>
      <c r="H49" s="114">
        <v>109</v>
      </c>
      <c r="I49" s="140">
        <v>153</v>
      </c>
      <c r="J49" s="115">
        <v>-22</v>
      </c>
      <c r="K49" s="116">
        <v>-14.379084967320262</v>
      </c>
    </row>
    <row r="50" spans="1:11" ht="14.1" customHeight="1" x14ac:dyDescent="0.2">
      <c r="A50" s="306" t="s">
        <v>272</v>
      </c>
      <c r="B50" s="307" t="s">
        <v>273</v>
      </c>
      <c r="C50" s="308"/>
      <c r="D50" s="113">
        <v>0.8941044984632579</v>
      </c>
      <c r="E50" s="115">
        <v>32</v>
      </c>
      <c r="F50" s="114">
        <v>30</v>
      </c>
      <c r="G50" s="114">
        <v>26</v>
      </c>
      <c r="H50" s="114">
        <v>19</v>
      </c>
      <c r="I50" s="140">
        <v>30</v>
      </c>
      <c r="J50" s="115">
        <v>2</v>
      </c>
      <c r="K50" s="116">
        <v>6.666666666666667</v>
      </c>
    </row>
    <row r="51" spans="1:11" ht="14.1" customHeight="1" x14ac:dyDescent="0.2">
      <c r="A51" s="306" t="s">
        <v>274</v>
      </c>
      <c r="B51" s="307" t="s">
        <v>275</v>
      </c>
      <c r="C51" s="308"/>
      <c r="D51" s="113">
        <v>2.5705504330818663</v>
      </c>
      <c r="E51" s="115">
        <v>92</v>
      </c>
      <c r="F51" s="114">
        <v>115</v>
      </c>
      <c r="G51" s="114">
        <v>132</v>
      </c>
      <c r="H51" s="114">
        <v>85</v>
      </c>
      <c r="I51" s="140">
        <v>114</v>
      </c>
      <c r="J51" s="115">
        <v>-22</v>
      </c>
      <c r="K51" s="116">
        <v>-19.298245614035089</v>
      </c>
    </row>
    <row r="52" spans="1:11" ht="14.1" customHeight="1" x14ac:dyDescent="0.2">
      <c r="A52" s="306">
        <v>71</v>
      </c>
      <c r="B52" s="307" t="s">
        <v>276</v>
      </c>
      <c r="C52" s="308"/>
      <c r="D52" s="113">
        <v>9.0528080469404859</v>
      </c>
      <c r="E52" s="115">
        <v>324</v>
      </c>
      <c r="F52" s="114">
        <v>211</v>
      </c>
      <c r="G52" s="114">
        <v>288</v>
      </c>
      <c r="H52" s="114">
        <v>226</v>
      </c>
      <c r="I52" s="140">
        <v>338</v>
      </c>
      <c r="J52" s="115">
        <v>-14</v>
      </c>
      <c r="K52" s="116">
        <v>-4.1420118343195265</v>
      </c>
    </row>
    <row r="53" spans="1:11" ht="14.1" customHeight="1" x14ac:dyDescent="0.2">
      <c r="A53" s="306" t="s">
        <v>277</v>
      </c>
      <c r="B53" s="307" t="s">
        <v>278</v>
      </c>
      <c r="C53" s="308"/>
      <c r="D53" s="113">
        <v>3.6322995250069852</v>
      </c>
      <c r="E53" s="115">
        <v>130</v>
      </c>
      <c r="F53" s="114">
        <v>67</v>
      </c>
      <c r="G53" s="114">
        <v>105</v>
      </c>
      <c r="H53" s="114">
        <v>83</v>
      </c>
      <c r="I53" s="140">
        <v>116</v>
      </c>
      <c r="J53" s="115">
        <v>14</v>
      </c>
      <c r="K53" s="116">
        <v>12.068965517241379</v>
      </c>
    </row>
    <row r="54" spans="1:11" ht="14.1" customHeight="1" x14ac:dyDescent="0.2">
      <c r="A54" s="306" t="s">
        <v>279</v>
      </c>
      <c r="B54" s="307" t="s">
        <v>280</v>
      </c>
      <c r="C54" s="308"/>
      <c r="D54" s="113">
        <v>4.6661078513551271</v>
      </c>
      <c r="E54" s="115">
        <v>167</v>
      </c>
      <c r="F54" s="114">
        <v>125</v>
      </c>
      <c r="G54" s="114">
        <v>159</v>
      </c>
      <c r="H54" s="114">
        <v>122</v>
      </c>
      <c r="I54" s="140">
        <v>189</v>
      </c>
      <c r="J54" s="115">
        <v>-22</v>
      </c>
      <c r="K54" s="116">
        <v>-11.640211640211641</v>
      </c>
    </row>
    <row r="55" spans="1:11" ht="14.1" customHeight="1" x14ac:dyDescent="0.2">
      <c r="A55" s="306">
        <v>72</v>
      </c>
      <c r="B55" s="307" t="s">
        <v>281</v>
      </c>
      <c r="C55" s="308"/>
      <c r="D55" s="113">
        <v>2.2632020117351215</v>
      </c>
      <c r="E55" s="115">
        <v>81</v>
      </c>
      <c r="F55" s="114">
        <v>58</v>
      </c>
      <c r="G55" s="114">
        <v>51</v>
      </c>
      <c r="H55" s="114">
        <v>48</v>
      </c>
      <c r="I55" s="140">
        <v>94</v>
      </c>
      <c r="J55" s="115">
        <v>-13</v>
      </c>
      <c r="K55" s="116">
        <v>-13.829787234042554</v>
      </c>
    </row>
    <row r="56" spans="1:11" ht="14.1" customHeight="1" x14ac:dyDescent="0.2">
      <c r="A56" s="306" t="s">
        <v>282</v>
      </c>
      <c r="B56" s="307" t="s">
        <v>283</v>
      </c>
      <c r="C56" s="308"/>
      <c r="D56" s="113">
        <v>1.1455713886560492</v>
      </c>
      <c r="E56" s="115">
        <v>41</v>
      </c>
      <c r="F56" s="114">
        <v>29</v>
      </c>
      <c r="G56" s="114">
        <v>29</v>
      </c>
      <c r="H56" s="114">
        <v>18</v>
      </c>
      <c r="I56" s="140">
        <v>53</v>
      </c>
      <c r="J56" s="115">
        <v>-12</v>
      </c>
      <c r="K56" s="116">
        <v>-22.641509433962263</v>
      </c>
    </row>
    <row r="57" spans="1:11" ht="14.1" customHeight="1" x14ac:dyDescent="0.2">
      <c r="A57" s="306" t="s">
        <v>284</v>
      </c>
      <c r="B57" s="307" t="s">
        <v>285</v>
      </c>
      <c r="C57" s="308"/>
      <c r="D57" s="113">
        <v>0.58675607711651301</v>
      </c>
      <c r="E57" s="115">
        <v>21</v>
      </c>
      <c r="F57" s="114">
        <v>19</v>
      </c>
      <c r="G57" s="114">
        <v>13</v>
      </c>
      <c r="H57" s="114">
        <v>22</v>
      </c>
      <c r="I57" s="140">
        <v>27</v>
      </c>
      <c r="J57" s="115">
        <v>-6</v>
      </c>
      <c r="K57" s="116">
        <v>-22.222222222222221</v>
      </c>
    </row>
    <row r="58" spans="1:11" ht="14.1" customHeight="1" x14ac:dyDescent="0.2">
      <c r="A58" s="306">
        <v>73</v>
      </c>
      <c r="B58" s="307" t="s">
        <v>286</v>
      </c>
      <c r="C58" s="308"/>
      <c r="D58" s="113">
        <v>1.2014529198100028</v>
      </c>
      <c r="E58" s="115">
        <v>43</v>
      </c>
      <c r="F58" s="114">
        <v>39</v>
      </c>
      <c r="G58" s="114">
        <v>43</v>
      </c>
      <c r="H58" s="114">
        <v>25</v>
      </c>
      <c r="I58" s="140">
        <v>30</v>
      </c>
      <c r="J58" s="115">
        <v>13</v>
      </c>
      <c r="K58" s="116">
        <v>43.333333333333336</v>
      </c>
    </row>
    <row r="59" spans="1:11" ht="14.1" customHeight="1" x14ac:dyDescent="0.2">
      <c r="A59" s="306" t="s">
        <v>287</v>
      </c>
      <c r="B59" s="307" t="s">
        <v>288</v>
      </c>
      <c r="C59" s="308"/>
      <c r="D59" s="113">
        <v>1.0338083263481419</v>
      </c>
      <c r="E59" s="115">
        <v>37</v>
      </c>
      <c r="F59" s="114">
        <v>34</v>
      </c>
      <c r="G59" s="114">
        <v>35</v>
      </c>
      <c r="H59" s="114">
        <v>20</v>
      </c>
      <c r="I59" s="140">
        <v>24</v>
      </c>
      <c r="J59" s="115">
        <v>13</v>
      </c>
      <c r="K59" s="116">
        <v>54.166666666666664</v>
      </c>
    </row>
    <row r="60" spans="1:11" ht="14.1" customHeight="1" x14ac:dyDescent="0.2">
      <c r="A60" s="306">
        <v>81</v>
      </c>
      <c r="B60" s="307" t="s">
        <v>289</v>
      </c>
      <c r="C60" s="308"/>
      <c r="D60" s="113">
        <v>6.845487566359318</v>
      </c>
      <c r="E60" s="115">
        <v>245</v>
      </c>
      <c r="F60" s="114">
        <v>198</v>
      </c>
      <c r="G60" s="114">
        <v>309</v>
      </c>
      <c r="H60" s="114">
        <v>188</v>
      </c>
      <c r="I60" s="140">
        <v>237</v>
      </c>
      <c r="J60" s="115">
        <v>8</v>
      </c>
      <c r="K60" s="116">
        <v>3.3755274261603376</v>
      </c>
    </row>
    <row r="61" spans="1:11" ht="14.1" customHeight="1" x14ac:dyDescent="0.2">
      <c r="A61" s="306" t="s">
        <v>290</v>
      </c>
      <c r="B61" s="307" t="s">
        <v>291</v>
      </c>
      <c r="C61" s="308"/>
      <c r="D61" s="113">
        <v>2.7661357921207039</v>
      </c>
      <c r="E61" s="115">
        <v>99</v>
      </c>
      <c r="F61" s="114">
        <v>70</v>
      </c>
      <c r="G61" s="114">
        <v>125</v>
      </c>
      <c r="H61" s="114">
        <v>58</v>
      </c>
      <c r="I61" s="140">
        <v>81</v>
      </c>
      <c r="J61" s="115">
        <v>18</v>
      </c>
      <c r="K61" s="116">
        <v>22.222222222222221</v>
      </c>
    </row>
    <row r="62" spans="1:11" ht="14.1" customHeight="1" x14ac:dyDescent="0.2">
      <c r="A62" s="306" t="s">
        <v>292</v>
      </c>
      <c r="B62" s="307" t="s">
        <v>293</v>
      </c>
      <c r="C62" s="308"/>
      <c r="D62" s="113">
        <v>2.0117351215423303</v>
      </c>
      <c r="E62" s="115">
        <v>72</v>
      </c>
      <c r="F62" s="114">
        <v>83</v>
      </c>
      <c r="G62" s="114">
        <v>105</v>
      </c>
      <c r="H62" s="114">
        <v>55</v>
      </c>
      <c r="I62" s="140">
        <v>60</v>
      </c>
      <c r="J62" s="115">
        <v>12</v>
      </c>
      <c r="K62" s="116">
        <v>20</v>
      </c>
    </row>
    <row r="63" spans="1:11" ht="14.1" customHeight="1" x14ac:dyDescent="0.2">
      <c r="A63" s="306"/>
      <c r="B63" s="307" t="s">
        <v>294</v>
      </c>
      <c r="C63" s="308"/>
      <c r="D63" s="113">
        <v>1.7882089969265158</v>
      </c>
      <c r="E63" s="115">
        <v>64</v>
      </c>
      <c r="F63" s="114">
        <v>73</v>
      </c>
      <c r="G63" s="114">
        <v>102</v>
      </c>
      <c r="H63" s="114">
        <v>51</v>
      </c>
      <c r="I63" s="140">
        <v>52</v>
      </c>
      <c r="J63" s="115">
        <v>12</v>
      </c>
      <c r="K63" s="116">
        <v>23.076923076923077</v>
      </c>
    </row>
    <row r="64" spans="1:11" ht="14.1" customHeight="1" x14ac:dyDescent="0.2">
      <c r="A64" s="306" t="s">
        <v>295</v>
      </c>
      <c r="B64" s="307" t="s">
        <v>296</v>
      </c>
      <c r="C64" s="308"/>
      <c r="D64" s="113">
        <v>0.53087454596255934</v>
      </c>
      <c r="E64" s="115">
        <v>19</v>
      </c>
      <c r="F64" s="114">
        <v>18</v>
      </c>
      <c r="G64" s="114">
        <v>21</v>
      </c>
      <c r="H64" s="114">
        <v>27</v>
      </c>
      <c r="I64" s="140">
        <v>36</v>
      </c>
      <c r="J64" s="115">
        <v>-17</v>
      </c>
      <c r="K64" s="116">
        <v>-47.222222222222221</v>
      </c>
    </row>
    <row r="65" spans="1:11" ht="14.1" customHeight="1" x14ac:dyDescent="0.2">
      <c r="A65" s="306" t="s">
        <v>297</v>
      </c>
      <c r="B65" s="307" t="s">
        <v>298</v>
      </c>
      <c r="C65" s="308"/>
      <c r="D65" s="113">
        <v>0.58675607711651301</v>
      </c>
      <c r="E65" s="115">
        <v>21</v>
      </c>
      <c r="F65" s="114">
        <v>12</v>
      </c>
      <c r="G65" s="114">
        <v>24</v>
      </c>
      <c r="H65" s="114">
        <v>15</v>
      </c>
      <c r="I65" s="140">
        <v>23</v>
      </c>
      <c r="J65" s="115">
        <v>-2</v>
      </c>
      <c r="K65" s="116">
        <v>-8.695652173913043</v>
      </c>
    </row>
    <row r="66" spans="1:11" ht="14.1" customHeight="1" x14ac:dyDescent="0.2">
      <c r="A66" s="306">
        <v>82</v>
      </c>
      <c r="B66" s="307" t="s">
        <v>299</v>
      </c>
      <c r="C66" s="308"/>
      <c r="D66" s="113">
        <v>2.8778988544286115</v>
      </c>
      <c r="E66" s="115">
        <v>103</v>
      </c>
      <c r="F66" s="114">
        <v>132</v>
      </c>
      <c r="G66" s="114">
        <v>192</v>
      </c>
      <c r="H66" s="114">
        <v>97</v>
      </c>
      <c r="I66" s="140">
        <v>106</v>
      </c>
      <c r="J66" s="115">
        <v>-3</v>
      </c>
      <c r="K66" s="116">
        <v>-2.8301886792452828</v>
      </c>
    </row>
    <row r="67" spans="1:11" ht="14.1" customHeight="1" x14ac:dyDescent="0.2">
      <c r="A67" s="306" t="s">
        <v>300</v>
      </c>
      <c r="B67" s="307" t="s">
        <v>301</v>
      </c>
      <c r="C67" s="308"/>
      <c r="D67" s="113">
        <v>1.7043867001955855</v>
      </c>
      <c r="E67" s="115">
        <v>61</v>
      </c>
      <c r="F67" s="114">
        <v>107</v>
      </c>
      <c r="G67" s="114">
        <v>130</v>
      </c>
      <c r="H67" s="114">
        <v>64</v>
      </c>
      <c r="I67" s="140">
        <v>68</v>
      </c>
      <c r="J67" s="115">
        <v>-7</v>
      </c>
      <c r="K67" s="116">
        <v>-10.294117647058824</v>
      </c>
    </row>
    <row r="68" spans="1:11" ht="14.1" customHeight="1" x14ac:dyDescent="0.2">
      <c r="A68" s="306" t="s">
        <v>302</v>
      </c>
      <c r="B68" s="307" t="s">
        <v>303</v>
      </c>
      <c r="C68" s="308"/>
      <c r="D68" s="113">
        <v>0.7544006705783739</v>
      </c>
      <c r="E68" s="115">
        <v>27</v>
      </c>
      <c r="F68" s="114">
        <v>12</v>
      </c>
      <c r="G68" s="114">
        <v>41</v>
      </c>
      <c r="H68" s="114">
        <v>21</v>
      </c>
      <c r="I68" s="140">
        <v>25</v>
      </c>
      <c r="J68" s="115">
        <v>2</v>
      </c>
      <c r="K68" s="116">
        <v>8</v>
      </c>
    </row>
    <row r="69" spans="1:11" ht="14.1" customHeight="1" x14ac:dyDescent="0.2">
      <c r="A69" s="306">
        <v>83</v>
      </c>
      <c r="B69" s="307" t="s">
        <v>304</v>
      </c>
      <c r="C69" s="308"/>
      <c r="D69" s="113">
        <v>4.526404023470243</v>
      </c>
      <c r="E69" s="115">
        <v>162</v>
      </c>
      <c r="F69" s="114">
        <v>135</v>
      </c>
      <c r="G69" s="114">
        <v>366</v>
      </c>
      <c r="H69" s="114">
        <v>124</v>
      </c>
      <c r="I69" s="140">
        <v>134</v>
      </c>
      <c r="J69" s="115">
        <v>28</v>
      </c>
      <c r="K69" s="116">
        <v>20.895522388059703</v>
      </c>
    </row>
    <row r="70" spans="1:11" ht="14.1" customHeight="1" x14ac:dyDescent="0.2">
      <c r="A70" s="306" t="s">
        <v>305</v>
      </c>
      <c r="B70" s="307" t="s">
        <v>306</v>
      </c>
      <c r="C70" s="308"/>
      <c r="D70" s="113">
        <v>3.6043587594300082</v>
      </c>
      <c r="E70" s="115">
        <v>129</v>
      </c>
      <c r="F70" s="114">
        <v>100</v>
      </c>
      <c r="G70" s="114">
        <v>324</v>
      </c>
      <c r="H70" s="114">
        <v>96</v>
      </c>
      <c r="I70" s="140">
        <v>98</v>
      </c>
      <c r="J70" s="115">
        <v>31</v>
      </c>
      <c r="K70" s="116">
        <v>31.632653061224488</v>
      </c>
    </row>
    <row r="71" spans="1:11" ht="14.1" customHeight="1" x14ac:dyDescent="0.2">
      <c r="A71" s="306"/>
      <c r="B71" s="307" t="s">
        <v>307</v>
      </c>
      <c r="C71" s="308"/>
      <c r="D71" s="113">
        <v>2.2073204805811679</v>
      </c>
      <c r="E71" s="115">
        <v>79</v>
      </c>
      <c r="F71" s="114">
        <v>50</v>
      </c>
      <c r="G71" s="114">
        <v>218</v>
      </c>
      <c r="H71" s="114">
        <v>62</v>
      </c>
      <c r="I71" s="140">
        <v>55</v>
      </c>
      <c r="J71" s="115">
        <v>24</v>
      </c>
      <c r="K71" s="116">
        <v>43.636363636363633</v>
      </c>
    </row>
    <row r="72" spans="1:11" ht="14.1" customHeight="1" x14ac:dyDescent="0.2">
      <c r="A72" s="306">
        <v>84</v>
      </c>
      <c r="B72" s="307" t="s">
        <v>308</v>
      </c>
      <c r="C72" s="308"/>
      <c r="D72" s="113">
        <v>0.8941044984632579</v>
      </c>
      <c r="E72" s="115">
        <v>32</v>
      </c>
      <c r="F72" s="114">
        <v>14</v>
      </c>
      <c r="G72" s="114">
        <v>101</v>
      </c>
      <c r="H72" s="114">
        <v>14</v>
      </c>
      <c r="I72" s="140">
        <v>28</v>
      </c>
      <c r="J72" s="115">
        <v>4</v>
      </c>
      <c r="K72" s="116">
        <v>14.285714285714286</v>
      </c>
    </row>
    <row r="73" spans="1:11" ht="14.1" customHeight="1" x14ac:dyDescent="0.2">
      <c r="A73" s="306" t="s">
        <v>309</v>
      </c>
      <c r="B73" s="307" t="s">
        <v>310</v>
      </c>
      <c r="C73" s="308"/>
      <c r="D73" s="113">
        <v>0.36322995250069851</v>
      </c>
      <c r="E73" s="115">
        <v>13</v>
      </c>
      <c r="F73" s="114" t="s">
        <v>513</v>
      </c>
      <c r="G73" s="114">
        <v>49</v>
      </c>
      <c r="H73" s="114" t="s">
        <v>513</v>
      </c>
      <c r="I73" s="140">
        <v>6</v>
      </c>
      <c r="J73" s="115">
        <v>7</v>
      </c>
      <c r="K73" s="116">
        <v>116.66666666666667</v>
      </c>
    </row>
    <row r="74" spans="1:11" ht="14.1" customHeight="1" x14ac:dyDescent="0.2">
      <c r="A74" s="306" t="s">
        <v>311</v>
      </c>
      <c r="B74" s="307" t="s">
        <v>312</v>
      </c>
      <c r="C74" s="308"/>
      <c r="D74" s="113">
        <v>0.13970382788488406</v>
      </c>
      <c r="E74" s="115">
        <v>5</v>
      </c>
      <c r="F74" s="114">
        <v>4</v>
      </c>
      <c r="G74" s="114">
        <v>20</v>
      </c>
      <c r="H74" s="114" t="s">
        <v>513</v>
      </c>
      <c r="I74" s="140">
        <v>4</v>
      </c>
      <c r="J74" s="115">
        <v>1</v>
      </c>
      <c r="K74" s="116">
        <v>25</v>
      </c>
    </row>
    <row r="75" spans="1:11" ht="14.1" customHeight="1" x14ac:dyDescent="0.2">
      <c r="A75" s="306" t="s">
        <v>313</v>
      </c>
      <c r="B75" s="307" t="s">
        <v>314</v>
      </c>
      <c r="C75" s="308"/>
      <c r="D75" s="113">
        <v>0</v>
      </c>
      <c r="E75" s="115">
        <v>0</v>
      </c>
      <c r="F75" s="114" t="s">
        <v>513</v>
      </c>
      <c r="G75" s="114" t="s">
        <v>513</v>
      </c>
      <c r="H75" s="114" t="s">
        <v>513</v>
      </c>
      <c r="I75" s="140">
        <v>0</v>
      </c>
      <c r="J75" s="115">
        <v>0</v>
      </c>
      <c r="K75" s="116">
        <v>0</v>
      </c>
    </row>
    <row r="76" spans="1:11" ht="14.1" customHeight="1" x14ac:dyDescent="0.2">
      <c r="A76" s="306">
        <v>91</v>
      </c>
      <c r="B76" s="307" t="s">
        <v>315</v>
      </c>
      <c r="C76" s="308"/>
      <c r="D76" s="113">
        <v>0.11176306230790724</v>
      </c>
      <c r="E76" s="115">
        <v>4</v>
      </c>
      <c r="F76" s="114" t="s">
        <v>513</v>
      </c>
      <c r="G76" s="114">
        <v>6</v>
      </c>
      <c r="H76" s="114" t="s">
        <v>513</v>
      </c>
      <c r="I76" s="140" t="s">
        <v>513</v>
      </c>
      <c r="J76" s="115" t="s">
        <v>513</v>
      </c>
      <c r="K76" s="116" t="s">
        <v>513</v>
      </c>
    </row>
    <row r="77" spans="1:11" ht="14.1" customHeight="1" x14ac:dyDescent="0.2">
      <c r="A77" s="306">
        <v>92</v>
      </c>
      <c r="B77" s="307" t="s">
        <v>316</v>
      </c>
      <c r="C77" s="308"/>
      <c r="D77" s="113">
        <v>0.94998602961721146</v>
      </c>
      <c r="E77" s="115">
        <v>34</v>
      </c>
      <c r="F77" s="114">
        <v>14</v>
      </c>
      <c r="G77" s="114">
        <v>19</v>
      </c>
      <c r="H77" s="114">
        <v>16</v>
      </c>
      <c r="I77" s="140">
        <v>40</v>
      </c>
      <c r="J77" s="115">
        <v>-6</v>
      </c>
      <c r="K77" s="116">
        <v>-15</v>
      </c>
    </row>
    <row r="78" spans="1:11" ht="14.1" customHeight="1" x14ac:dyDescent="0.2">
      <c r="A78" s="306">
        <v>93</v>
      </c>
      <c r="B78" s="307" t="s">
        <v>317</v>
      </c>
      <c r="C78" s="308"/>
      <c r="D78" s="113">
        <v>0.11176306230790724</v>
      </c>
      <c r="E78" s="115">
        <v>4</v>
      </c>
      <c r="F78" s="114">
        <v>6</v>
      </c>
      <c r="G78" s="114">
        <v>9</v>
      </c>
      <c r="H78" s="114">
        <v>5</v>
      </c>
      <c r="I78" s="140">
        <v>11</v>
      </c>
      <c r="J78" s="115">
        <v>-7</v>
      </c>
      <c r="K78" s="116">
        <v>-63.636363636363633</v>
      </c>
    </row>
    <row r="79" spans="1:11" ht="14.1" customHeight="1" x14ac:dyDescent="0.2">
      <c r="A79" s="306">
        <v>94</v>
      </c>
      <c r="B79" s="307" t="s">
        <v>318</v>
      </c>
      <c r="C79" s="308"/>
      <c r="D79" s="113">
        <v>0.8941044984632579</v>
      </c>
      <c r="E79" s="115">
        <v>32</v>
      </c>
      <c r="F79" s="114">
        <v>13</v>
      </c>
      <c r="G79" s="114">
        <v>16</v>
      </c>
      <c r="H79" s="114">
        <v>14</v>
      </c>
      <c r="I79" s="140">
        <v>18</v>
      </c>
      <c r="J79" s="115">
        <v>14</v>
      </c>
      <c r="K79" s="116">
        <v>77.777777777777771</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0.33528918692372173</v>
      </c>
      <c r="E81" s="143">
        <v>12</v>
      </c>
      <c r="F81" s="144">
        <v>15</v>
      </c>
      <c r="G81" s="144">
        <v>25</v>
      </c>
      <c r="H81" s="144">
        <v>13</v>
      </c>
      <c r="I81" s="145">
        <v>19</v>
      </c>
      <c r="J81" s="143">
        <v>-7</v>
      </c>
      <c r="K81" s="146">
        <v>-36.842105263157897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40165</v>
      </c>
      <c r="C10" s="114">
        <v>21761</v>
      </c>
      <c r="D10" s="114">
        <v>18404</v>
      </c>
      <c r="E10" s="114">
        <v>31016</v>
      </c>
      <c r="F10" s="114">
        <v>8560</v>
      </c>
      <c r="G10" s="114">
        <v>6062</v>
      </c>
      <c r="H10" s="114">
        <v>9504</v>
      </c>
      <c r="I10" s="115">
        <v>11454</v>
      </c>
      <c r="J10" s="114">
        <v>7502</v>
      </c>
      <c r="K10" s="114">
        <v>3952</v>
      </c>
      <c r="L10" s="423">
        <v>2751</v>
      </c>
      <c r="M10" s="424">
        <v>2766</v>
      </c>
    </row>
    <row r="11" spans="1:13" ht="11.1" customHeight="1" x14ac:dyDescent="0.2">
      <c r="A11" s="422" t="s">
        <v>387</v>
      </c>
      <c r="B11" s="115">
        <v>40660</v>
      </c>
      <c r="C11" s="114">
        <v>22140</v>
      </c>
      <c r="D11" s="114">
        <v>18520</v>
      </c>
      <c r="E11" s="114">
        <v>31418</v>
      </c>
      <c r="F11" s="114">
        <v>8651</v>
      </c>
      <c r="G11" s="114">
        <v>6039</v>
      </c>
      <c r="H11" s="114">
        <v>9748</v>
      </c>
      <c r="I11" s="115">
        <v>11702</v>
      </c>
      <c r="J11" s="114">
        <v>7562</v>
      </c>
      <c r="K11" s="114">
        <v>4140</v>
      </c>
      <c r="L11" s="423">
        <v>2165</v>
      </c>
      <c r="M11" s="424">
        <v>1692</v>
      </c>
    </row>
    <row r="12" spans="1:13" ht="11.1" customHeight="1" x14ac:dyDescent="0.2">
      <c r="A12" s="422" t="s">
        <v>388</v>
      </c>
      <c r="B12" s="115">
        <v>41608</v>
      </c>
      <c r="C12" s="114">
        <v>22708</v>
      </c>
      <c r="D12" s="114">
        <v>18900</v>
      </c>
      <c r="E12" s="114">
        <v>32260</v>
      </c>
      <c r="F12" s="114">
        <v>8733</v>
      </c>
      <c r="G12" s="114">
        <v>6652</v>
      </c>
      <c r="H12" s="114">
        <v>9926</v>
      </c>
      <c r="I12" s="115">
        <v>11865</v>
      </c>
      <c r="J12" s="114">
        <v>7598</v>
      </c>
      <c r="K12" s="114">
        <v>4267</v>
      </c>
      <c r="L12" s="423">
        <v>3625</v>
      </c>
      <c r="M12" s="424">
        <v>2814</v>
      </c>
    </row>
    <row r="13" spans="1:13" s="110" customFormat="1" ht="11.1" customHeight="1" x14ac:dyDescent="0.2">
      <c r="A13" s="422" t="s">
        <v>389</v>
      </c>
      <c r="B13" s="115">
        <v>41296</v>
      </c>
      <c r="C13" s="114">
        <v>22315</v>
      </c>
      <c r="D13" s="114">
        <v>18981</v>
      </c>
      <c r="E13" s="114">
        <v>31835</v>
      </c>
      <c r="F13" s="114">
        <v>8847</v>
      </c>
      <c r="G13" s="114">
        <v>6415</v>
      </c>
      <c r="H13" s="114">
        <v>9973</v>
      </c>
      <c r="I13" s="115">
        <v>11907</v>
      </c>
      <c r="J13" s="114">
        <v>7650</v>
      </c>
      <c r="K13" s="114">
        <v>4257</v>
      </c>
      <c r="L13" s="423">
        <v>1840</v>
      </c>
      <c r="M13" s="424">
        <v>2308</v>
      </c>
    </row>
    <row r="14" spans="1:13" ht="15" customHeight="1" x14ac:dyDescent="0.2">
      <c r="A14" s="422" t="s">
        <v>390</v>
      </c>
      <c r="B14" s="115">
        <v>41183</v>
      </c>
      <c r="C14" s="114">
        <v>22224</v>
      </c>
      <c r="D14" s="114">
        <v>18959</v>
      </c>
      <c r="E14" s="114">
        <v>30669</v>
      </c>
      <c r="F14" s="114">
        <v>10027</v>
      </c>
      <c r="G14" s="114">
        <v>6229</v>
      </c>
      <c r="H14" s="114">
        <v>10089</v>
      </c>
      <c r="I14" s="115">
        <v>11711</v>
      </c>
      <c r="J14" s="114">
        <v>7483</v>
      </c>
      <c r="K14" s="114">
        <v>4228</v>
      </c>
      <c r="L14" s="423">
        <v>2890</v>
      </c>
      <c r="M14" s="424">
        <v>3021</v>
      </c>
    </row>
    <row r="15" spans="1:13" ht="11.1" customHeight="1" x14ac:dyDescent="0.2">
      <c r="A15" s="422" t="s">
        <v>387</v>
      </c>
      <c r="B15" s="115">
        <v>41463</v>
      </c>
      <c r="C15" s="114">
        <v>22470</v>
      </c>
      <c r="D15" s="114">
        <v>18993</v>
      </c>
      <c r="E15" s="114">
        <v>30742</v>
      </c>
      <c r="F15" s="114">
        <v>10239</v>
      </c>
      <c r="G15" s="114">
        <v>6144</v>
      </c>
      <c r="H15" s="114">
        <v>10358</v>
      </c>
      <c r="I15" s="115">
        <v>11922</v>
      </c>
      <c r="J15" s="114">
        <v>7562</v>
      </c>
      <c r="K15" s="114">
        <v>4360</v>
      </c>
      <c r="L15" s="423">
        <v>2196</v>
      </c>
      <c r="M15" s="424">
        <v>1959</v>
      </c>
    </row>
    <row r="16" spans="1:13" ht="11.1" customHeight="1" x14ac:dyDescent="0.2">
      <c r="A16" s="422" t="s">
        <v>388</v>
      </c>
      <c r="B16" s="115">
        <v>42050</v>
      </c>
      <c r="C16" s="114">
        <v>22887</v>
      </c>
      <c r="D16" s="114">
        <v>19163</v>
      </c>
      <c r="E16" s="114">
        <v>31605</v>
      </c>
      <c r="F16" s="114">
        <v>10360</v>
      </c>
      <c r="G16" s="114">
        <v>6609</v>
      </c>
      <c r="H16" s="114">
        <v>10474</v>
      </c>
      <c r="I16" s="115">
        <v>12027</v>
      </c>
      <c r="J16" s="114">
        <v>7507</v>
      </c>
      <c r="K16" s="114">
        <v>4520</v>
      </c>
      <c r="L16" s="423">
        <v>3910</v>
      </c>
      <c r="M16" s="424">
        <v>3271</v>
      </c>
    </row>
    <row r="17" spans="1:13" s="110" customFormat="1" ht="11.1" customHeight="1" x14ac:dyDescent="0.2">
      <c r="A17" s="422" t="s">
        <v>389</v>
      </c>
      <c r="B17" s="115">
        <v>41943</v>
      </c>
      <c r="C17" s="114">
        <v>22662</v>
      </c>
      <c r="D17" s="114">
        <v>19281</v>
      </c>
      <c r="E17" s="114">
        <v>31467</v>
      </c>
      <c r="F17" s="114">
        <v>10442</v>
      </c>
      <c r="G17" s="114">
        <v>6442</v>
      </c>
      <c r="H17" s="114">
        <v>10629</v>
      </c>
      <c r="I17" s="115">
        <v>12076</v>
      </c>
      <c r="J17" s="114">
        <v>7528</v>
      </c>
      <c r="K17" s="114">
        <v>4548</v>
      </c>
      <c r="L17" s="423">
        <v>1928</v>
      </c>
      <c r="M17" s="424">
        <v>2261</v>
      </c>
    </row>
    <row r="18" spans="1:13" ht="15" customHeight="1" x14ac:dyDescent="0.2">
      <c r="A18" s="422" t="s">
        <v>391</v>
      </c>
      <c r="B18" s="115">
        <v>42011</v>
      </c>
      <c r="C18" s="114">
        <v>22716</v>
      </c>
      <c r="D18" s="114">
        <v>19295</v>
      </c>
      <c r="E18" s="114">
        <v>31221</v>
      </c>
      <c r="F18" s="114">
        <v>10691</v>
      </c>
      <c r="G18" s="114">
        <v>6252</v>
      </c>
      <c r="H18" s="114">
        <v>10772</v>
      </c>
      <c r="I18" s="115">
        <v>11881</v>
      </c>
      <c r="J18" s="114">
        <v>7438</v>
      </c>
      <c r="K18" s="114">
        <v>4443</v>
      </c>
      <c r="L18" s="423">
        <v>2939</v>
      </c>
      <c r="M18" s="424">
        <v>2973</v>
      </c>
    </row>
    <row r="19" spans="1:13" ht="11.1" customHeight="1" x14ac:dyDescent="0.2">
      <c r="A19" s="422" t="s">
        <v>387</v>
      </c>
      <c r="B19" s="115">
        <v>42383</v>
      </c>
      <c r="C19" s="114">
        <v>22985</v>
      </c>
      <c r="D19" s="114">
        <v>19398</v>
      </c>
      <c r="E19" s="114">
        <v>31388</v>
      </c>
      <c r="F19" s="114">
        <v>10892</v>
      </c>
      <c r="G19" s="114">
        <v>6143</v>
      </c>
      <c r="H19" s="114">
        <v>11065</v>
      </c>
      <c r="I19" s="115">
        <v>12091</v>
      </c>
      <c r="J19" s="114">
        <v>7545</v>
      </c>
      <c r="K19" s="114">
        <v>4546</v>
      </c>
      <c r="L19" s="423">
        <v>2182</v>
      </c>
      <c r="M19" s="424">
        <v>1866</v>
      </c>
    </row>
    <row r="20" spans="1:13" ht="11.1" customHeight="1" x14ac:dyDescent="0.2">
      <c r="A20" s="422" t="s">
        <v>388</v>
      </c>
      <c r="B20" s="115">
        <v>43110</v>
      </c>
      <c r="C20" s="114">
        <v>23423</v>
      </c>
      <c r="D20" s="114">
        <v>19687</v>
      </c>
      <c r="E20" s="114">
        <v>31983</v>
      </c>
      <c r="F20" s="114">
        <v>11069</v>
      </c>
      <c r="G20" s="114">
        <v>6638</v>
      </c>
      <c r="H20" s="114">
        <v>11281</v>
      </c>
      <c r="I20" s="115">
        <v>12987</v>
      </c>
      <c r="J20" s="114">
        <v>8130</v>
      </c>
      <c r="K20" s="114">
        <v>4857</v>
      </c>
      <c r="L20" s="423">
        <v>3649</v>
      </c>
      <c r="M20" s="424">
        <v>3050</v>
      </c>
    </row>
    <row r="21" spans="1:13" s="110" customFormat="1" ht="11.1" customHeight="1" x14ac:dyDescent="0.2">
      <c r="A21" s="422" t="s">
        <v>389</v>
      </c>
      <c r="B21" s="115">
        <v>42711</v>
      </c>
      <c r="C21" s="114">
        <v>23046</v>
      </c>
      <c r="D21" s="114">
        <v>19665</v>
      </c>
      <c r="E21" s="114">
        <v>31712</v>
      </c>
      <c r="F21" s="114">
        <v>10972</v>
      </c>
      <c r="G21" s="114">
        <v>6444</v>
      </c>
      <c r="H21" s="114">
        <v>11336</v>
      </c>
      <c r="I21" s="115">
        <v>13226</v>
      </c>
      <c r="J21" s="114">
        <v>8294</v>
      </c>
      <c r="K21" s="114">
        <v>4932</v>
      </c>
      <c r="L21" s="423">
        <v>1808</v>
      </c>
      <c r="M21" s="424">
        <v>2331</v>
      </c>
    </row>
    <row r="22" spans="1:13" ht="15" customHeight="1" x14ac:dyDescent="0.2">
      <c r="A22" s="422" t="s">
        <v>392</v>
      </c>
      <c r="B22" s="115">
        <v>42649</v>
      </c>
      <c r="C22" s="114">
        <v>22978</v>
      </c>
      <c r="D22" s="114">
        <v>19671</v>
      </c>
      <c r="E22" s="114">
        <v>31489</v>
      </c>
      <c r="F22" s="114">
        <v>10993</v>
      </c>
      <c r="G22" s="114">
        <v>6203</v>
      </c>
      <c r="H22" s="114">
        <v>11499</v>
      </c>
      <c r="I22" s="115">
        <v>13142</v>
      </c>
      <c r="J22" s="114">
        <v>8228</v>
      </c>
      <c r="K22" s="114">
        <v>4914</v>
      </c>
      <c r="L22" s="423">
        <v>2679</v>
      </c>
      <c r="M22" s="424">
        <v>2885</v>
      </c>
    </row>
    <row r="23" spans="1:13" ht="11.1" customHeight="1" x14ac:dyDescent="0.2">
      <c r="A23" s="422" t="s">
        <v>387</v>
      </c>
      <c r="B23" s="115">
        <v>42970</v>
      </c>
      <c r="C23" s="114">
        <v>23299</v>
      </c>
      <c r="D23" s="114">
        <v>19671</v>
      </c>
      <c r="E23" s="114">
        <v>31696</v>
      </c>
      <c r="F23" s="114">
        <v>11081</v>
      </c>
      <c r="G23" s="114">
        <v>5992</v>
      </c>
      <c r="H23" s="114">
        <v>11799</v>
      </c>
      <c r="I23" s="115">
        <v>13399</v>
      </c>
      <c r="J23" s="114">
        <v>8408</v>
      </c>
      <c r="K23" s="114">
        <v>4991</v>
      </c>
      <c r="L23" s="423">
        <v>2379</v>
      </c>
      <c r="M23" s="424">
        <v>2015</v>
      </c>
    </row>
    <row r="24" spans="1:13" ht="11.1" customHeight="1" x14ac:dyDescent="0.2">
      <c r="A24" s="422" t="s">
        <v>388</v>
      </c>
      <c r="B24" s="115">
        <v>43777</v>
      </c>
      <c r="C24" s="114">
        <v>23792</v>
      </c>
      <c r="D24" s="114">
        <v>19985</v>
      </c>
      <c r="E24" s="114">
        <v>31915</v>
      </c>
      <c r="F24" s="114">
        <v>11238</v>
      </c>
      <c r="G24" s="114">
        <v>6514</v>
      </c>
      <c r="H24" s="114">
        <v>12001</v>
      </c>
      <c r="I24" s="115">
        <v>13476</v>
      </c>
      <c r="J24" s="114">
        <v>8291</v>
      </c>
      <c r="K24" s="114">
        <v>5185</v>
      </c>
      <c r="L24" s="423">
        <v>3736</v>
      </c>
      <c r="M24" s="424">
        <v>3028</v>
      </c>
    </row>
    <row r="25" spans="1:13" s="110" customFormat="1" ht="11.1" customHeight="1" x14ac:dyDescent="0.2">
      <c r="A25" s="422" t="s">
        <v>389</v>
      </c>
      <c r="B25" s="115">
        <v>43392</v>
      </c>
      <c r="C25" s="114">
        <v>23371</v>
      </c>
      <c r="D25" s="114">
        <v>20021</v>
      </c>
      <c r="E25" s="114">
        <v>31490</v>
      </c>
      <c r="F25" s="114">
        <v>11273</v>
      </c>
      <c r="G25" s="114">
        <v>6287</v>
      </c>
      <c r="H25" s="114">
        <v>12064</v>
      </c>
      <c r="I25" s="115">
        <v>13453</v>
      </c>
      <c r="J25" s="114">
        <v>8306</v>
      </c>
      <c r="K25" s="114">
        <v>5147</v>
      </c>
      <c r="L25" s="423">
        <v>1770</v>
      </c>
      <c r="M25" s="424">
        <v>2161</v>
      </c>
    </row>
    <row r="26" spans="1:13" ht="15" customHeight="1" x14ac:dyDescent="0.2">
      <c r="A26" s="422" t="s">
        <v>393</v>
      </c>
      <c r="B26" s="115">
        <v>43556</v>
      </c>
      <c r="C26" s="114">
        <v>23477</v>
      </c>
      <c r="D26" s="114">
        <v>20079</v>
      </c>
      <c r="E26" s="114">
        <v>31637</v>
      </c>
      <c r="F26" s="114">
        <v>11309</v>
      </c>
      <c r="G26" s="114">
        <v>6079</v>
      </c>
      <c r="H26" s="114">
        <v>12287</v>
      </c>
      <c r="I26" s="115">
        <v>13278</v>
      </c>
      <c r="J26" s="114">
        <v>8164</v>
      </c>
      <c r="K26" s="114">
        <v>5114</v>
      </c>
      <c r="L26" s="423">
        <v>2876</v>
      </c>
      <c r="M26" s="424">
        <v>2775</v>
      </c>
    </row>
    <row r="27" spans="1:13" ht="11.1" customHeight="1" x14ac:dyDescent="0.2">
      <c r="A27" s="422" t="s">
        <v>387</v>
      </c>
      <c r="B27" s="115">
        <v>43945</v>
      </c>
      <c r="C27" s="114">
        <v>23723</v>
      </c>
      <c r="D27" s="114">
        <v>20222</v>
      </c>
      <c r="E27" s="114">
        <v>31854</v>
      </c>
      <c r="F27" s="114">
        <v>11474</v>
      </c>
      <c r="G27" s="114">
        <v>6021</v>
      </c>
      <c r="H27" s="114">
        <v>12583</v>
      </c>
      <c r="I27" s="115">
        <v>13409</v>
      </c>
      <c r="J27" s="114">
        <v>8147</v>
      </c>
      <c r="K27" s="114">
        <v>5262</v>
      </c>
      <c r="L27" s="423">
        <v>2333</v>
      </c>
      <c r="M27" s="424">
        <v>1961</v>
      </c>
    </row>
    <row r="28" spans="1:13" ht="11.1" customHeight="1" x14ac:dyDescent="0.2">
      <c r="A28" s="422" t="s">
        <v>388</v>
      </c>
      <c r="B28" s="115">
        <v>44812</v>
      </c>
      <c r="C28" s="114">
        <v>24215</v>
      </c>
      <c r="D28" s="114">
        <v>20597</v>
      </c>
      <c r="E28" s="114">
        <v>33077</v>
      </c>
      <c r="F28" s="114">
        <v>11681</v>
      </c>
      <c r="G28" s="114">
        <v>6570</v>
      </c>
      <c r="H28" s="114">
        <v>12743</v>
      </c>
      <c r="I28" s="115">
        <v>13447</v>
      </c>
      <c r="J28" s="114">
        <v>8126</v>
      </c>
      <c r="K28" s="114">
        <v>5321</v>
      </c>
      <c r="L28" s="423">
        <v>3903</v>
      </c>
      <c r="M28" s="424">
        <v>3282</v>
      </c>
    </row>
    <row r="29" spans="1:13" s="110" customFormat="1" ht="11.1" customHeight="1" x14ac:dyDescent="0.2">
      <c r="A29" s="422" t="s">
        <v>389</v>
      </c>
      <c r="B29" s="115">
        <v>44508</v>
      </c>
      <c r="C29" s="114">
        <v>23936</v>
      </c>
      <c r="D29" s="114">
        <v>20572</v>
      </c>
      <c r="E29" s="114">
        <v>32767</v>
      </c>
      <c r="F29" s="114">
        <v>11727</v>
      </c>
      <c r="G29" s="114">
        <v>6330</v>
      </c>
      <c r="H29" s="114">
        <v>12839</v>
      </c>
      <c r="I29" s="115">
        <v>13404</v>
      </c>
      <c r="J29" s="114">
        <v>8108</v>
      </c>
      <c r="K29" s="114">
        <v>5296</v>
      </c>
      <c r="L29" s="423">
        <v>1948</v>
      </c>
      <c r="M29" s="424">
        <v>2313</v>
      </c>
    </row>
    <row r="30" spans="1:13" ht="15" customHeight="1" x14ac:dyDescent="0.2">
      <c r="A30" s="422" t="s">
        <v>394</v>
      </c>
      <c r="B30" s="115">
        <v>44453</v>
      </c>
      <c r="C30" s="114">
        <v>23792</v>
      </c>
      <c r="D30" s="114">
        <v>20661</v>
      </c>
      <c r="E30" s="114">
        <v>32564</v>
      </c>
      <c r="F30" s="114">
        <v>11882</v>
      </c>
      <c r="G30" s="114">
        <v>6126</v>
      </c>
      <c r="H30" s="114">
        <v>13023</v>
      </c>
      <c r="I30" s="115">
        <v>12877</v>
      </c>
      <c r="J30" s="114">
        <v>7763</v>
      </c>
      <c r="K30" s="114">
        <v>5114</v>
      </c>
      <c r="L30" s="423">
        <v>2833</v>
      </c>
      <c r="M30" s="424">
        <v>2736</v>
      </c>
    </row>
    <row r="31" spans="1:13" ht="11.1" customHeight="1" x14ac:dyDescent="0.2">
      <c r="A31" s="422" t="s">
        <v>387</v>
      </c>
      <c r="B31" s="115">
        <v>44965</v>
      </c>
      <c r="C31" s="114">
        <v>24143</v>
      </c>
      <c r="D31" s="114">
        <v>20822</v>
      </c>
      <c r="E31" s="114">
        <v>32799</v>
      </c>
      <c r="F31" s="114">
        <v>12159</v>
      </c>
      <c r="G31" s="114">
        <v>6026</v>
      </c>
      <c r="H31" s="114">
        <v>13311</v>
      </c>
      <c r="I31" s="115">
        <v>13015</v>
      </c>
      <c r="J31" s="114">
        <v>7778</v>
      </c>
      <c r="K31" s="114">
        <v>5237</v>
      </c>
      <c r="L31" s="423">
        <v>2398</v>
      </c>
      <c r="M31" s="424">
        <v>1871</v>
      </c>
    </row>
    <row r="32" spans="1:13" ht="11.1" customHeight="1" x14ac:dyDescent="0.2">
      <c r="A32" s="422" t="s">
        <v>388</v>
      </c>
      <c r="B32" s="115">
        <v>45798</v>
      </c>
      <c r="C32" s="114">
        <v>24605</v>
      </c>
      <c r="D32" s="114">
        <v>21193</v>
      </c>
      <c r="E32" s="114">
        <v>33408</v>
      </c>
      <c r="F32" s="114">
        <v>12385</v>
      </c>
      <c r="G32" s="114">
        <v>6532</v>
      </c>
      <c r="H32" s="114">
        <v>13466</v>
      </c>
      <c r="I32" s="115">
        <v>13060</v>
      </c>
      <c r="J32" s="114">
        <v>7659</v>
      </c>
      <c r="K32" s="114">
        <v>5401</v>
      </c>
      <c r="L32" s="423">
        <v>4000</v>
      </c>
      <c r="M32" s="424">
        <v>3289</v>
      </c>
    </row>
    <row r="33" spans="1:13" s="110" customFormat="1" ht="11.1" customHeight="1" x14ac:dyDescent="0.2">
      <c r="A33" s="422" t="s">
        <v>389</v>
      </c>
      <c r="B33" s="115">
        <v>45320</v>
      </c>
      <c r="C33" s="114">
        <v>24165</v>
      </c>
      <c r="D33" s="114">
        <v>21155</v>
      </c>
      <c r="E33" s="114">
        <v>32781</v>
      </c>
      <c r="F33" s="114">
        <v>12539</v>
      </c>
      <c r="G33" s="114">
        <v>6305</v>
      </c>
      <c r="H33" s="114">
        <v>13440</v>
      </c>
      <c r="I33" s="115">
        <v>13058</v>
      </c>
      <c r="J33" s="114">
        <v>7710</v>
      </c>
      <c r="K33" s="114">
        <v>5348</v>
      </c>
      <c r="L33" s="423">
        <v>2193</v>
      </c>
      <c r="M33" s="424">
        <v>2598</v>
      </c>
    </row>
    <row r="34" spans="1:13" ht="15" customHeight="1" x14ac:dyDescent="0.2">
      <c r="A34" s="422" t="s">
        <v>395</v>
      </c>
      <c r="B34" s="115">
        <v>45674</v>
      </c>
      <c r="C34" s="114">
        <v>24395</v>
      </c>
      <c r="D34" s="114">
        <v>21279</v>
      </c>
      <c r="E34" s="114">
        <v>33003</v>
      </c>
      <c r="F34" s="114">
        <v>12671</v>
      </c>
      <c r="G34" s="114">
        <v>6190</v>
      </c>
      <c r="H34" s="114">
        <v>13724</v>
      </c>
      <c r="I34" s="115">
        <v>13035</v>
      </c>
      <c r="J34" s="114">
        <v>7663</v>
      </c>
      <c r="K34" s="114">
        <v>5372</v>
      </c>
      <c r="L34" s="423">
        <v>3034</v>
      </c>
      <c r="M34" s="424">
        <v>2797</v>
      </c>
    </row>
    <row r="35" spans="1:13" ht="11.1" customHeight="1" x14ac:dyDescent="0.2">
      <c r="A35" s="422" t="s">
        <v>387</v>
      </c>
      <c r="B35" s="115">
        <v>46279</v>
      </c>
      <c r="C35" s="114">
        <v>24825</v>
      </c>
      <c r="D35" s="114">
        <v>21454</v>
      </c>
      <c r="E35" s="114">
        <v>33394</v>
      </c>
      <c r="F35" s="114">
        <v>12885</v>
      </c>
      <c r="G35" s="114">
        <v>6099</v>
      </c>
      <c r="H35" s="114">
        <v>14039</v>
      </c>
      <c r="I35" s="115">
        <v>13219</v>
      </c>
      <c r="J35" s="114">
        <v>7690</v>
      </c>
      <c r="K35" s="114">
        <v>5529</v>
      </c>
      <c r="L35" s="423">
        <v>2570</v>
      </c>
      <c r="M35" s="424">
        <v>2059</v>
      </c>
    </row>
    <row r="36" spans="1:13" ht="11.1" customHeight="1" x14ac:dyDescent="0.2">
      <c r="A36" s="422" t="s">
        <v>388</v>
      </c>
      <c r="B36" s="115">
        <v>47224</v>
      </c>
      <c r="C36" s="114">
        <v>25398</v>
      </c>
      <c r="D36" s="114">
        <v>21826</v>
      </c>
      <c r="E36" s="114">
        <v>34106</v>
      </c>
      <c r="F36" s="114">
        <v>13118</v>
      </c>
      <c r="G36" s="114">
        <v>6606</v>
      </c>
      <c r="H36" s="114">
        <v>14262</v>
      </c>
      <c r="I36" s="115">
        <v>13238</v>
      </c>
      <c r="J36" s="114">
        <v>7653</v>
      </c>
      <c r="K36" s="114">
        <v>5585</v>
      </c>
      <c r="L36" s="423">
        <v>4197</v>
      </c>
      <c r="M36" s="424">
        <v>3445</v>
      </c>
    </row>
    <row r="37" spans="1:13" s="110" customFormat="1" ht="11.1" customHeight="1" x14ac:dyDescent="0.2">
      <c r="A37" s="422" t="s">
        <v>389</v>
      </c>
      <c r="B37" s="115">
        <v>46893</v>
      </c>
      <c r="C37" s="114">
        <v>25047</v>
      </c>
      <c r="D37" s="114">
        <v>21846</v>
      </c>
      <c r="E37" s="114">
        <v>33746</v>
      </c>
      <c r="F37" s="114">
        <v>13147</v>
      </c>
      <c r="G37" s="114">
        <v>6447</v>
      </c>
      <c r="H37" s="114">
        <v>14341</v>
      </c>
      <c r="I37" s="115">
        <v>13597</v>
      </c>
      <c r="J37" s="114">
        <v>8041</v>
      </c>
      <c r="K37" s="114">
        <v>5556</v>
      </c>
      <c r="L37" s="423">
        <v>2128</v>
      </c>
      <c r="M37" s="424">
        <v>2442</v>
      </c>
    </row>
    <row r="38" spans="1:13" ht="15" customHeight="1" x14ac:dyDescent="0.2">
      <c r="A38" s="425" t="s">
        <v>396</v>
      </c>
      <c r="B38" s="115">
        <v>47209</v>
      </c>
      <c r="C38" s="114">
        <v>25208</v>
      </c>
      <c r="D38" s="114">
        <v>22001</v>
      </c>
      <c r="E38" s="114">
        <v>33928</v>
      </c>
      <c r="F38" s="114">
        <v>13281</v>
      </c>
      <c r="G38" s="114">
        <v>6314</v>
      </c>
      <c r="H38" s="114">
        <v>14583</v>
      </c>
      <c r="I38" s="115">
        <v>13892</v>
      </c>
      <c r="J38" s="114">
        <v>8324</v>
      </c>
      <c r="K38" s="114">
        <v>5568</v>
      </c>
      <c r="L38" s="423">
        <v>3339</v>
      </c>
      <c r="M38" s="424">
        <v>3095</v>
      </c>
    </row>
    <row r="39" spans="1:13" ht="11.1" customHeight="1" x14ac:dyDescent="0.2">
      <c r="A39" s="422" t="s">
        <v>387</v>
      </c>
      <c r="B39" s="115">
        <v>47585</v>
      </c>
      <c r="C39" s="114">
        <v>25499</v>
      </c>
      <c r="D39" s="114">
        <v>22086</v>
      </c>
      <c r="E39" s="114">
        <v>34139</v>
      </c>
      <c r="F39" s="114">
        <v>13446</v>
      </c>
      <c r="G39" s="114">
        <v>6166</v>
      </c>
      <c r="H39" s="114">
        <v>14886</v>
      </c>
      <c r="I39" s="115">
        <v>14582</v>
      </c>
      <c r="J39" s="114">
        <v>8820</v>
      </c>
      <c r="K39" s="114">
        <v>5762</v>
      </c>
      <c r="L39" s="423">
        <v>2625</v>
      </c>
      <c r="M39" s="424">
        <v>2328</v>
      </c>
    </row>
    <row r="40" spans="1:13" ht="11.1" customHeight="1" x14ac:dyDescent="0.2">
      <c r="A40" s="425" t="s">
        <v>388</v>
      </c>
      <c r="B40" s="115">
        <v>48616</v>
      </c>
      <c r="C40" s="114">
        <v>26135</v>
      </c>
      <c r="D40" s="114">
        <v>22481</v>
      </c>
      <c r="E40" s="114">
        <v>34944</v>
      </c>
      <c r="F40" s="114">
        <v>13672</v>
      </c>
      <c r="G40" s="114">
        <v>6735</v>
      </c>
      <c r="H40" s="114">
        <v>15078</v>
      </c>
      <c r="I40" s="115">
        <v>15040</v>
      </c>
      <c r="J40" s="114">
        <v>8826</v>
      </c>
      <c r="K40" s="114">
        <v>6214</v>
      </c>
      <c r="L40" s="423">
        <v>4357</v>
      </c>
      <c r="M40" s="424">
        <v>3511</v>
      </c>
    </row>
    <row r="41" spans="1:13" s="110" customFormat="1" ht="11.1" customHeight="1" x14ac:dyDescent="0.2">
      <c r="A41" s="422" t="s">
        <v>389</v>
      </c>
      <c r="B41" s="115">
        <v>48539</v>
      </c>
      <c r="C41" s="114">
        <v>25925</v>
      </c>
      <c r="D41" s="114">
        <v>22614</v>
      </c>
      <c r="E41" s="114">
        <v>34719</v>
      </c>
      <c r="F41" s="114">
        <v>13820</v>
      </c>
      <c r="G41" s="114">
        <v>6561</v>
      </c>
      <c r="H41" s="114">
        <v>15161</v>
      </c>
      <c r="I41" s="115">
        <v>15262</v>
      </c>
      <c r="J41" s="114">
        <v>8980</v>
      </c>
      <c r="K41" s="114">
        <v>6282</v>
      </c>
      <c r="L41" s="423">
        <v>2477</v>
      </c>
      <c r="M41" s="424">
        <v>2660</v>
      </c>
    </row>
    <row r="42" spans="1:13" ht="15" customHeight="1" x14ac:dyDescent="0.2">
      <c r="A42" s="422" t="s">
        <v>397</v>
      </c>
      <c r="B42" s="115">
        <v>48771</v>
      </c>
      <c r="C42" s="114">
        <v>26061</v>
      </c>
      <c r="D42" s="114">
        <v>22710</v>
      </c>
      <c r="E42" s="114">
        <v>34819</v>
      </c>
      <c r="F42" s="114">
        <v>13952</v>
      </c>
      <c r="G42" s="114">
        <v>6388</v>
      </c>
      <c r="H42" s="114">
        <v>15415</v>
      </c>
      <c r="I42" s="115">
        <v>15213</v>
      </c>
      <c r="J42" s="114">
        <v>8975</v>
      </c>
      <c r="K42" s="114">
        <v>6238</v>
      </c>
      <c r="L42" s="423">
        <v>3397</v>
      </c>
      <c r="M42" s="424">
        <v>3232</v>
      </c>
    </row>
    <row r="43" spans="1:13" ht="11.1" customHeight="1" x14ac:dyDescent="0.2">
      <c r="A43" s="422" t="s">
        <v>387</v>
      </c>
      <c r="B43" s="115">
        <v>49257</v>
      </c>
      <c r="C43" s="114">
        <v>26478</v>
      </c>
      <c r="D43" s="114">
        <v>22779</v>
      </c>
      <c r="E43" s="114">
        <v>35150</v>
      </c>
      <c r="F43" s="114">
        <v>14107</v>
      </c>
      <c r="G43" s="114">
        <v>6286</v>
      </c>
      <c r="H43" s="114">
        <v>15704</v>
      </c>
      <c r="I43" s="115">
        <v>15458</v>
      </c>
      <c r="J43" s="114">
        <v>9078</v>
      </c>
      <c r="K43" s="114">
        <v>6380</v>
      </c>
      <c r="L43" s="423">
        <v>2836</v>
      </c>
      <c r="M43" s="424">
        <v>2406</v>
      </c>
    </row>
    <row r="44" spans="1:13" ht="11.1" customHeight="1" x14ac:dyDescent="0.2">
      <c r="A44" s="422" t="s">
        <v>388</v>
      </c>
      <c r="B44" s="115">
        <v>50167</v>
      </c>
      <c r="C44" s="114">
        <v>27000</v>
      </c>
      <c r="D44" s="114">
        <v>23167</v>
      </c>
      <c r="E44" s="114">
        <v>35920</v>
      </c>
      <c r="F44" s="114">
        <v>14247</v>
      </c>
      <c r="G44" s="114">
        <v>6907</v>
      </c>
      <c r="H44" s="114">
        <v>15853</v>
      </c>
      <c r="I44" s="115">
        <v>15422</v>
      </c>
      <c r="J44" s="114">
        <v>8845</v>
      </c>
      <c r="K44" s="114">
        <v>6577</v>
      </c>
      <c r="L44" s="423">
        <v>4506</v>
      </c>
      <c r="M44" s="424">
        <v>3788</v>
      </c>
    </row>
    <row r="45" spans="1:13" s="110" customFormat="1" ht="11.1" customHeight="1" x14ac:dyDescent="0.2">
      <c r="A45" s="422" t="s">
        <v>389</v>
      </c>
      <c r="B45" s="115">
        <v>49959</v>
      </c>
      <c r="C45" s="114">
        <v>26690</v>
      </c>
      <c r="D45" s="114">
        <v>23269</v>
      </c>
      <c r="E45" s="114">
        <v>35648</v>
      </c>
      <c r="F45" s="114">
        <v>14311</v>
      </c>
      <c r="G45" s="114">
        <v>6728</v>
      </c>
      <c r="H45" s="114">
        <v>15956</v>
      </c>
      <c r="I45" s="115">
        <v>15688</v>
      </c>
      <c r="J45" s="114">
        <v>8990</v>
      </c>
      <c r="K45" s="114">
        <v>6698</v>
      </c>
      <c r="L45" s="423">
        <v>2521</v>
      </c>
      <c r="M45" s="424">
        <v>2809</v>
      </c>
    </row>
    <row r="46" spans="1:13" ht="15" customHeight="1" x14ac:dyDescent="0.2">
      <c r="A46" s="422" t="s">
        <v>398</v>
      </c>
      <c r="B46" s="115">
        <v>49849</v>
      </c>
      <c r="C46" s="114">
        <v>26659</v>
      </c>
      <c r="D46" s="114">
        <v>23190</v>
      </c>
      <c r="E46" s="114">
        <v>35532</v>
      </c>
      <c r="F46" s="114">
        <v>14317</v>
      </c>
      <c r="G46" s="114">
        <v>6473</v>
      </c>
      <c r="H46" s="114">
        <v>16176</v>
      </c>
      <c r="I46" s="115">
        <v>15684</v>
      </c>
      <c r="J46" s="114">
        <v>9010</v>
      </c>
      <c r="K46" s="114">
        <v>6674</v>
      </c>
      <c r="L46" s="423">
        <v>3272</v>
      </c>
      <c r="M46" s="424">
        <v>3452</v>
      </c>
    </row>
    <row r="47" spans="1:13" ht="11.1" customHeight="1" x14ac:dyDescent="0.2">
      <c r="A47" s="422" t="s">
        <v>387</v>
      </c>
      <c r="B47" s="115">
        <v>50216</v>
      </c>
      <c r="C47" s="114">
        <v>26905</v>
      </c>
      <c r="D47" s="114">
        <v>23311</v>
      </c>
      <c r="E47" s="114">
        <v>35663</v>
      </c>
      <c r="F47" s="114">
        <v>14553</v>
      </c>
      <c r="G47" s="114">
        <v>6355</v>
      </c>
      <c r="H47" s="114">
        <v>16440</v>
      </c>
      <c r="I47" s="115">
        <v>16028</v>
      </c>
      <c r="J47" s="114">
        <v>9116</v>
      </c>
      <c r="K47" s="114">
        <v>6912</v>
      </c>
      <c r="L47" s="423">
        <v>2671</v>
      </c>
      <c r="M47" s="424">
        <v>2412</v>
      </c>
    </row>
    <row r="48" spans="1:13" ht="11.1" customHeight="1" x14ac:dyDescent="0.2">
      <c r="A48" s="422" t="s">
        <v>388</v>
      </c>
      <c r="B48" s="115">
        <v>51083</v>
      </c>
      <c r="C48" s="114">
        <v>27314</v>
      </c>
      <c r="D48" s="114">
        <v>23769</v>
      </c>
      <c r="E48" s="114">
        <v>36348</v>
      </c>
      <c r="F48" s="114">
        <v>14735</v>
      </c>
      <c r="G48" s="114">
        <v>6909</v>
      </c>
      <c r="H48" s="114">
        <v>16650</v>
      </c>
      <c r="I48" s="115">
        <v>16076</v>
      </c>
      <c r="J48" s="114">
        <v>8855</v>
      </c>
      <c r="K48" s="114">
        <v>7221</v>
      </c>
      <c r="L48" s="423">
        <v>4661</v>
      </c>
      <c r="M48" s="424">
        <v>3904</v>
      </c>
    </row>
    <row r="49" spans="1:17" s="110" customFormat="1" ht="11.1" customHeight="1" x14ac:dyDescent="0.2">
      <c r="A49" s="422" t="s">
        <v>389</v>
      </c>
      <c r="B49" s="115">
        <v>50711</v>
      </c>
      <c r="C49" s="114">
        <v>26925</v>
      </c>
      <c r="D49" s="114">
        <v>23786</v>
      </c>
      <c r="E49" s="114">
        <v>35892</v>
      </c>
      <c r="F49" s="114">
        <v>14819</v>
      </c>
      <c r="G49" s="114">
        <v>6709</v>
      </c>
      <c r="H49" s="114">
        <v>16658</v>
      </c>
      <c r="I49" s="115">
        <v>16110</v>
      </c>
      <c r="J49" s="114">
        <v>8947</v>
      </c>
      <c r="K49" s="114">
        <v>7163</v>
      </c>
      <c r="L49" s="423">
        <v>2526</v>
      </c>
      <c r="M49" s="424">
        <v>2913</v>
      </c>
    </row>
    <row r="50" spans="1:17" ht="15" customHeight="1" x14ac:dyDescent="0.2">
      <c r="A50" s="422" t="s">
        <v>399</v>
      </c>
      <c r="B50" s="143">
        <v>50398</v>
      </c>
      <c r="C50" s="144">
        <v>26675</v>
      </c>
      <c r="D50" s="144">
        <v>23723</v>
      </c>
      <c r="E50" s="144">
        <v>35538</v>
      </c>
      <c r="F50" s="144">
        <v>14860</v>
      </c>
      <c r="G50" s="144">
        <v>6554</v>
      </c>
      <c r="H50" s="144">
        <v>16673</v>
      </c>
      <c r="I50" s="143">
        <v>15355</v>
      </c>
      <c r="J50" s="144">
        <v>8718</v>
      </c>
      <c r="K50" s="144">
        <v>6637</v>
      </c>
      <c r="L50" s="426">
        <v>3228</v>
      </c>
      <c r="M50" s="427">
        <v>3579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1.1013260045336917</v>
      </c>
      <c r="C6" s="480">
        <f>'Tabelle 3.3'!J11</f>
        <v>-2.0976791634787042</v>
      </c>
      <c r="D6" s="481">
        <f t="shared" ref="D6:E9" si="0">IF(OR(AND(B6&gt;=-50,B6&lt;=50),ISNUMBER(B6)=FALSE),B6,"")</f>
        <v>1.1013260045336917</v>
      </c>
      <c r="E6" s="481">
        <f t="shared" si="0"/>
        <v>-2.0976791634787042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1.1013260045336917</v>
      </c>
      <c r="C14" s="480">
        <f>'Tabelle 3.3'!J11</f>
        <v>-2.0976791634787042</v>
      </c>
      <c r="D14" s="481">
        <f>IF(OR(AND(B14&gt;=-50,B14&lt;=50),ISNUMBER(B14)=FALSE),B14,"")</f>
        <v>1.1013260045336917</v>
      </c>
      <c r="E14" s="481">
        <f>IF(OR(AND(C14&gt;=-50,C14&lt;=50),ISNUMBER(C14)=FALSE),C14,"")</f>
        <v>-2.0976791634787042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v>
      </c>
      <c r="C15" s="480">
        <f>'Tabelle 3.3'!J12</f>
        <v>8.6142322097378283</v>
      </c>
      <c r="D15" s="481">
        <f t="shared" ref="D15:E45" si="3">IF(OR(AND(B15&gt;=-50,B15&lt;=50),ISNUMBER(B15)=FALSE),B15,"")</f>
        <v>0</v>
      </c>
      <c r="E15" s="481">
        <f t="shared" si="3"/>
        <v>8.6142322097378283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3.1413612565445028</v>
      </c>
      <c r="C16" s="480">
        <f>'Tabelle 3.3'!J13</f>
        <v>-2.4793388429752068</v>
      </c>
      <c r="D16" s="481">
        <f t="shared" si="3"/>
        <v>3.1413612565445028</v>
      </c>
      <c r="E16" s="481">
        <f t="shared" si="3"/>
        <v>-2.4793388429752068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-0.88800387492599964</v>
      </c>
      <c r="C17" s="480">
        <f>'Tabelle 3.3'!J14</f>
        <v>-2.7607361963190185</v>
      </c>
      <c r="D17" s="481">
        <f t="shared" si="3"/>
        <v>-0.88800387492599964</v>
      </c>
      <c r="E17" s="481">
        <f t="shared" si="3"/>
        <v>-2.7607361963190185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3.3802462930384518</v>
      </c>
      <c r="C18" s="480">
        <f>'Tabelle 3.3'!J15</f>
        <v>2.8517110266159698</v>
      </c>
      <c r="D18" s="481">
        <f t="shared" si="3"/>
        <v>3.3802462930384518</v>
      </c>
      <c r="E18" s="481">
        <f t="shared" si="3"/>
        <v>2.8517110266159698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-4.8645046645935137</v>
      </c>
      <c r="C19" s="480">
        <f>'Tabelle 3.3'!J16</f>
        <v>-6.5040650406504064</v>
      </c>
      <c r="D19" s="481">
        <f t="shared" si="3"/>
        <v>-4.8645046645935137</v>
      </c>
      <c r="E19" s="481">
        <f t="shared" si="3"/>
        <v>-6.5040650406504064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0.24706609017912293</v>
      </c>
      <c r="C20" s="480">
        <f>'Tabelle 3.3'!J17</f>
        <v>-6.7484662576687118</v>
      </c>
      <c r="D20" s="481">
        <f t="shared" si="3"/>
        <v>0.24706609017912293</v>
      </c>
      <c r="E20" s="481">
        <f t="shared" si="3"/>
        <v>-6.7484662576687118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1.6875181844631946</v>
      </c>
      <c r="C21" s="480">
        <f>'Tabelle 3.3'!J18</f>
        <v>4.774193548387097</v>
      </c>
      <c r="D21" s="481">
        <f t="shared" si="3"/>
        <v>1.6875181844631946</v>
      </c>
      <c r="E21" s="481">
        <f t="shared" si="3"/>
        <v>4.774193548387097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1.9869605712511642</v>
      </c>
      <c r="C22" s="480">
        <f>'Tabelle 3.3'!J19</f>
        <v>-0.68136272545090182</v>
      </c>
      <c r="D22" s="481">
        <f t="shared" si="3"/>
        <v>1.9869605712511642</v>
      </c>
      <c r="E22" s="481">
        <f t="shared" si="3"/>
        <v>-0.68136272545090182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6.2642369020501141</v>
      </c>
      <c r="C23" s="480">
        <f>'Tabelle 3.3'!J20</f>
        <v>-1.873536299765808</v>
      </c>
      <c r="D23" s="481">
        <f t="shared" si="3"/>
        <v>6.2642369020501141</v>
      </c>
      <c r="E23" s="481">
        <f t="shared" si="3"/>
        <v>-1.873536299765808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0.8875739644970414</v>
      </c>
      <c r="C24" s="480">
        <f>'Tabelle 3.3'!J21</f>
        <v>-9.2671108419139916</v>
      </c>
      <c r="D24" s="481">
        <f t="shared" si="3"/>
        <v>0.8875739644970414</v>
      </c>
      <c r="E24" s="481">
        <f t="shared" si="3"/>
        <v>-9.2671108419139916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3.512014787430684</v>
      </c>
      <c r="C25" s="480">
        <f>'Tabelle 3.3'!J22</f>
        <v>-1.9267094824329429</v>
      </c>
      <c r="D25" s="481">
        <f t="shared" si="3"/>
        <v>3.512014787430684</v>
      </c>
      <c r="E25" s="481">
        <f t="shared" si="3"/>
        <v>-1.9267094824329429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v>
      </c>
      <c r="C26" s="480">
        <f>'Tabelle 3.3'!J23</f>
        <v>2.2471910112359552</v>
      </c>
      <c r="D26" s="481">
        <f t="shared" si="3"/>
        <v>0</v>
      </c>
      <c r="E26" s="481">
        <f t="shared" si="3"/>
        <v>2.2471910112359552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1.0204081632653061</v>
      </c>
      <c r="C27" s="480">
        <f>'Tabelle 3.3'!J24</f>
        <v>-3.9408866995073892</v>
      </c>
      <c r="D27" s="481">
        <f t="shared" si="3"/>
        <v>1.0204081632653061</v>
      </c>
      <c r="E27" s="481">
        <f t="shared" si="3"/>
        <v>-3.9408866995073892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9.1423185673892551</v>
      </c>
      <c r="C28" s="480">
        <f>'Tabelle 3.3'!J25</f>
        <v>16.580310880829014</v>
      </c>
      <c r="D28" s="481">
        <f t="shared" si="3"/>
        <v>9.1423185673892551</v>
      </c>
      <c r="E28" s="481">
        <f t="shared" si="3"/>
        <v>16.580310880829014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-27.868852459016395</v>
      </c>
      <c r="C29" s="480">
        <f>'Tabelle 3.3'!J26</f>
        <v>-38.095238095238095</v>
      </c>
      <c r="D29" s="481">
        <f t="shared" si="3"/>
        <v>-27.868852459016395</v>
      </c>
      <c r="E29" s="481">
        <f t="shared" si="3"/>
        <v>-38.095238095238095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2.8688524590163933</v>
      </c>
      <c r="C30" s="480">
        <f>'Tabelle 3.3'!J27</f>
        <v>9.667673716012084</v>
      </c>
      <c r="D30" s="481">
        <f t="shared" si="3"/>
        <v>2.8688524590163933</v>
      </c>
      <c r="E30" s="481">
        <f t="shared" si="3"/>
        <v>9.667673716012084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3.9215686274509802</v>
      </c>
      <c r="C31" s="480">
        <f>'Tabelle 3.3'!J28</f>
        <v>14.005602240896359</v>
      </c>
      <c r="D31" s="481">
        <f t="shared" si="3"/>
        <v>3.9215686274509802</v>
      </c>
      <c r="E31" s="481">
        <f t="shared" si="3"/>
        <v>14.005602240896359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7.7531645569620249</v>
      </c>
      <c r="C32" s="480">
        <f>'Tabelle 3.3'!J29</f>
        <v>0.1044932079414838</v>
      </c>
      <c r="D32" s="481">
        <f t="shared" si="3"/>
        <v>7.7531645569620249</v>
      </c>
      <c r="E32" s="481">
        <f t="shared" si="3"/>
        <v>0.1044932079414838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1.7707150964812712</v>
      </c>
      <c r="C33" s="480">
        <f>'Tabelle 3.3'!J30</f>
        <v>-36.118251928020563</v>
      </c>
      <c r="D33" s="481">
        <f t="shared" si="3"/>
        <v>1.7707150964812712</v>
      </c>
      <c r="E33" s="481">
        <f t="shared" si="3"/>
        <v>-36.118251928020563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v>
      </c>
      <c r="C34" s="480">
        <f>'Tabelle 3.3'!J31</f>
        <v>-2.795698924731183</v>
      </c>
      <c r="D34" s="481">
        <f t="shared" si="3"/>
        <v>0</v>
      </c>
      <c r="E34" s="481">
        <f t="shared" si="3"/>
        <v>-2.795698924731183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v>
      </c>
      <c r="C37" s="480">
        <f>'Tabelle 3.3'!J34</f>
        <v>8.6142322097378283</v>
      </c>
      <c r="D37" s="481">
        <f t="shared" si="3"/>
        <v>0</v>
      </c>
      <c r="E37" s="481">
        <f t="shared" si="3"/>
        <v>8.6142322097378283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-0.36432271091212359</v>
      </c>
      <c r="C38" s="480">
        <f>'Tabelle 3.3'!J35</f>
        <v>-9.0909090909090912E-2</v>
      </c>
      <c r="D38" s="481">
        <f t="shared" si="3"/>
        <v>-0.36432271091212359</v>
      </c>
      <c r="E38" s="481">
        <f t="shared" si="3"/>
        <v>-9.0909090909090912E-2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2.3686380331309498</v>
      </c>
      <c r="C39" s="480">
        <f>'Tabelle 3.3'!J36</f>
        <v>-2.6481047136263904</v>
      </c>
      <c r="D39" s="481">
        <f t="shared" si="3"/>
        <v>2.3686380331309498</v>
      </c>
      <c r="E39" s="481">
        <f t="shared" si="3"/>
        <v>-2.6481047136263904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2.3686380331309498</v>
      </c>
      <c r="C45" s="480">
        <f>'Tabelle 3.3'!J36</f>
        <v>-2.6481047136263904</v>
      </c>
      <c r="D45" s="481">
        <f t="shared" si="3"/>
        <v>2.3686380331309498</v>
      </c>
      <c r="E45" s="481">
        <f t="shared" si="3"/>
        <v>-2.6481047136263904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43556</v>
      </c>
      <c r="C51" s="487">
        <v>8164</v>
      </c>
      <c r="D51" s="487">
        <v>5114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43945</v>
      </c>
      <c r="C52" s="487">
        <v>8147</v>
      </c>
      <c r="D52" s="487">
        <v>5262</v>
      </c>
      <c r="E52" s="488">
        <f t="shared" ref="E52:G70" si="11">IF($A$51=37802,IF(COUNTBLANK(B$51:B$70)&gt;0,#N/A,B52/B$51*100),IF(COUNTBLANK(B$51:B$75)&gt;0,#N/A,B52/B$51*100))</f>
        <v>100.8931031316007</v>
      </c>
      <c r="F52" s="488">
        <f t="shared" si="11"/>
        <v>99.791768740813325</v>
      </c>
      <c r="G52" s="488">
        <f t="shared" si="11"/>
        <v>102.89401642549862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44812</v>
      </c>
      <c r="C53" s="487">
        <v>8126</v>
      </c>
      <c r="D53" s="487">
        <v>5321</v>
      </c>
      <c r="E53" s="488">
        <f t="shared" si="11"/>
        <v>102.88364404444852</v>
      </c>
      <c r="F53" s="488">
        <f t="shared" si="11"/>
        <v>99.534541891229793</v>
      </c>
      <c r="G53" s="488">
        <f t="shared" si="11"/>
        <v>104.04771216269064</v>
      </c>
      <c r="H53" s="489">
        <f>IF(ISERROR(L53)=TRUE,IF(MONTH(A53)=MONTH(MAX(A$51:A$75)),A53,""),"")</f>
        <v>41883</v>
      </c>
      <c r="I53" s="488">
        <f t="shared" si="12"/>
        <v>102.88364404444852</v>
      </c>
      <c r="J53" s="488">
        <f t="shared" si="10"/>
        <v>99.534541891229793</v>
      </c>
      <c r="K53" s="488">
        <f t="shared" si="10"/>
        <v>104.04771216269064</v>
      </c>
      <c r="L53" s="488" t="e">
        <f t="shared" si="13"/>
        <v>#N/A</v>
      </c>
    </row>
    <row r="54" spans="1:14" ht="15" customHeight="1" x14ac:dyDescent="0.2">
      <c r="A54" s="490" t="s">
        <v>462</v>
      </c>
      <c r="B54" s="487">
        <v>44508</v>
      </c>
      <c r="C54" s="487">
        <v>8108</v>
      </c>
      <c r="D54" s="487">
        <v>5296</v>
      </c>
      <c r="E54" s="488">
        <f t="shared" si="11"/>
        <v>102.18569198273487</v>
      </c>
      <c r="F54" s="488">
        <f t="shared" si="11"/>
        <v>99.314061734443897</v>
      </c>
      <c r="G54" s="488">
        <f t="shared" si="11"/>
        <v>103.55885803676183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44453</v>
      </c>
      <c r="C55" s="487">
        <v>7763</v>
      </c>
      <c r="D55" s="487">
        <v>5114</v>
      </c>
      <c r="E55" s="488">
        <f t="shared" si="11"/>
        <v>102.05941776104326</v>
      </c>
      <c r="F55" s="488">
        <f t="shared" si="11"/>
        <v>95.088192062714356</v>
      </c>
      <c r="G55" s="488">
        <f t="shared" si="11"/>
        <v>100</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44965</v>
      </c>
      <c r="C56" s="487">
        <v>7778</v>
      </c>
      <c r="D56" s="487">
        <v>5237</v>
      </c>
      <c r="E56" s="488">
        <f t="shared" si="11"/>
        <v>103.23491597024521</v>
      </c>
      <c r="F56" s="488">
        <f t="shared" si="11"/>
        <v>95.271925526702589</v>
      </c>
      <c r="G56" s="488">
        <f t="shared" si="11"/>
        <v>102.40516229956982</v>
      </c>
      <c r="H56" s="489" t="str">
        <f t="shared" si="14"/>
        <v/>
      </c>
      <c r="I56" s="488" t="str">
        <f t="shared" si="12"/>
        <v/>
      </c>
      <c r="J56" s="488" t="str">
        <f t="shared" si="10"/>
        <v/>
      </c>
      <c r="K56" s="488" t="str">
        <f t="shared" si="10"/>
        <v/>
      </c>
      <c r="L56" s="488" t="e">
        <f t="shared" si="13"/>
        <v>#N/A</v>
      </c>
    </row>
    <row r="57" spans="1:14" ht="15" customHeight="1" x14ac:dyDescent="0.2">
      <c r="A57" s="490">
        <v>42248</v>
      </c>
      <c r="B57" s="487">
        <v>45798</v>
      </c>
      <c r="C57" s="487">
        <v>7659</v>
      </c>
      <c r="D57" s="487">
        <v>5401</v>
      </c>
      <c r="E57" s="488">
        <f t="shared" si="11"/>
        <v>105.14739645513822</v>
      </c>
      <c r="F57" s="488">
        <f t="shared" si="11"/>
        <v>93.81430671239589</v>
      </c>
      <c r="G57" s="488">
        <f t="shared" si="11"/>
        <v>105.61204536566289</v>
      </c>
      <c r="H57" s="489">
        <f t="shared" si="14"/>
        <v>42248</v>
      </c>
      <c r="I57" s="488">
        <f t="shared" si="12"/>
        <v>105.14739645513822</v>
      </c>
      <c r="J57" s="488">
        <f t="shared" si="10"/>
        <v>93.81430671239589</v>
      </c>
      <c r="K57" s="488">
        <f t="shared" si="10"/>
        <v>105.61204536566289</v>
      </c>
      <c r="L57" s="488" t="e">
        <f t="shared" si="13"/>
        <v>#N/A</v>
      </c>
    </row>
    <row r="58" spans="1:14" ht="15" customHeight="1" x14ac:dyDescent="0.2">
      <c r="A58" s="490" t="s">
        <v>465</v>
      </c>
      <c r="B58" s="487">
        <v>45320</v>
      </c>
      <c r="C58" s="487">
        <v>7710</v>
      </c>
      <c r="D58" s="487">
        <v>5348</v>
      </c>
      <c r="E58" s="488">
        <f t="shared" si="11"/>
        <v>104.04995867389108</v>
      </c>
      <c r="F58" s="488">
        <f t="shared" si="11"/>
        <v>94.439000489955902</v>
      </c>
      <c r="G58" s="488">
        <f t="shared" si="11"/>
        <v>104.5756746186938</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45674</v>
      </c>
      <c r="C59" s="487">
        <v>7663</v>
      </c>
      <c r="D59" s="487">
        <v>5372</v>
      </c>
      <c r="E59" s="488">
        <f t="shared" si="11"/>
        <v>104.86270548259711</v>
      </c>
      <c r="F59" s="488">
        <f t="shared" si="11"/>
        <v>93.863302302792746</v>
      </c>
      <c r="G59" s="488">
        <f t="shared" si="11"/>
        <v>105.04497457958546</v>
      </c>
      <c r="H59" s="489" t="str">
        <f t="shared" si="14"/>
        <v/>
      </c>
      <c r="I59" s="488" t="str">
        <f t="shared" si="12"/>
        <v/>
      </c>
      <c r="J59" s="488" t="str">
        <f t="shared" si="10"/>
        <v/>
      </c>
      <c r="K59" s="488" t="str">
        <f t="shared" si="10"/>
        <v/>
      </c>
      <c r="L59" s="488" t="e">
        <f t="shared" si="13"/>
        <v>#N/A</v>
      </c>
    </row>
    <row r="60" spans="1:14" ht="15" customHeight="1" x14ac:dyDescent="0.2">
      <c r="A60" s="490" t="s">
        <v>467</v>
      </c>
      <c r="B60" s="487">
        <v>46279</v>
      </c>
      <c r="C60" s="487">
        <v>7690</v>
      </c>
      <c r="D60" s="487">
        <v>5529</v>
      </c>
      <c r="E60" s="488">
        <f t="shared" si="11"/>
        <v>106.25172192120489</v>
      </c>
      <c r="F60" s="488">
        <f t="shared" si="11"/>
        <v>94.194022537971577</v>
      </c>
      <c r="G60" s="488">
        <f t="shared" si="11"/>
        <v>108.11497849041847</v>
      </c>
      <c r="H60" s="489" t="str">
        <f t="shared" si="14"/>
        <v/>
      </c>
      <c r="I60" s="488" t="str">
        <f t="shared" si="12"/>
        <v/>
      </c>
      <c r="J60" s="488" t="str">
        <f t="shared" si="10"/>
        <v/>
      </c>
      <c r="K60" s="488" t="str">
        <f t="shared" si="10"/>
        <v/>
      </c>
      <c r="L60" s="488" t="e">
        <f t="shared" si="13"/>
        <v>#N/A</v>
      </c>
    </row>
    <row r="61" spans="1:14" ht="15" customHeight="1" x14ac:dyDescent="0.2">
      <c r="A61" s="490">
        <v>42614</v>
      </c>
      <c r="B61" s="487">
        <v>47224</v>
      </c>
      <c r="C61" s="487">
        <v>7653</v>
      </c>
      <c r="D61" s="487">
        <v>5585</v>
      </c>
      <c r="E61" s="488">
        <f t="shared" si="11"/>
        <v>108.42134263936083</v>
      </c>
      <c r="F61" s="488">
        <f t="shared" si="11"/>
        <v>93.740813326800591</v>
      </c>
      <c r="G61" s="488">
        <f t="shared" si="11"/>
        <v>109.21001173249903</v>
      </c>
      <c r="H61" s="489">
        <f t="shared" si="14"/>
        <v>42614</v>
      </c>
      <c r="I61" s="488">
        <f t="shared" si="12"/>
        <v>108.42134263936083</v>
      </c>
      <c r="J61" s="488">
        <f t="shared" si="10"/>
        <v>93.740813326800591</v>
      </c>
      <c r="K61" s="488">
        <f t="shared" si="10"/>
        <v>109.21001173249903</v>
      </c>
      <c r="L61" s="488" t="e">
        <f t="shared" si="13"/>
        <v>#N/A</v>
      </c>
    </row>
    <row r="62" spans="1:14" ht="15" customHeight="1" x14ac:dyDescent="0.2">
      <c r="A62" s="490" t="s">
        <v>468</v>
      </c>
      <c r="B62" s="487">
        <v>46893</v>
      </c>
      <c r="C62" s="487">
        <v>8041</v>
      </c>
      <c r="D62" s="487">
        <v>5556</v>
      </c>
      <c r="E62" s="488">
        <f t="shared" si="11"/>
        <v>107.66140141427127</v>
      </c>
      <c r="F62" s="488">
        <f t="shared" si="11"/>
        <v>98.493385595296417</v>
      </c>
      <c r="G62" s="488">
        <f t="shared" si="11"/>
        <v>108.64294094642159</v>
      </c>
      <c r="H62" s="489" t="str">
        <f t="shared" si="14"/>
        <v/>
      </c>
      <c r="I62" s="488" t="str">
        <f t="shared" si="12"/>
        <v/>
      </c>
      <c r="J62" s="488" t="str">
        <f t="shared" si="10"/>
        <v/>
      </c>
      <c r="K62" s="488" t="str">
        <f t="shared" si="10"/>
        <v/>
      </c>
      <c r="L62" s="488" t="e">
        <f t="shared" si="13"/>
        <v>#N/A</v>
      </c>
    </row>
    <row r="63" spans="1:14" ht="15" customHeight="1" x14ac:dyDescent="0.2">
      <c r="A63" s="490" t="s">
        <v>469</v>
      </c>
      <c r="B63" s="487">
        <v>47209</v>
      </c>
      <c r="C63" s="487">
        <v>8324</v>
      </c>
      <c r="D63" s="487">
        <v>5568</v>
      </c>
      <c r="E63" s="488">
        <f t="shared" si="11"/>
        <v>108.38690421526312</v>
      </c>
      <c r="F63" s="488">
        <f t="shared" si="11"/>
        <v>101.95982361587457</v>
      </c>
      <c r="G63" s="488">
        <f t="shared" si="11"/>
        <v>108.87759092686741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47585</v>
      </c>
      <c r="C64" s="487">
        <v>8820</v>
      </c>
      <c r="D64" s="487">
        <v>5762</v>
      </c>
      <c r="E64" s="488">
        <f t="shared" si="11"/>
        <v>109.25016071264579</v>
      </c>
      <c r="F64" s="488">
        <f t="shared" si="11"/>
        <v>108.03527682508573</v>
      </c>
      <c r="G64" s="488">
        <f t="shared" si="11"/>
        <v>112.6710989440751</v>
      </c>
      <c r="H64" s="489" t="str">
        <f t="shared" si="14"/>
        <v/>
      </c>
      <c r="I64" s="488" t="str">
        <f t="shared" si="12"/>
        <v/>
      </c>
      <c r="J64" s="488" t="str">
        <f t="shared" si="10"/>
        <v/>
      </c>
      <c r="K64" s="488" t="str">
        <f t="shared" si="10"/>
        <v/>
      </c>
      <c r="L64" s="488" t="e">
        <f t="shared" si="13"/>
        <v>#N/A</v>
      </c>
    </row>
    <row r="65" spans="1:12" ht="15" customHeight="1" x14ac:dyDescent="0.2">
      <c r="A65" s="490">
        <v>42979</v>
      </c>
      <c r="B65" s="487">
        <v>48616</v>
      </c>
      <c r="C65" s="487">
        <v>8826</v>
      </c>
      <c r="D65" s="487">
        <v>6214</v>
      </c>
      <c r="E65" s="488">
        <f t="shared" si="11"/>
        <v>111.61722839562862</v>
      </c>
      <c r="F65" s="488">
        <f t="shared" si="11"/>
        <v>108.10877021068104</v>
      </c>
      <c r="G65" s="488">
        <f t="shared" si="11"/>
        <v>121.5095815408682</v>
      </c>
      <c r="H65" s="489">
        <f t="shared" si="14"/>
        <v>42979</v>
      </c>
      <c r="I65" s="488">
        <f t="shared" si="12"/>
        <v>111.61722839562862</v>
      </c>
      <c r="J65" s="488">
        <f t="shared" si="10"/>
        <v>108.10877021068104</v>
      </c>
      <c r="K65" s="488">
        <f t="shared" si="10"/>
        <v>121.5095815408682</v>
      </c>
      <c r="L65" s="488" t="e">
        <f t="shared" si="13"/>
        <v>#N/A</v>
      </c>
    </row>
    <row r="66" spans="1:12" ht="15" customHeight="1" x14ac:dyDescent="0.2">
      <c r="A66" s="490" t="s">
        <v>471</v>
      </c>
      <c r="B66" s="487">
        <v>48539</v>
      </c>
      <c r="C66" s="487">
        <v>8980</v>
      </c>
      <c r="D66" s="487">
        <v>6282</v>
      </c>
      <c r="E66" s="488">
        <f t="shared" si="11"/>
        <v>111.44044448526036</v>
      </c>
      <c r="F66" s="488">
        <f t="shared" si="11"/>
        <v>109.9951004409603</v>
      </c>
      <c r="G66" s="488">
        <f t="shared" si="11"/>
        <v>122.8392647633946</v>
      </c>
      <c r="H66" s="489" t="str">
        <f t="shared" si="14"/>
        <v/>
      </c>
      <c r="I66" s="488" t="str">
        <f t="shared" si="12"/>
        <v/>
      </c>
      <c r="J66" s="488" t="str">
        <f t="shared" si="10"/>
        <v/>
      </c>
      <c r="K66" s="488" t="str">
        <f t="shared" si="10"/>
        <v/>
      </c>
      <c r="L66" s="488" t="e">
        <f t="shared" si="13"/>
        <v>#N/A</v>
      </c>
    </row>
    <row r="67" spans="1:12" ht="15" customHeight="1" x14ac:dyDescent="0.2">
      <c r="A67" s="490" t="s">
        <v>472</v>
      </c>
      <c r="B67" s="487">
        <v>48771</v>
      </c>
      <c r="C67" s="487">
        <v>8975</v>
      </c>
      <c r="D67" s="487">
        <v>6238</v>
      </c>
      <c r="E67" s="488">
        <f t="shared" si="11"/>
        <v>111.97309211130499</v>
      </c>
      <c r="F67" s="488">
        <f t="shared" si="11"/>
        <v>109.93385595296424</v>
      </c>
      <c r="G67" s="488">
        <f t="shared" si="11"/>
        <v>121.97888150175989</v>
      </c>
      <c r="H67" s="489" t="str">
        <f t="shared" si="14"/>
        <v/>
      </c>
      <c r="I67" s="488" t="str">
        <f t="shared" si="12"/>
        <v/>
      </c>
      <c r="J67" s="488" t="str">
        <f t="shared" si="12"/>
        <v/>
      </c>
      <c r="K67" s="488" t="str">
        <f t="shared" si="12"/>
        <v/>
      </c>
      <c r="L67" s="488" t="e">
        <f t="shared" si="13"/>
        <v>#N/A</v>
      </c>
    </row>
    <row r="68" spans="1:12" ht="15" customHeight="1" x14ac:dyDescent="0.2">
      <c r="A68" s="490" t="s">
        <v>473</v>
      </c>
      <c r="B68" s="487">
        <v>49257</v>
      </c>
      <c r="C68" s="487">
        <v>9078</v>
      </c>
      <c r="D68" s="487">
        <v>6380</v>
      </c>
      <c r="E68" s="488">
        <f t="shared" si="11"/>
        <v>113.08889705207091</v>
      </c>
      <c r="F68" s="488">
        <f t="shared" si="11"/>
        <v>111.1954924056835</v>
      </c>
      <c r="G68" s="488">
        <f t="shared" si="11"/>
        <v>124.75557293703558</v>
      </c>
      <c r="H68" s="489" t="str">
        <f t="shared" si="14"/>
        <v/>
      </c>
      <c r="I68" s="488" t="str">
        <f t="shared" si="12"/>
        <v/>
      </c>
      <c r="J68" s="488" t="str">
        <f t="shared" si="12"/>
        <v/>
      </c>
      <c r="K68" s="488" t="str">
        <f t="shared" si="12"/>
        <v/>
      </c>
      <c r="L68" s="488" t="e">
        <f t="shared" si="13"/>
        <v>#N/A</v>
      </c>
    </row>
    <row r="69" spans="1:12" ht="15" customHeight="1" x14ac:dyDescent="0.2">
      <c r="A69" s="490">
        <v>43344</v>
      </c>
      <c r="B69" s="487">
        <v>50167</v>
      </c>
      <c r="C69" s="487">
        <v>8845</v>
      </c>
      <c r="D69" s="487">
        <v>6577</v>
      </c>
      <c r="E69" s="488">
        <f t="shared" si="11"/>
        <v>115.17816144733217</v>
      </c>
      <c r="F69" s="488">
        <f t="shared" si="11"/>
        <v>108.34149926506615</v>
      </c>
      <c r="G69" s="488">
        <f t="shared" si="11"/>
        <v>128.6077434493547</v>
      </c>
      <c r="H69" s="489">
        <f t="shared" si="14"/>
        <v>43344</v>
      </c>
      <c r="I69" s="488">
        <f t="shared" si="12"/>
        <v>115.17816144733217</v>
      </c>
      <c r="J69" s="488">
        <f t="shared" si="12"/>
        <v>108.34149926506615</v>
      </c>
      <c r="K69" s="488">
        <f t="shared" si="12"/>
        <v>128.6077434493547</v>
      </c>
      <c r="L69" s="488" t="e">
        <f t="shared" si="13"/>
        <v>#N/A</v>
      </c>
    </row>
    <row r="70" spans="1:12" ht="15" customHeight="1" x14ac:dyDescent="0.2">
      <c r="A70" s="490" t="s">
        <v>474</v>
      </c>
      <c r="B70" s="487">
        <v>49959</v>
      </c>
      <c r="C70" s="487">
        <v>8990</v>
      </c>
      <c r="D70" s="487">
        <v>6698</v>
      </c>
      <c r="E70" s="488">
        <f t="shared" si="11"/>
        <v>114.70061529984388</v>
      </c>
      <c r="F70" s="488">
        <f t="shared" si="11"/>
        <v>110.11758941695247</v>
      </c>
      <c r="G70" s="488">
        <f t="shared" si="11"/>
        <v>130.97379741885021</v>
      </c>
      <c r="H70" s="489" t="str">
        <f t="shared" si="14"/>
        <v/>
      </c>
      <c r="I70" s="488" t="str">
        <f t="shared" si="12"/>
        <v/>
      </c>
      <c r="J70" s="488" t="str">
        <f t="shared" si="12"/>
        <v/>
      </c>
      <c r="K70" s="488" t="str">
        <f t="shared" si="12"/>
        <v/>
      </c>
      <c r="L70" s="488" t="e">
        <f t="shared" si="13"/>
        <v>#N/A</v>
      </c>
    </row>
    <row r="71" spans="1:12" ht="15" customHeight="1" x14ac:dyDescent="0.2">
      <c r="A71" s="490" t="s">
        <v>475</v>
      </c>
      <c r="B71" s="487">
        <v>49849</v>
      </c>
      <c r="C71" s="487">
        <v>9010</v>
      </c>
      <c r="D71" s="487">
        <v>6674</v>
      </c>
      <c r="E71" s="491">
        <f t="shared" ref="E71:G75" si="15">IF($A$51=37802,IF(COUNTBLANK(B$51:B$70)&gt;0,#N/A,IF(ISBLANK(B71)=FALSE,B71/B$51*100,#N/A)),IF(COUNTBLANK(B$51:B$75)&gt;0,#N/A,B71/B$51*100))</f>
        <v>114.44806685646066</v>
      </c>
      <c r="F71" s="491">
        <f t="shared" si="15"/>
        <v>110.36256736893679</v>
      </c>
      <c r="G71" s="491">
        <f t="shared" si="15"/>
        <v>130.50449745795854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50216</v>
      </c>
      <c r="C72" s="487">
        <v>9116</v>
      </c>
      <c r="D72" s="487">
        <v>6912</v>
      </c>
      <c r="E72" s="491">
        <f t="shared" si="15"/>
        <v>115.29066029938471</v>
      </c>
      <c r="F72" s="491">
        <f t="shared" si="15"/>
        <v>111.6609505144537</v>
      </c>
      <c r="G72" s="491">
        <f t="shared" si="15"/>
        <v>135.15838873680096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51083</v>
      </c>
      <c r="C73" s="487">
        <v>8855</v>
      </c>
      <c r="D73" s="487">
        <v>7221</v>
      </c>
      <c r="E73" s="491">
        <f t="shared" si="15"/>
        <v>117.28120121223253</v>
      </c>
      <c r="F73" s="491">
        <f t="shared" si="15"/>
        <v>108.4639882410583</v>
      </c>
      <c r="G73" s="491">
        <f t="shared" si="15"/>
        <v>141.20062573328119</v>
      </c>
      <c r="H73" s="492">
        <f>IF(A$51=37802,IF(ISERROR(L73)=TRUE,IF(ISBLANK(A73)=FALSE,IF(MONTH(A73)=MONTH(MAX(A$51:A$75)),A73,""),""),""),IF(ISERROR(L73)=TRUE,IF(MONTH(A73)=MONTH(MAX(A$51:A$75)),A73,""),""))</f>
        <v>43709</v>
      </c>
      <c r="I73" s="488">
        <f t="shared" si="12"/>
        <v>117.28120121223253</v>
      </c>
      <c r="J73" s="488">
        <f t="shared" si="12"/>
        <v>108.4639882410583</v>
      </c>
      <c r="K73" s="488">
        <f t="shared" si="12"/>
        <v>141.20062573328119</v>
      </c>
      <c r="L73" s="488" t="e">
        <f t="shared" si="13"/>
        <v>#N/A</v>
      </c>
    </row>
    <row r="74" spans="1:12" ht="15" customHeight="1" x14ac:dyDescent="0.2">
      <c r="A74" s="490" t="s">
        <v>477</v>
      </c>
      <c r="B74" s="487">
        <v>50711</v>
      </c>
      <c r="C74" s="487">
        <v>8947</v>
      </c>
      <c r="D74" s="487">
        <v>7163</v>
      </c>
      <c r="E74" s="491">
        <f t="shared" si="15"/>
        <v>116.42712829460923</v>
      </c>
      <c r="F74" s="491">
        <f t="shared" si="15"/>
        <v>109.59088682018618</v>
      </c>
      <c r="G74" s="491">
        <f t="shared" si="15"/>
        <v>140.06648416112631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50398</v>
      </c>
      <c r="C75" s="493">
        <v>8718</v>
      </c>
      <c r="D75" s="493">
        <v>6637</v>
      </c>
      <c r="E75" s="491">
        <f t="shared" si="15"/>
        <v>115.70851317843696</v>
      </c>
      <c r="F75" s="491">
        <f t="shared" si="15"/>
        <v>106.78588926996571</v>
      </c>
      <c r="G75" s="491">
        <f t="shared" si="15"/>
        <v>129.78099335158387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117.28120121223253</v>
      </c>
      <c r="J77" s="488">
        <f>IF(J75&lt;&gt;"",J75,IF(J74&lt;&gt;"",J74,IF(J73&lt;&gt;"",J73,IF(J72&lt;&gt;"",J72,IF(J71&lt;&gt;"",J71,IF(J70&lt;&gt;"",J70,""))))))</f>
        <v>108.4639882410583</v>
      </c>
      <c r="K77" s="488">
        <f>IF(K75&lt;&gt;"",K75,IF(K74&lt;&gt;"",K74,IF(K73&lt;&gt;"",K73,IF(K72&lt;&gt;"",K72,IF(K71&lt;&gt;"",K71,IF(K70&lt;&gt;"",K70,""))))))</f>
        <v>141.20062573328119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+17,3%</v>
      </c>
      <c r="J79" s="488" t="str">
        <f>"GeB - ausschließlich: "&amp;IF(J77&gt;100,"+","")&amp;TEXT(J77-100,"0,0")&amp;"%"</f>
        <v>GeB - ausschließlich: +8,5%</v>
      </c>
      <c r="K79" s="488" t="str">
        <f>"GeB - im Nebenjob: "&amp;IF(K77&gt;100,"+","")&amp;TEXT(K77-100,"0,0")&amp;"%"</f>
        <v>GeB - im Nebenjob: +41,2%</v>
      </c>
    </row>
    <row r="81" spans="9:9" ht="15" customHeight="1" x14ac:dyDescent="0.2">
      <c r="I81" s="488" t="str">
        <f>IF(ISERROR(HLOOKUP(1,I$78:K$79,2,FALSE)),"",HLOOKUP(1,I$78:K$79,2,FALSE))</f>
        <v>GeB - im Nebenjob: +41,2%</v>
      </c>
    </row>
    <row r="82" spans="9:9" ht="15" customHeight="1" x14ac:dyDescent="0.2">
      <c r="I82" s="488" t="str">
        <f>IF(ISERROR(HLOOKUP(2,I$78:K$79,2,FALSE)),"",HLOOKUP(2,I$78:K$79,2,FALSE))</f>
        <v>SvB: +17,3%</v>
      </c>
    </row>
    <row r="83" spans="9:9" ht="15" customHeight="1" x14ac:dyDescent="0.2">
      <c r="I83" s="488" t="str">
        <f>IF(ISERROR(HLOOKUP(3,I$78:K$79,2,FALSE)),"",HLOOKUP(3,I$78:K$79,2,FALSE))</f>
        <v>GeB - ausschließlich: +8,5%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50398</v>
      </c>
      <c r="E12" s="114">
        <v>50711</v>
      </c>
      <c r="F12" s="114">
        <v>51083</v>
      </c>
      <c r="G12" s="114">
        <v>50216</v>
      </c>
      <c r="H12" s="114">
        <v>49849</v>
      </c>
      <c r="I12" s="115">
        <v>549</v>
      </c>
      <c r="J12" s="116">
        <v>1.1013260045336917</v>
      </c>
      <c r="N12" s="117"/>
    </row>
    <row r="13" spans="1:15" s="110" customFormat="1" ht="13.5" customHeight="1" x14ac:dyDescent="0.2">
      <c r="A13" s="118" t="s">
        <v>105</v>
      </c>
      <c r="B13" s="119" t="s">
        <v>106</v>
      </c>
      <c r="C13" s="113">
        <v>52.92868764633517</v>
      </c>
      <c r="D13" s="114">
        <v>26675</v>
      </c>
      <c r="E13" s="114">
        <v>26925</v>
      </c>
      <c r="F13" s="114">
        <v>27314</v>
      </c>
      <c r="G13" s="114">
        <v>26905</v>
      </c>
      <c r="H13" s="114">
        <v>26659</v>
      </c>
      <c r="I13" s="115">
        <v>16</v>
      </c>
      <c r="J13" s="116">
        <v>6.0017254960801229E-2</v>
      </c>
    </row>
    <row r="14" spans="1:15" s="110" customFormat="1" ht="13.5" customHeight="1" x14ac:dyDescent="0.2">
      <c r="A14" s="120"/>
      <c r="B14" s="119" t="s">
        <v>107</v>
      </c>
      <c r="C14" s="113">
        <v>47.07131235366483</v>
      </c>
      <c r="D14" s="114">
        <v>23723</v>
      </c>
      <c r="E14" s="114">
        <v>23786</v>
      </c>
      <c r="F14" s="114">
        <v>23769</v>
      </c>
      <c r="G14" s="114">
        <v>23311</v>
      </c>
      <c r="H14" s="114">
        <v>23190</v>
      </c>
      <c r="I14" s="115">
        <v>533</v>
      </c>
      <c r="J14" s="116">
        <v>2.2984044846916776</v>
      </c>
    </row>
    <row r="15" spans="1:15" s="110" customFormat="1" ht="13.5" customHeight="1" x14ac:dyDescent="0.2">
      <c r="A15" s="118" t="s">
        <v>105</v>
      </c>
      <c r="B15" s="121" t="s">
        <v>108</v>
      </c>
      <c r="C15" s="113">
        <v>13.004484304932735</v>
      </c>
      <c r="D15" s="114">
        <v>6554</v>
      </c>
      <c r="E15" s="114">
        <v>6709</v>
      </c>
      <c r="F15" s="114">
        <v>6909</v>
      </c>
      <c r="G15" s="114">
        <v>6355</v>
      </c>
      <c r="H15" s="114">
        <v>6473</v>
      </c>
      <c r="I15" s="115">
        <v>81</v>
      </c>
      <c r="J15" s="116">
        <v>1.2513517688861424</v>
      </c>
    </row>
    <row r="16" spans="1:15" s="110" customFormat="1" ht="13.5" customHeight="1" x14ac:dyDescent="0.2">
      <c r="A16" s="118"/>
      <c r="B16" s="121" t="s">
        <v>109</v>
      </c>
      <c r="C16" s="113">
        <v>66.435175999047587</v>
      </c>
      <c r="D16" s="114">
        <v>33482</v>
      </c>
      <c r="E16" s="114">
        <v>33786</v>
      </c>
      <c r="F16" s="114">
        <v>34054</v>
      </c>
      <c r="G16" s="114">
        <v>33904</v>
      </c>
      <c r="H16" s="114">
        <v>33706</v>
      </c>
      <c r="I16" s="115">
        <v>-224</v>
      </c>
      <c r="J16" s="116">
        <v>-0.66457010621254375</v>
      </c>
    </row>
    <row r="17" spans="1:10" s="110" customFormat="1" ht="13.5" customHeight="1" x14ac:dyDescent="0.2">
      <c r="A17" s="118"/>
      <c r="B17" s="121" t="s">
        <v>110</v>
      </c>
      <c r="C17" s="113">
        <v>19.526568514623595</v>
      </c>
      <c r="D17" s="114">
        <v>9841</v>
      </c>
      <c r="E17" s="114">
        <v>9714</v>
      </c>
      <c r="F17" s="114">
        <v>9632</v>
      </c>
      <c r="G17" s="114">
        <v>9474</v>
      </c>
      <c r="H17" s="114">
        <v>9214</v>
      </c>
      <c r="I17" s="115">
        <v>627</v>
      </c>
      <c r="J17" s="116">
        <v>6.8048621662687214</v>
      </c>
    </row>
    <row r="18" spans="1:10" s="110" customFormat="1" ht="13.5" customHeight="1" x14ac:dyDescent="0.2">
      <c r="A18" s="120"/>
      <c r="B18" s="121" t="s">
        <v>111</v>
      </c>
      <c r="C18" s="113">
        <v>1.033771181396087</v>
      </c>
      <c r="D18" s="114">
        <v>521</v>
      </c>
      <c r="E18" s="114">
        <v>502</v>
      </c>
      <c r="F18" s="114">
        <v>488</v>
      </c>
      <c r="G18" s="114">
        <v>483</v>
      </c>
      <c r="H18" s="114">
        <v>456</v>
      </c>
      <c r="I18" s="115">
        <v>65</v>
      </c>
      <c r="J18" s="116">
        <v>14.254385964912281</v>
      </c>
    </row>
    <row r="19" spans="1:10" s="110" customFormat="1" ht="13.5" customHeight="1" x14ac:dyDescent="0.2">
      <c r="A19" s="120"/>
      <c r="B19" s="121" t="s">
        <v>112</v>
      </c>
      <c r="C19" s="113">
        <v>0.28770982975514903</v>
      </c>
      <c r="D19" s="114">
        <v>145</v>
      </c>
      <c r="E19" s="114">
        <v>137</v>
      </c>
      <c r="F19" s="114">
        <v>132</v>
      </c>
      <c r="G19" s="114">
        <v>129</v>
      </c>
      <c r="H19" s="114">
        <v>115</v>
      </c>
      <c r="I19" s="115">
        <v>30</v>
      </c>
      <c r="J19" s="116">
        <v>26.086956521739129</v>
      </c>
    </row>
    <row r="20" spans="1:10" s="110" customFormat="1" ht="13.5" customHeight="1" x14ac:dyDescent="0.2">
      <c r="A20" s="118" t="s">
        <v>113</v>
      </c>
      <c r="B20" s="122" t="s">
        <v>114</v>
      </c>
      <c r="C20" s="113">
        <v>70.514702964403355</v>
      </c>
      <c r="D20" s="114">
        <v>35538</v>
      </c>
      <c r="E20" s="114">
        <v>35892</v>
      </c>
      <c r="F20" s="114">
        <v>36348</v>
      </c>
      <c r="G20" s="114">
        <v>35663</v>
      </c>
      <c r="H20" s="114">
        <v>35532</v>
      </c>
      <c r="I20" s="115">
        <v>6</v>
      </c>
      <c r="J20" s="116">
        <v>1.6886187098953058E-2</v>
      </c>
    </row>
    <row r="21" spans="1:10" s="110" customFormat="1" ht="13.5" customHeight="1" x14ac:dyDescent="0.2">
      <c r="A21" s="120"/>
      <c r="B21" s="122" t="s">
        <v>115</v>
      </c>
      <c r="C21" s="113">
        <v>29.485297035596652</v>
      </c>
      <c r="D21" s="114">
        <v>14860</v>
      </c>
      <c r="E21" s="114">
        <v>14819</v>
      </c>
      <c r="F21" s="114">
        <v>14735</v>
      </c>
      <c r="G21" s="114">
        <v>14553</v>
      </c>
      <c r="H21" s="114">
        <v>14317</v>
      </c>
      <c r="I21" s="115">
        <v>543</v>
      </c>
      <c r="J21" s="116">
        <v>3.792694000139694</v>
      </c>
    </row>
    <row r="22" spans="1:10" s="110" customFormat="1" ht="13.5" customHeight="1" x14ac:dyDescent="0.2">
      <c r="A22" s="118" t="s">
        <v>113</v>
      </c>
      <c r="B22" s="122" t="s">
        <v>116</v>
      </c>
      <c r="C22" s="113">
        <v>88.779316639549194</v>
      </c>
      <c r="D22" s="114">
        <v>44743</v>
      </c>
      <c r="E22" s="114">
        <v>45140</v>
      </c>
      <c r="F22" s="114">
        <v>45394</v>
      </c>
      <c r="G22" s="114">
        <v>44671</v>
      </c>
      <c r="H22" s="114">
        <v>44493</v>
      </c>
      <c r="I22" s="115">
        <v>250</v>
      </c>
      <c r="J22" s="116">
        <v>0.56188613939271348</v>
      </c>
    </row>
    <row r="23" spans="1:10" s="110" customFormat="1" ht="13.5" customHeight="1" x14ac:dyDescent="0.2">
      <c r="A23" s="123"/>
      <c r="B23" s="124" t="s">
        <v>117</v>
      </c>
      <c r="C23" s="125">
        <v>11.196872891781419</v>
      </c>
      <c r="D23" s="114">
        <v>5643</v>
      </c>
      <c r="E23" s="114">
        <v>5562</v>
      </c>
      <c r="F23" s="114">
        <v>5679</v>
      </c>
      <c r="G23" s="114">
        <v>5533</v>
      </c>
      <c r="H23" s="114">
        <v>5345</v>
      </c>
      <c r="I23" s="115">
        <v>298</v>
      </c>
      <c r="J23" s="116">
        <v>5.5753040224508883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15355</v>
      </c>
      <c r="E26" s="114">
        <v>16110</v>
      </c>
      <c r="F26" s="114">
        <v>16076</v>
      </c>
      <c r="G26" s="114">
        <v>16028</v>
      </c>
      <c r="H26" s="140">
        <v>15684</v>
      </c>
      <c r="I26" s="115">
        <v>-329</v>
      </c>
      <c r="J26" s="116">
        <v>-2.0976791634787042</v>
      </c>
    </row>
    <row r="27" spans="1:10" s="110" customFormat="1" ht="13.5" customHeight="1" x14ac:dyDescent="0.2">
      <c r="A27" s="118" t="s">
        <v>105</v>
      </c>
      <c r="B27" s="119" t="s">
        <v>106</v>
      </c>
      <c r="C27" s="113">
        <v>39.101269944643441</v>
      </c>
      <c r="D27" s="115">
        <v>6004</v>
      </c>
      <c r="E27" s="114">
        <v>6254</v>
      </c>
      <c r="F27" s="114">
        <v>6242</v>
      </c>
      <c r="G27" s="114">
        <v>6216</v>
      </c>
      <c r="H27" s="140">
        <v>6080</v>
      </c>
      <c r="I27" s="115">
        <v>-76</v>
      </c>
      <c r="J27" s="116">
        <v>-1.25</v>
      </c>
    </row>
    <row r="28" spans="1:10" s="110" customFormat="1" ht="13.5" customHeight="1" x14ac:dyDescent="0.2">
      <c r="A28" s="120"/>
      <c r="B28" s="119" t="s">
        <v>107</v>
      </c>
      <c r="C28" s="113">
        <v>60.898730055356559</v>
      </c>
      <c r="D28" s="115">
        <v>9351</v>
      </c>
      <c r="E28" s="114">
        <v>9856</v>
      </c>
      <c r="F28" s="114">
        <v>9834</v>
      </c>
      <c r="G28" s="114">
        <v>9812</v>
      </c>
      <c r="H28" s="140">
        <v>9604</v>
      </c>
      <c r="I28" s="115">
        <v>-253</v>
      </c>
      <c r="J28" s="116">
        <v>-2.6343190337359434</v>
      </c>
    </row>
    <row r="29" spans="1:10" s="110" customFormat="1" ht="13.5" customHeight="1" x14ac:dyDescent="0.2">
      <c r="A29" s="118" t="s">
        <v>105</v>
      </c>
      <c r="B29" s="121" t="s">
        <v>108</v>
      </c>
      <c r="C29" s="113">
        <v>19.550634972321721</v>
      </c>
      <c r="D29" s="115">
        <v>3002</v>
      </c>
      <c r="E29" s="114">
        <v>3139</v>
      </c>
      <c r="F29" s="114">
        <v>3191</v>
      </c>
      <c r="G29" s="114">
        <v>3311</v>
      </c>
      <c r="H29" s="140">
        <v>3276</v>
      </c>
      <c r="I29" s="115">
        <v>-274</v>
      </c>
      <c r="J29" s="116">
        <v>-8.3638583638583643</v>
      </c>
    </row>
    <row r="30" spans="1:10" s="110" customFormat="1" ht="13.5" customHeight="1" x14ac:dyDescent="0.2">
      <c r="A30" s="118"/>
      <c r="B30" s="121" t="s">
        <v>109</v>
      </c>
      <c r="C30" s="113">
        <v>47.710843373493979</v>
      </c>
      <c r="D30" s="115">
        <v>7326</v>
      </c>
      <c r="E30" s="114">
        <v>7829</v>
      </c>
      <c r="F30" s="114">
        <v>7797</v>
      </c>
      <c r="G30" s="114">
        <v>7690</v>
      </c>
      <c r="H30" s="140">
        <v>7483</v>
      </c>
      <c r="I30" s="115">
        <v>-157</v>
      </c>
      <c r="J30" s="116">
        <v>-2.0980890017372711</v>
      </c>
    </row>
    <row r="31" spans="1:10" s="110" customFormat="1" ht="13.5" customHeight="1" x14ac:dyDescent="0.2">
      <c r="A31" s="118"/>
      <c r="B31" s="121" t="s">
        <v>110</v>
      </c>
      <c r="C31" s="113">
        <v>17.492673396287856</v>
      </c>
      <c r="D31" s="115">
        <v>2686</v>
      </c>
      <c r="E31" s="114">
        <v>2763</v>
      </c>
      <c r="F31" s="114">
        <v>2736</v>
      </c>
      <c r="G31" s="114">
        <v>2709</v>
      </c>
      <c r="H31" s="140">
        <v>2660</v>
      </c>
      <c r="I31" s="115">
        <v>26</v>
      </c>
      <c r="J31" s="116">
        <v>0.97744360902255634</v>
      </c>
    </row>
    <row r="32" spans="1:10" s="110" customFormat="1" ht="13.5" customHeight="1" x14ac:dyDescent="0.2">
      <c r="A32" s="120"/>
      <c r="B32" s="121" t="s">
        <v>111</v>
      </c>
      <c r="C32" s="113">
        <v>15.245848257896451</v>
      </c>
      <c r="D32" s="115">
        <v>2341</v>
      </c>
      <c r="E32" s="114">
        <v>2379</v>
      </c>
      <c r="F32" s="114">
        <v>2352</v>
      </c>
      <c r="G32" s="114">
        <v>2318</v>
      </c>
      <c r="H32" s="140">
        <v>2265</v>
      </c>
      <c r="I32" s="115">
        <v>76</v>
      </c>
      <c r="J32" s="116">
        <v>3.3554083885209711</v>
      </c>
    </row>
    <row r="33" spans="1:10" s="110" customFormat="1" ht="13.5" customHeight="1" x14ac:dyDescent="0.2">
      <c r="A33" s="120"/>
      <c r="B33" s="121" t="s">
        <v>112</v>
      </c>
      <c r="C33" s="113">
        <v>1.4132204493650278</v>
      </c>
      <c r="D33" s="115">
        <v>217</v>
      </c>
      <c r="E33" s="114">
        <v>218</v>
      </c>
      <c r="F33" s="114">
        <v>209</v>
      </c>
      <c r="G33" s="114">
        <v>178</v>
      </c>
      <c r="H33" s="140">
        <v>172</v>
      </c>
      <c r="I33" s="115">
        <v>45</v>
      </c>
      <c r="J33" s="116">
        <v>26.162790697674417</v>
      </c>
    </row>
    <row r="34" spans="1:10" s="110" customFormat="1" ht="13.5" customHeight="1" x14ac:dyDescent="0.2">
      <c r="A34" s="118" t="s">
        <v>113</v>
      </c>
      <c r="B34" s="122" t="s">
        <v>116</v>
      </c>
      <c r="C34" s="113">
        <v>89.2282644089873</v>
      </c>
      <c r="D34" s="115">
        <v>13701</v>
      </c>
      <c r="E34" s="114">
        <v>14393</v>
      </c>
      <c r="F34" s="114">
        <v>14386</v>
      </c>
      <c r="G34" s="114">
        <v>14368</v>
      </c>
      <c r="H34" s="140">
        <v>14163</v>
      </c>
      <c r="I34" s="115">
        <v>-462</v>
      </c>
      <c r="J34" s="116">
        <v>-3.2620207583139167</v>
      </c>
    </row>
    <row r="35" spans="1:10" s="110" customFormat="1" ht="13.5" customHeight="1" x14ac:dyDescent="0.2">
      <c r="A35" s="118"/>
      <c r="B35" s="119" t="s">
        <v>117</v>
      </c>
      <c r="C35" s="113">
        <v>10.732660371214589</v>
      </c>
      <c r="D35" s="115">
        <v>1648</v>
      </c>
      <c r="E35" s="114">
        <v>1712</v>
      </c>
      <c r="F35" s="114">
        <v>1683</v>
      </c>
      <c r="G35" s="114">
        <v>1652</v>
      </c>
      <c r="H35" s="140">
        <v>1514</v>
      </c>
      <c r="I35" s="115">
        <v>134</v>
      </c>
      <c r="J35" s="116">
        <v>8.8507265521796565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8718</v>
      </c>
      <c r="E37" s="114">
        <v>8947</v>
      </c>
      <c r="F37" s="114">
        <v>8855</v>
      </c>
      <c r="G37" s="114">
        <v>9116</v>
      </c>
      <c r="H37" s="140">
        <v>9010</v>
      </c>
      <c r="I37" s="115">
        <v>-292</v>
      </c>
      <c r="J37" s="116">
        <v>-3.2408435072142066</v>
      </c>
    </row>
    <row r="38" spans="1:10" s="110" customFormat="1" ht="13.5" customHeight="1" x14ac:dyDescent="0.2">
      <c r="A38" s="118" t="s">
        <v>105</v>
      </c>
      <c r="B38" s="119" t="s">
        <v>106</v>
      </c>
      <c r="C38" s="113">
        <v>38.082128928653361</v>
      </c>
      <c r="D38" s="115">
        <v>3320</v>
      </c>
      <c r="E38" s="114">
        <v>3389</v>
      </c>
      <c r="F38" s="114">
        <v>3346</v>
      </c>
      <c r="G38" s="114">
        <v>3452</v>
      </c>
      <c r="H38" s="140">
        <v>3421</v>
      </c>
      <c r="I38" s="115">
        <v>-101</v>
      </c>
      <c r="J38" s="116">
        <v>-2.9523531131248175</v>
      </c>
    </row>
    <row r="39" spans="1:10" s="110" customFormat="1" ht="13.5" customHeight="1" x14ac:dyDescent="0.2">
      <c r="A39" s="120"/>
      <c r="B39" s="119" t="s">
        <v>107</v>
      </c>
      <c r="C39" s="113">
        <v>61.917871071346639</v>
      </c>
      <c r="D39" s="115">
        <v>5398</v>
      </c>
      <c r="E39" s="114">
        <v>5558</v>
      </c>
      <c r="F39" s="114">
        <v>5509</v>
      </c>
      <c r="G39" s="114">
        <v>5664</v>
      </c>
      <c r="H39" s="140">
        <v>5589</v>
      </c>
      <c r="I39" s="115">
        <v>-191</v>
      </c>
      <c r="J39" s="116">
        <v>-3.4174270889246734</v>
      </c>
    </row>
    <row r="40" spans="1:10" s="110" customFormat="1" ht="13.5" customHeight="1" x14ac:dyDescent="0.2">
      <c r="A40" s="118" t="s">
        <v>105</v>
      </c>
      <c r="B40" s="121" t="s">
        <v>108</v>
      </c>
      <c r="C40" s="113">
        <v>25.338380362468456</v>
      </c>
      <c r="D40" s="115">
        <v>2209</v>
      </c>
      <c r="E40" s="114">
        <v>2249</v>
      </c>
      <c r="F40" s="114">
        <v>2253</v>
      </c>
      <c r="G40" s="114">
        <v>2487</v>
      </c>
      <c r="H40" s="140">
        <v>2418</v>
      </c>
      <c r="I40" s="115">
        <v>-209</v>
      </c>
      <c r="J40" s="116">
        <v>-8.6435070306038053</v>
      </c>
    </row>
    <row r="41" spans="1:10" s="110" customFormat="1" ht="13.5" customHeight="1" x14ac:dyDescent="0.2">
      <c r="A41" s="118"/>
      <c r="B41" s="121" t="s">
        <v>109</v>
      </c>
      <c r="C41" s="113">
        <v>30.144528561596697</v>
      </c>
      <c r="D41" s="115">
        <v>2628</v>
      </c>
      <c r="E41" s="114">
        <v>2747</v>
      </c>
      <c r="F41" s="114">
        <v>2685</v>
      </c>
      <c r="G41" s="114">
        <v>2748</v>
      </c>
      <c r="H41" s="140">
        <v>2743</v>
      </c>
      <c r="I41" s="115">
        <v>-115</v>
      </c>
      <c r="J41" s="116">
        <v>-4.1924899744804955</v>
      </c>
    </row>
    <row r="42" spans="1:10" s="110" customFormat="1" ht="13.5" customHeight="1" x14ac:dyDescent="0.2">
      <c r="A42" s="118"/>
      <c r="B42" s="121" t="s">
        <v>110</v>
      </c>
      <c r="C42" s="113">
        <v>18.490479467767837</v>
      </c>
      <c r="D42" s="115">
        <v>1612</v>
      </c>
      <c r="E42" s="114">
        <v>1636</v>
      </c>
      <c r="F42" s="114">
        <v>1631</v>
      </c>
      <c r="G42" s="114">
        <v>1636</v>
      </c>
      <c r="H42" s="140">
        <v>1651</v>
      </c>
      <c r="I42" s="115">
        <v>-39</v>
      </c>
      <c r="J42" s="116">
        <v>-2.3622047244094486</v>
      </c>
    </row>
    <row r="43" spans="1:10" s="110" customFormat="1" ht="13.5" customHeight="1" x14ac:dyDescent="0.2">
      <c r="A43" s="120"/>
      <c r="B43" s="121" t="s">
        <v>111</v>
      </c>
      <c r="C43" s="113">
        <v>26.026611608167009</v>
      </c>
      <c r="D43" s="115">
        <v>2269</v>
      </c>
      <c r="E43" s="114">
        <v>2315</v>
      </c>
      <c r="F43" s="114">
        <v>2286</v>
      </c>
      <c r="G43" s="114">
        <v>2245</v>
      </c>
      <c r="H43" s="140">
        <v>2198</v>
      </c>
      <c r="I43" s="115">
        <v>71</v>
      </c>
      <c r="J43" s="116">
        <v>3.230209281164695</v>
      </c>
    </row>
    <row r="44" spans="1:10" s="110" customFormat="1" ht="13.5" customHeight="1" x14ac:dyDescent="0.2">
      <c r="A44" s="120"/>
      <c r="B44" s="121" t="s">
        <v>112</v>
      </c>
      <c r="C44" s="113">
        <v>2.2826336315668732</v>
      </c>
      <c r="D44" s="115">
        <v>199</v>
      </c>
      <c r="E44" s="114">
        <v>204</v>
      </c>
      <c r="F44" s="114">
        <v>194</v>
      </c>
      <c r="G44" s="114">
        <v>159</v>
      </c>
      <c r="H44" s="140">
        <v>156</v>
      </c>
      <c r="I44" s="115">
        <v>43</v>
      </c>
      <c r="J44" s="116">
        <v>27.564102564102566</v>
      </c>
    </row>
    <row r="45" spans="1:10" s="110" customFormat="1" ht="13.5" customHeight="1" x14ac:dyDescent="0.2">
      <c r="A45" s="118" t="s">
        <v>113</v>
      </c>
      <c r="B45" s="122" t="s">
        <v>116</v>
      </c>
      <c r="C45" s="113">
        <v>91.420050470291358</v>
      </c>
      <c r="D45" s="115">
        <v>7970</v>
      </c>
      <c r="E45" s="114">
        <v>8179</v>
      </c>
      <c r="F45" s="114">
        <v>8121</v>
      </c>
      <c r="G45" s="114">
        <v>8361</v>
      </c>
      <c r="H45" s="140">
        <v>8254</v>
      </c>
      <c r="I45" s="115">
        <v>-284</v>
      </c>
      <c r="J45" s="116">
        <v>-3.4407559970923187</v>
      </c>
    </row>
    <row r="46" spans="1:10" s="110" customFormat="1" ht="13.5" customHeight="1" x14ac:dyDescent="0.2">
      <c r="A46" s="118"/>
      <c r="B46" s="119" t="s">
        <v>117</v>
      </c>
      <c r="C46" s="113">
        <v>8.5111264051387927</v>
      </c>
      <c r="D46" s="115">
        <v>742</v>
      </c>
      <c r="E46" s="114">
        <v>763</v>
      </c>
      <c r="F46" s="114">
        <v>727</v>
      </c>
      <c r="G46" s="114">
        <v>748</v>
      </c>
      <c r="H46" s="140">
        <v>750</v>
      </c>
      <c r="I46" s="115">
        <v>-8</v>
      </c>
      <c r="J46" s="116">
        <v>-1.0666666666666667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6637</v>
      </c>
      <c r="E48" s="114">
        <v>7163</v>
      </c>
      <c r="F48" s="114">
        <v>7221</v>
      </c>
      <c r="G48" s="114">
        <v>6912</v>
      </c>
      <c r="H48" s="140">
        <v>6674</v>
      </c>
      <c r="I48" s="115">
        <v>-37</v>
      </c>
      <c r="J48" s="116">
        <v>-0.55439017081210673</v>
      </c>
    </row>
    <row r="49" spans="1:12" s="110" customFormat="1" ht="13.5" customHeight="1" x14ac:dyDescent="0.2">
      <c r="A49" s="118" t="s">
        <v>105</v>
      </c>
      <c r="B49" s="119" t="s">
        <v>106</v>
      </c>
      <c r="C49" s="113">
        <v>40.439957812264581</v>
      </c>
      <c r="D49" s="115">
        <v>2684</v>
      </c>
      <c r="E49" s="114">
        <v>2865</v>
      </c>
      <c r="F49" s="114">
        <v>2896</v>
      </c>
      <c r="G49" s="114">
        <v>2764</v>
      </c>
      <c r="H49" s="140">
        <v>2659</v>
      </c>
      <c r="I49" s="115">
        <v>25</v>
      </c>
      <c r="J49" s="116">
        <v>0.94020308386611506</v>
      </c>
    </row>
    <row r="50" spans="1:12" s="110" customFormat="1" ht="13.5" customHeight="1" x14ac:dyDescent="0.2">
      <c r="A50" s="120"/>
      <c r="B50" s="119" t="s">
        <v>107</v>
      </c>
      <c r="C50" s="113">
        <v>59.560042187735419</v>
      </c>
      <c r="D50" s="115">
        <v>3953</v>
      </c>
      <c r="E50" s="114">
        <v>4298</v>
      </c>
      <c r="F50" s="114">
        <v>4325</v>
      </c>
      <c r="G50" s="114">
        <v>4148</v>
      </c>
      <c r="H50" s="140">
        <v>4015</v>
      </c>
      <c r="I50" s="115">
        <v>-62</v>
      </c>
      <c r="J50" s="116">
        <v>-1.5442092154420921</v>
      </c>
    </row>
    <row r="51" spans="1:12" s="110" customFormat="1" ht="13.5" customHeight="1" x14ac:dyDescent="0.2">
      <c r="A51" s="118" t="s">
        <v>105</v>
      </c>
      <c r="B51" s="121" t="s">
        <v>108</v>
      </c>
      <c r="C51" s="113">
        <v>11.948169353623625</v>
      </c>
      <c r="D51" s="115">
        <v>793</v>
      </c>
      <c r="E51" s="114">
        <v>890</v>
      </c>
      <c r="F51" s="114">
        <v>938</v>
      </c>
      <c r="G51" s="114">
        <v>824</v>
      </c>
      <c r="H51" s="140">
        <v>858</v>
      </c>
      <c r="I51" s="115">
        <v>-65</v>
      </c>
      <c r="J51" s="116">
        <v>-7.5757575757575761</v>
      </c>
    </row>
    <row r="52" spans="1:12" s="110" customFormat="1" ht="13.5" customHeight="1" x14ac:dyDescent="0.2">
      <c r="A52" s="118"/>
      <c r="B52" s="121" t="s">
        <v>109</v>
      </c>
      <c r="C52" s="113">
        <v>70.784993219828237</v>
      </c>
      <c r="D52" s="115">
        <v>4698</v>
      </c>
      <c r="E52" s="114">
        <v>5082</v>
      </c>
      <c r="F52" s="114">
        <v>5112</v>
      </c>
      <c r="G52" s="114">
        <v>4942</v>
      </c>
      <c r="H52" s="140">
        <v>4740</v>
      </c>
      <c r="I52" s="115">
        <v>-42</v>
      </c>
      <c r="J52" s="116">
        <v>-0.88607594936708856</v>
      </c>
    </row>
    <row r="53" spans="1:12" s="110" customFormat="1" ht="13.5" customHeight="1" x14ac:dyDescent="0.2">
      <c r="A53" s="118"/>
      <c r="B53" s="121" t="s">
        <v>110</v>
      </c>
      <c r="C53" s="113">
        <v>16.18200994425192</v>
      </c>
      <c r="D53" s="115">
        <v>1074</v>
      </c>
      <c r="E53" s="114">
        <v>1127</v>
      </c>
      <c r="F53" s="114">
        <v>1105</v>
      </c>
      <c r="G53" s="114">
        <v>1073</v>
      </c>
      <c r="H53" s="140">
        <v>1009</v>
      </c>
      <c r="I53" s="115">
        <v>65</v>
      </c>
      <c r="J53" s="116">
        <v>6.4420218037661048</v>
      </c>
    </row>
    <row r="54" spans="1:12" s="110" customFormat="1" ht="13.5" customHeight="1" x14ac:dyDescent="0.2">
      <c r="A54" s="120"/>
      <c r="B54" s="121" t="s">
        <v>111</v>
      </c>
      <c r="C54" s="113">
        <v>1.0848274822962183</v>
      </c>
      <c r="D54" s="115">
        <v>72</v>
      </c>
      <c r="E54" s="114">
        <v>64</v>
      </c>
      <c r="F54" s="114">
        <v>66</v>
      </c>
      <c r="G54" s="114">
        <v>73</v>
      </c>
      <c r="H54" s="140">
        <v>67</v>
      </c>
      <c r="I54" s="115">
        <v>5</v>
      </c>
      <c r="J54" s="116">
        <v>7.4626865671641793</v>
      </c>
    </row>
    <row r="55" spans="1:12" s="110" customFormat="1" ht="13.5" customHeight="1" x14ac:dyDescent="0.2">
      <c r="A55" s="120"/>
      <c r="B55" s="121" t="s">
        <v>112</v>
      </c>
      <c r="C55" s="113">
        <v>0.27120687057405457</v>
      </c>
      <c r="D55" s="115">
        <v>18</v>
      </c>
      <c r="E55" s="114">
        <v>14</v>
      </c>
      <c r="F55" s="114">
        <v>15</v>
      </c>
      <c r="G55" s="114">
        <v>19</v>
      </c>
      <c r="H55" s="140">
        <v>16</v>
      </c>
      <c r="I55" s="115">
        <v>2</v>
      </c>
      <c r="J55" s="116">
        <v>12.5</v>
      </c>
    </row>
    <row r="56" spans="1:12" s="110" customFormat="1" ht="13.5" customHeight="1" x14ac:dyDescent="0.2">
      <c r="A56" s="118" t="s">
        <v>113</v>
      </c>
      <c r="B56" s="122" t="s">
        <v>116</v>
      </c>
      <c r="C56" s="113">
        <v>86.34925418110592</v>
      </c>
      <c r="D56" s="115">
        <v>5731</v>
      </c>
      <c r="E56" s="114">
        <v>6214</v>
      </c>
      <c r="F56" s="114">
        <v>6265</v>
      </c>
      <c r="G56" s="114">
        <v>6007</v>
      </c>
      <c r="H56" s="140">
        <v>5909</v>
      </c>
      <c r="I56" s="115">
        <v>-178</v>
      </c>
      <c r="J56" s="116">
        <v>-3.012354036215942</v>
      </c>
    </row>
    <row r="57" spans="1:12" s="110" customFormat="1" ht="13.5" customHeight="1" x14ac:dyDescent="0.2">
      <c r="A57" s="142"/>
      <c r="B57" s="124" t="s">
        <v>117</v>
      </c>
      <c r="C57" s="125">
        <v>13.650745818894078</v>
      </c>
      <c r="D57" s="143">
        <v>906</v>
      </c>
      <c r="E57" s="144">
        <v>949</v>
      </c>
      <c r="F57" s="144">
        <v>956</v>
      </c>
      <c r="G57" s="144">
        <v>904</v>
      </c>
      <c r="H57" s="145">
        <v>764</v>
      </c>
      <c r="I57" s="143">
        <v>142</v>
      </c>
      <c r="J57" s="146">
        <v>18.586387434554975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50398</v>
      </c>
      <c r="E12" s="236">
        <v>50711</v>
      </c>
      <c r="F12" s="114">
        <v>51083</v>
      </c>
      <c r="G12" s="114">
        <v>50216</v>
      </c>
      <c r="H12" s="140">
        <v>49849</v>
      </c>
      <c r="I12" s="115">
        <v>549</v>
      </c>
      <c r="J12" s="116">
        <v>1.1013260045336917</v>
      </c>
    </row>
    <row r="13" spans="1:15" s="110" customFormat="1" ht="12" customHeight="1" x14ac:dyDescent="0.2">
      <c r="A13" s="118" t="s">
        <v>105</v>
      </c>
      <c r="B13" s="119" t="s">
        <v>106</v>
      </c>
      <c r="C13" s="113">
        <v>52.92868764633517</v>
      </c>
      <c r="D13" s="115">
        <v>26675</v>
      </c>
      <c r="E13" s="114">
        <v>26925</v>
      </c>
      <c r="F13" s="114">
        <v>27314</v>
      </c>
      <c r="G13" s="114">
        <v>26905</v>
      </c>
      <c r="H13" s="140">
        <v>26659</v>
      </c>
      <c r="I13" s="115">
        <v>16</v>
      </c>
      <c r="J13" s="116">
        <v>6.0017254960801229E-2</v>
      </c>
    </row>
    <row r="14" spans="1:15" s="110" customFormat="1" ht="12" customHeight="1" x14ac:dyDescent="0.2">
      <c r="A14" s="118"/>
      <c r="B14" s="119" t="s">
        <v>107</v>
      </c>
      <c r="C14" s="113">
        <v>47.07131235366483</v>
      </c>
      <c r="D14" s="115">
        <v>23723</v>
      </c>
      <c r="E14" s="114">
        <v>23786</v>
      </c>
      <c r="F14" s="114">
        <v>23769</v>
      </c>
      <c r="G14" s="114">
        <v>23311</v>
      </c>
      <c r="H14" s="140">
        <v>23190</v>
      </c>
      <c r="I14" s="115">
        <v>533</v>
      </c>
      <c r="J14" s="116">
        <v>2.2984044846916776</v>
      </c>
    </row>
    <row r="15" spans="1:15" s="110" customFormat="1" ht="12" customHeight="1" x14ac:dyDescent="0.2">
      <c r="A15" s="118" t="s">
        <v>105</v>
      </c>
      <c r="B15" s="121" t="s">
        <v>108</v>
      </c>
      <c r="C15" s="113">
        <v>13.004484304932735</v>
      </c>
      <c r="D15" s="115">
        <v>6554</v>
      </c>
      <c r="E15" s="114">
        <v>6709</v>
      </c>
      <c r="F15" s="114">
        <v>6909</v>
      </c>
      <c r="G15" s="114">
        <v>6355</v>
      </c>
      <c r="H15" s="140">
        <v>6473</v>
      </c>
      <c r="I15" s="115">
        <v>81</v>
      </c>
      <c r="J15" s="116">
        <v>1.2513517688861424</v>
      </c>
    </row>
    <row r="16" spans="1:15" s="110" customFormat="1" ht="12" customHeight="1" x14ac:dyDescent="0.2">
      <c r="A16" s="118"/>
      <c r="B16" s="121" t="s">
        <v>109</v>
      </c>
      <c r="C16" s="113">
        <v>66.435175999047587</v>
      </c>
      <c r="D16" s="115">
        <v>33482</v>
      </c>
      <c r="E16" s="114">
        <v>33786</v>
      </c>
      <c r="F16" s="114">
        <v>34054</v>
      </c>
      <c r="G16" s="114">
        <v>33904</v>
      </c>
      <c r="H16" s="140">
        <v>33706</v>
      </c>
      <c r="I16" s="115">
        <v>-224</v>
      </c>
      <c r="J16" s="116">
        <v>-0.66457010621254375</v>
      </c>
    </row>
    <row r="17" spans="1:10" s="110" customFormat="1" ht="12" customHeight="1" x14ac:dyDescent="0.2">
      <c r="A17" s="118"/>
      <c r="B17" s="121" t="s">
        <v>110</v>
      </c>
      <c r="C17" s="113">
        <v>19.526568514623595</v>
      </c>
      <c r="D17" s="115">
        <v>9841</v>
      </c>
      <c r="E17" s="114">
        <v>9714</v>
      </c>
      <c r="F17" s="114">
        <v>9632</v>
      </c>
      <c r="G17" s="114">
        <v>9474</v>
      </c>
      <c r="H17" s="140">
        <v>9214</v>
      </c>
      <c r="I17" s="115">
        <v>627</v>
      </c>
      <c r="J17" s="116">
        <v>6.8048621662687214</v>
      </c>
    </row>
    <row r="18" spans="1:10" s="110" customFormat="1" ht="12" customHeight="1" x14ac:dyDescent="0.2">
      <c r="A18" s="120"/>
      <c r="B18" s="121" t="s">
        <v>111</v>
      </c>
      <c r="C18" s="113">
        <v>1.033771181396087</v>
      </c>
      <c r="D18" s="115">
        <v>521</v>
      </c>
      <c r="E18" s="114">
        <v>502</v>
      </c>
      <c r="F18" s="114">
        <v>488</v>
      </c>
      <c r="G18" s="114">
        <v>483</v>
      </c>
      <c r="H18" s="140">
        <v>456</v>
      </c>
      <c r="I18" s="115">
        <v>65</v>
      </c>
      <c r="J18" s="116">
        <v>14.254385964912281</v>
      </c>
    </row>
    <row r="19" spans="1:10" s="110" customFormat="1" ht="12" customHeight="1" x14ac:dyDescent="0.2">
      <c r="A19" s="120"/>
      <c r="B19" s="121" t="s">
        <v>112</v>
      </c>
      <c r="C19" s="113">
        <v>0.28770982975514903</v>
      </c>
      <c r="D19" s="115">
        <v>145</v>
      </c>
      <c r="E19" s="114">
        <v>137</v>
      </c>
      <c r="F19" s="114">
        <v>132</v>
      </c>
      <c r="G19" s="114">
        <v>129</v>
      </c>
      <c r="H19" s="140">
        <v>115</v>
      </c>
      <c r="I19" s="115">
        <v>30</v>
      </c>
      <c r="J19" s="116">
        <v>26.086956521739129</v>
      </c>
    </row>
    <row r="20" spans="1:10" s="110" customFormat="1" ht="12" customHeight="1" x14ac:dyDescent="0.2">
      <c r="A20" s="118" t="s">
        <v>113</v>
      </c>
      <c r="B20" s="119" t="s">
        <v>181</v>
      </c>
      <c r="C20" s="113">
        <v>70.514702964403355</v>
      </c>
      <c r="D20" s="115">
        <v>35538</v>
      </c>
      <c r="E20" s="114">
        <v>35892</v>
      </c>
      <c r="F20" s="114">
        <v>36348</v>
      </c>
      <c r="G20" s="114">
        <v>35663</v>
      </c>
      <c r="H20" s="140">
        <v>35532</v>
      </c>
      <c r="I20" s="115">
        <v>6</v>
      </c>
      <c r="J20" s="116">
        <v>1.6886187098953058E-2</v>
      </c>
    </row>
    <row r="21" spans="1:10" s="110" customFormat="1" ht="12" customHeight="1" x14ac:dyDescent="0.2">
      <c r="A21" s="118"/>
      <c r="B21" s="119" t="s">
        <v>182</v>
      </c>
      <c r="C21" s="113">
        <v>29.485297035596652</v>
      </c>
      <c r="D21" s="115">
        <v>14860</v>
      </c>
      <c r="E21" s="114">
        <v>14819</v>
      </c>
      <c r="F21" s="114">
        <v>14735</v>
      </c>
      <c r="G21" s="114">
        <v>14553</v>
      </c>
      <c r="H21" s="140">
        <v>14317</v>
      </c>
      <c r="I21" s="115">
        <v>543</v>
      </c>
      <c r="J21" s="116">
        <v>3.792694000139694</v>
      </c>
    </row>
    <row r="22" spans="1:10" s="110" customFormat="1" ht="12" customHeight="1" x14ac:dyDescent="0.2">
      <c r="A22" s="118" t="s">
        <v>113</v>
      </c>
      <c r="B22" s="119" t="s">
        <v>116</v>
      </c>
      <c r="C22" s="113">
        <v>88.779316639549194</v>
      </c>
      <c r="D22" s="115">
        <v>44743</v>
      </c>
      <c r="E22" s="114">
        <v>45140</v>
      </c>
      <c r="F22" s="114">
        <v>45394</v>
      </c>
      <c r="G22" s="114">
        <v>44671</v>
      </c>
      <c r="H22" s="140">
        <v>44493</v>
      </c>
      <c r="I22" s="115">
        <v>250</v>
      </c>
      <c r="J22" s="116">
        <v>0.56188613939271348</v>
      </c>
    </row>
    <row r="23" spans="1:10" s="110" customFormat="1" ht="12" customHeight="1" x14ac:dyDescent="0.2">
      <c r="A23" s="118"/>
      <c r="B23" s="119" t="s">
        <v>117</v>
      </c>
      <c r="C23" s="113">
        <v>11.196872891781419</v>
      </c>
      <c r="D23" s="115">
        <v>5643</v>
      </c>
      <c r="E23" s="114">
        <v>5562</v>
      </c>
      <c r="F23" s="114">
        <v>5679</v>
      </c>
      <c r="G23" s="114">
        <v>5533</v>
      </c>
      <c r="H23" s="140">
        <v>5345</v>
      </c>
      <c r="I23" s="115">
        <v>298</v>
      </c>
      <c r="J23" s="116">
        <v>5.5753040224508883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56074</v>
      </c>
      <c r="E64" s="236">
        <v>56026</v>
      </c>
      <c r="F64" s="236">
        <v>56432</v>
      </c>
      <c r="G64" s="236">
        <v>55595</v>
      </c>
      <c r="H64" s="140">
        <v>55442</v>
      </c>
      <c r="I64" s="115">
        <v>632</v>
      </c>
      <c r="J64" s="116">
        <v>1.1399300169546553</v>
      </c>
    </row>
    <row r="65" spans="1:12" s="110" customFormat="1" ht="12" customHeight="1" x14ac:dyDescent="0.2">
      <c r="A65" s="118" t="s">
        <v>105</v>
      </c>
      <c r="B65" s="119" t="s">
        <v>106</v>
      </c>
      <c r="C65" s="113">
        <v>52.748154224774403</v>
      </c>
      <c r="D65" s="235">
        <v>29578</v>
      </c>
      <c r="E65" s="236">
        <v>29568</v>
      </c>
      <c r="F65" s="236">
        <v>29956</v>
      </c>
      <c r="G65" s="236">
        <v>29489</v>
      </c>
      <c r="H65" s="140">
        <v>29360</v>
      </c>
      <c r="I65" s="115">
        <v>218</v>
      </c>
      <c r="J65" s="116">
        <v>0.74250681198910085</v>
      </c>
    </row>
    <row r="66" spans="1:12" s="110" customFormat="1" ht="12" customHeight="1" x14ac:dyDescent="0.2">
      <c r="A66" s="118"/>
      <c r="B66" s="119" t="s">
        <v>107</v>
      </c>
      <c r="C66" s="113">
        <v>47.251845775225597</v>
      </c>
      <c r="D66" s="235">
        <v>26496</v>
      </c>
      <c r="E66" s="236">
        <v>26458</v>
      </c>
      <c r="F66" s="236">
        <v>26476</v>
      </c>
      <c r="G66" s="236">
        <v>26106</v>
      </c>
      <c r="H66" s="140">
        <v>26082</v>
      </c>
      <c r="I66" s="115">
        <v>414</v>
      </c>
      <c r="J66" s="116">
        <v>1.5873015873015872</v>
      </c>
    </row>
    <row r="67" spans="1:12" s="110" customFormat="1" ht="12" customHeight="1" x14ac:dyDescent="0.2">
      <c r="A67" s="118" t="s">
        <v>105</v>
      </c>
      <c r="B67" s="121" t="s">
        <v>108</v>
      </c>
      <c r="C67" s="113">
        <v>12.777757962692156</v>
      </c>
      <c r="D67" s="235">
        <v>7165</v>
      </c>
      <c r="E67" s="236">
        <v>7359</v>
      </c>
      <c r="F67" s="236">
        <v>7549</v>
      </c>
      <c r="G67" s="236">
        <v>6994</v>
      </c>
      <c r="H67" s="140">
        <v>7198</v>
      </c>
      <c r="I67" s="115">
        <v>-33</v>
      </c>
      <c r="J67" s="116">
        <v>-0.45846068352320091</v>
      </c>
    </row>
    <row r="68" spans="1:12" s="110" customFormat="1" ht="12" customHeight="1" x14ac:dyDescent="0.2">
      <c r="A68" s="118"/>
      <c r="B68" s="121" t="s">
        <v>109</v>
      </c>
      <c r="C68" s="113">
        <v>65.695331169525986</v>
      </c>
      <c r="D68" s="235">
        <v>36838</v>
      </c>
      <c r="E68" s="236">
        <v>36802</v>
      </c>
      <c r="F68" s="236">
        <v>37086</v>
      </c>
      <c r="G68" s="236">
        <v>36999</v>
      </c>
      <c r="H68" s="140">
        <v>36932</v>
      </c>
      <c r="I68" s="115">
        <v>-94</v>
      </c>
      <c r="J68" s="116">
        <v>-0.25452182389255928</v>
      </c>
    </row>
    <row r="69" spans="1:12" s="110" customFormat="1" ht="12" customHeight="1" x14ac:dyDescent="0.2">
      <c r="A69" s="118"/>
      <c r="B69" s="121" t="s">
        <v>110</v>
      </c>
      <c r="C69" s="113">
        <v>20.374861789777793</v>
      </c>
      <c r="D69" s="235">
        <v>11425</v>
      </c>
      <c r="E69" s="236">
        <v>11256</v>
      </c>
      <c r="F69" s="236">
        <v>11199</v>
      </c>
      <c r="G69" s="236">
        <v>11008</v>
      </c>
      <c r="H69" s="140">
        <v>10752</v>
      </c>
      <c r="I69" s="115">
        <v>673</v>
      </c>
      <c r="J69" s="116">
        <v>6.2593005952380949</v>
      </c>
    </row>
    <row r="70" spans="1:12" s="110" customFormat="1" ht="12" customHeight="1" x14ac:dyDescent="0.2">
      <c r="A70" s="120"/>
      <c r="B70" s="121" t="s">
        <v>111</v>
      </c>
      <c r="C70" s="113">
        <v>1.152049078004066</v>
      </c>
      <c r="D70" s="235">
        <v>646</v>
      </c>
      <c r="E70" s="236">
        <v>609</v>
      </c>
      <c r="F70" s="236">
        <v>598</v>
      </c>
      <c r="G70" s="236">
        <v>594</v>
      </c>
      <c r="H70" s="140">
        <v>560</v>
      </c>
      <c r="I70" s="115">
        <v>86</v>
      </c>
      <c r="J70" s="116">
        <v>15.357142857142858</v>
      </c>
    </row>
    <row r="71" spans="1:12" s="110" customFormat="1" ht="12" customHeight="1" x14ac:dyDescent="0.2">
      <c r="A71" s="120"/>
      <c r="B71" s="121" t="s">
        <v>112</v>
      </c>
      <c r="C71" s="113">
        <v>0.36737168741306131</v>
      </c>
      <c r="D71" s="235">
        <v>206</v>
      </c>
      <c r="E71" s="236">
        <v>181</v>
      </c>
      <c r="F71" s="236">
        <v>177</v>
      </c>
      <c r="G71" s="236">
        <v>171</v>
      </c>
      <c r="H71" s="140">
        <v>151</v>
      </c>
      <c r="I71" s="115">
        <v>55</v>
      </c>
      <c r="J71" s="116">
        <v>36.423841059602651</v>
      </c>
    </row>
    <row r="72" spans="1:12" s="110" customFormat="1" ht="12" customHeight="1" x14ac:dyDescent="0.2">
      <c r="A72" s="118" t="s">
        <v>113</v>
      </c>
      <c r="B72" s="119" t="s">
        <v>181</v>
      </c>
      <c r="C72" s="113">
        <v>70.160858865071162</v>
      </c>
      <c r="D72" s="235">
        <v>39342</v>
      </c>
      <c r="E72" s="236">
        <v>39413</v>
      </c>
      <c r="F72" s="236">
        <v>39890</v>
      </c>
      <c r="G72" s="236">
        <v>39257</v>
      </c>
      <c r="H72" s="140">
        <v>39217</v>
      </c>
      <c r="I72" s="115">
        <v>125</v>
      </c>
      <c r="J72" s="116">
        <v>0.31873932223270518</v>
      </c>
    </row>
    <row r="73" spans="1:12" s="110" customFormat="1" ht="12" customHeight="1" x14ac:dyDescent="0.2">
      <c r="A73" s="118"/>
      <c r="B73" s="119" t="s">
        <v>182</v>
      </c>
      <c r="C73" s="113">
        <v>29.839141134928845</v>
      </c>
      <c r="D73" s="115">
        <v>16732</v>
      </c>
      <c r="E73" s="114">
        <v>16613</v>
      </c>
      <c r="F73" s="114">
        <v>16542</v>
      </c>
      <c r="G73" s="114">
        <v>16338</v>
      </c>
      <c r="H73" s="140">
        <v>16225</v>
      </c>
      <c r="I73" s="115">
        <v>507</v>
      </c>
      <c r="J73" s="116">
        <v>3.1248073959938365</v>
      </c>
    </row>
    <row r="74" spans="1:12" s="110" customFormat="1" ht="12" customHeight="1" x14ac:dyDescent="0.2">
      <c r="A74" s="118" t="s">
        <v>113</v>
      </c>
      <c r="B74" s="119" t="s">
        <v>116</v>
      </c>
      <c r="C74" s="113">
        <v>89.00024967007883</v>
      </c>
      <c r="D74" s="115">
        <v>49906</v>
      </c>
      <c r="E74" s="114">
        <v>50000</v>
      </c>
      <c r="F74" s="114">
        <v>50307</v>
      </c>
      <c r="G74" s="114">
        <v>49639</v>
      </c>
      <c r="H74" s="140">
        <v>49584</v>
      </c>
      <c r="I74" s="115">
        <v>322</v>
      </c>
      <c r="J74" s="116">
        <v>0.64940303323652793</v>
      </c>
    </row>
    <row r="75" spans="1:12" s="110" customFormat="1" ht="12" customHeight="1" x14ac:dyDescent="0.2">
      <c r="A75" s="142"/>
      <c r="B75" s="124" t="s">
        <v>117</v>
      </c>
      <c r="C75" s="125">
        <v>10.978350037450511</v>
      </c>
      <c r="D75" s="143">
        <v>6156</v>
      </c>
      <c r="E75" s="144">
        <v>6015</v>
      </c>
      <c r="F75" s="144">
        <v>6112</v>
      </c>
      <c r="G75" s="144">
        <v>5940</v>
      </c>
      <c r="H75" s="145">
        <v>5845</v>
      </c>
      <c r="I75" s="143">
        <v>311</v>
      </c>
      <c r="J75" s="146">
        <v>5.3207869974337036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50398</v>
      </c>
      <c r="G11" s="114">
        <v>50711</v>
      </c>
      <c r="H11" s="114">
        <v>51083</v>
      </c>
      <c r="I11" s="114">
        <v>50216</v>
      </c>
      <c r="J11" s="140">
        <v>49849</v>
      </c>
      <c r="K11" s="114">
        <v>549</v>
      </c>
      <c r="L11" s="116">
        <v>1.1013260045336917</v>
      </c>
    </row>
    <row r="12" spans="1:17" s="110" customFormat="1" ht="24.95" customHeight="1" x14ac:dyDescent="0.2">
      <c r="A12" s="604" t="s">
        <v>185</v>
      </c>
      <c r="B12" s="605"/>
      <c r="C12" s="605"/>
      <c r="D12" s="606"/>
      <c r="E12" s="113">
        <v>52.92868764633517</v>
      </c>
      <c r="F12" s="115">
        <v>26675</v>
      </c>
      <c r="G12" s="114">
        <v>26925</v>
      </c>
      <c r="H12" s="114">
        <v>27314</v>
      </c>
      <c r="I12" s="114">
        <v>26905</v>
      </c>
      <c r="J12" s="140">
        <v>26659</v>
      </c>
      <c r="K12" s="114">
        <v>16</v>
      </c>
      <c r="L12" s="116">
        <v>6.0017254960801229E-2</v>
      </c>
    </row>
    <row r="13" spans="1:17" s="110" customFormat="1" ht="15" customHeight="1" x14ac:dyDescent="0.2">
      <c r="A13" s="120"/>
      <c r="B13" s="612" t="s">
        <v>107</v>
      </c>
      <c r="C13" s="612"/>
      <c r="E13" s="113">
        <v>47.07131235366483</v>
      </c>
      <c r="F13" s="115">
        <v>23723</v>
      </c>
      <c r="G13" s="114">
        <v>23786</v>
      </c>
      <c r="H13" s="114">
        <v>23769</v>
      </c>
      <c r="I13" s="114">
        <v>23311</v>
      </c>
      <c r="J13" s="140">
        <v>23190</v>
      </c>
      <c r="K13" s="114">
        <v>533</v>
      </c>
      <c r="L13" s="116">
        <v>2.2984044846916776</v>
      </c>
    </row>
    <row r="14" spans="1:17" s="110" customFormat="1" ht="24.95" customHeight="1" x14ac:dyDescent="0.2">
      <c r="A14" s="604" t="s">
        <v>186</v>
      </c>
      <c r="B14" s="605"/>
      <c r="C14" s="605"/>
      <c r="D14" s="606"/>
      <c r="E14" s="113">
        <v>13.004484304932735</v>
      </c>
      <c r="F14" s="115">
        <v>6554</v>
      </c>
      <c r="G14" s="114">
        <v>6709</v>
      </c>
      <c r="H14" s="114">
        <v>6909</v>
      </c>
      <c r="I14" s="114">
        <v>6355</v>
      </c>
      <c r="J14" s="140">
        <v>6473</v>
      </c>
      <c r="K14" s="114">
        <v>81</v>
      </c>
      <c r="L14" s="116">
        <v>1.2513517688861424</v>
      </c>
    </row>
    <row r="15" spans="1:17" s="110" customFormat="1" ht="15" customHeight="1" x14ac:dyDescent="0.2">
      <c r="A15" s="120"/>
      <c r="B15" s="119"/>
      <c r="C15" s="258" t="s">
        <v>106</v>
      </c>
      <c r="E15" s="113">
        <v>57.415318889227954</v>
      </c>
      <c r="F15" s="115">
        <v>3763</v>
      </c>
      <c r="G15" s="114">
        <v>3859</v>
      </c>
      <c r="H15" s="114">
        <v>4006</v>
      </c>
      <c r="I15" s="114">
        <v>3693</v>
      </c>
      <c r="J15" s="140">
        <v>3725</v>
      </c>
      <c r="K15" s="114">
        <v>38</v>
      </c>
      <c r="L15" s="116">
        <v>1.0201342281879195</v>
      </c>
    </row>
    <row r="16" spans="1:17" s="110" customFormat="1" ht="15" customHeight="1" x14ac:dyDescent="0.2">
      <c r="A16" s="120"/>
      <c r="B16" s="119"/>
      <c r="C16" s="258" t="s">
        <v>107</v>
      </c>
      <c r="E16" s="113">
        <v>42.584681110772046</v>
      </c>
      <c r="F16" s="115">
        <v>2791</v>
      </c>
      <c r="G16" s="114">
        <v>2850</v>
      </c>
      <c r="H16" s="114">
        <v>2903</v>
      </c>
      <c r="I16" s="114">
        <v>2662</v>
      </c>
      <c r="J16" s="140">
        <v>2748</v>
      </c>
      <c r="K16" s="114">
        <v>43</v>
      </c>
      <c r="L16" s="116">
        <v>1.5647743813682677</v>
      </c>
    </row>
    <row r="17" spans="1:12" s="110" customFormat="1" ht="15" customHeight="1" x14ac:dyDescent="0.2">
      <c r="A17" s="120"/>
      <c r="B17" s="121" t="s">
        <v>109</v>
      </c>
      <c r="C17" s="258"/>
      <c r="E17" s="113">
        <v>66.435175999047587</v>
      </c>
      <c r="F17" s="115">
        <v>33482</v>
      </c>
      <c r="G17" s="114">
        <v>33786</v>
      </c>
      <c r="H17" s="114">
        <v>34054</v>
      </c>
      <c r="I17" s="114">
        <v>33904</v>
      </c>
      <c r="J17" s="140">
        <v>33706</v>
      </c>
      <c r="K17" s="114">
        <v>-224</v>
      </c>
      <c r="L17" s="116">
        <v>-0.66457010621254375</v>
      </c>
    </row>
    <row r="18" spans="1:12" s="110" customFormat="1" ht="15" customHeight="1" x14ac:dyDescent="0.2">
      <c r="A18" s="120"/>
      <c r="B18" s="119"/>
      <c r="C18" s="258" t="s">
        <v>106</v>
      </c>
      <c r="E18" s="113">
        <v>52.682038110029268</v>
      </c>
      <c r="F18" s="115">
        <v>17639</v>
      </c>
      <c r="G18" s="114">
        <v>17856</v>
      </c>
      <c r="H18" s="114">
        <v>18135</v>
      </c>
      <c r="I18" s="114">
        <v>18124</v>
      </c>
      <c r="J18" s="140">
        <v>17969</v>
      </c>
      <c r="K18" s="114">
        <v>-330</v>
      </c>
      <c r="L18" s="116">
        <v>-1.8364961878791251</v>
      </c>
    </row>
    <row r="19" spans="1:12" s="110" customFormat="1" ht="15" customHeight="1" x14ac:dyDescent="0.2">
      <c r="A19" s="120"/>
      <c r="B19" s="119"/>
      <c r="C19" s="258" t="s">
        <v>107</v>
      </c>
      <c r="E19" s="113">
        <v>47.317961889970732</v>
      </c>
      <c r="F19" s="115">
        <v>15843</v>
      </c>
      <c r="G19" s="114">
        <v>15930</v>
      </c>
      <c r="H19" s="114">
        <v>15919</v>
      </c>
      <c r="I19" s="114">
        <v>15780</v>
      </c>
      <c r="J19" s="140">
        <v>15737</v>
      </c>
      <c r="K19" s="114">
        <v>106</v>
      </c>
      <c r="L19" s="116">
        <v>0.67357183707186885</v>
      </c>
    </row>
    <row r="20" spans="1:12" s="110" customFormat="1" ht="15" customHeight="1" x14ac:dyDescent="0.2">
      <c r="A20" s="120"/>
      <c r="B20" s="121" t="s">
        <v>110</v>
      </c>
      <c r="C20" s="258"/>
      <c r="E20" s="113">
        <v>19.526568514623595</v>
      </c>
      <c r="F20" s="115">
        <v>9841</v>
      </c>
      <c r="G20" s="114">
        <v>9714</v>
      </c>
      <c r="H20" s="114">
        <v>9632</v>
      </c>
      <c r="I20" s="114">
        <v>9474</v>
      </c>
      <c r="J20" s="140">
        <v>9214</v>
      </c>
      <c r="K20" s="114">
        <v>627</v>
      </c>
      <c r="L20" s="116">
        <v>6.8048621662687214</v>
      </c>
    </row>
    <row r="21" spans="1:12" s="110" customFormat="1" ht="15" customHeight="1" x14ac:dyDescent="0.2">
      <c r="A21" s="120"/>
      <c r="B21" s="119"/>
      <c r="C21" s="258" t="s">
        <v>106</v>
      </c>
      <c r="E21" s="113">
        <v>50.574128645462856</v>
      </c>
      <c r="F21" s="115">
        <v>4977</v>
      </c>
      <c r="G21" s="114">
        <v>4931</v>
      </c>
      <c r="H21" s="114">
        <v>4894</v>
      </c>
      <c r="I21" s="114">
        <v>4818</v>
      </c>
      <c r="J21" s="140">
        <v>4706</v>
      </c>
      <c r="K21" s="114">
        <v>271</v>
      </c>
      <c r="L21" s="116">
        <v>5.7586060348491284</v>
      </c>
    </row>
    <row r="22" spans="1:12" s="110" customFormat="1" ht="15" customHeight="1" x14ac:dyDescent="0.2">
      <c r="A22" s="120"/>
      <c r="B22" s="119"/>
      <c r="C22" s="258" t="s">
        <v>107</v>
      </c>
      <c r="E22" s="113">
        <v>49.425871354537144</v>
      </c>
      <c r="F22" s="115">
        <v>4864</v>
      </c>
      <c r="G22" s="114">
        <v>4783</v>
      </c>
      <c r="H22" s="114">
        <v>4738</v>
      </c>
      <c r="I22" s="114">
        <v>4656</v>
      </c>
      <c r="J22" s="140">
        <v>4508</v>
      </c>
      <c r="K22" s="114">
        <v>356</v>
      </c>
      <c r="L22" s="116">
        <v>7.8970718722271513</v>
      </c>
    </row>
    <row r="23" spans="1:12" s="110" customFormat="1" ht="15" customHeight="1" x14ac:dyDescent="0.2">
      <c r="A23" s="120"/>
      <c r="B23" s="121" t="s">
        <v>111</v>
      </c>
      <c r="C23" s="258"/>
      <c r="E23" s="113">
        <v>1.033771181396087</v>
      </c>
      <c r="F23" s="115">
        <v>521</v>
      </c>
      <c r="G23" s="114">
        <v>502</v>
      </c>
      <c r="H23" s="114">
        <v>488</v>
      </c>
      <c r="I23" s="114">
        <v>483</v>
      </c>
      <c r="J23" s="140">
        <v>456</v>
      </c>
      <c r="K23" s="114">
        <v>65</v>
      </c>
      <c r="L23" s="116">
        <v>14.254385964912281</v>
      </c>
    </row>
    <row r="24" spans="1:12" s="110" customFormat="1" ht="15" customHeight="1" x14ac:dyDescent="0.2">
      <c r="A24" s="120"/>
      <c r="B24" s="119"/>
      <c r="C24" s="258" t="s">
        <v>106</v>
      </c>
      <c r="E24" s="113">
        <v>56.813819577735124</v>
      </c>
      <c r="F24" s="115">
        <v>296</v>
      </c>
      <c r="G24" s="114">
        <v>279</v>
      </c>
      <c r="H24" s="114">
        <v>279</v>
      </c>
      <c r="I24" s="114">
        <v>270</v>
      </c>
      <c r="J24" s="140">
        <v>259</v>
      </c>
      <c r="K24" s="114">
        <v>37</v>
      </c>
      <c r="L24" s="116">
        <v>14.285714285714286</v>
      </c>
    </row>
    <row r="25" spans="1:12" s="110" customFormat="1" ht="15" customHeight="1" x14ac:dyDescent="0.2">
      <c r="A25" s="120"/>
      <c r="B25" s="119"/>
      <c r="C25" s="258" t="s">
        <v>107</v>
      </c>
      <c r="E25" s="113">
        <v>43.186180422264876</v>
      </c>
      <c r="F25" s="115">
        <v>225</v>
      </c>
      <c r="G25" s="114">
        <v>223</v>
      </c>
      <c r="H25" s="114">
        <v>209</v>
      </c>
      <c r="I25" s="114">
        <v>213</v>
      </c>
      <c r="J25" s="140">
        <v>197</v>
      </c>
      <c r="K25" s="114">
        <v>28</v>
      </c>
      <c r="L25" s="116">
        <v>14.213197969543147</v>
      </c>
    </row>
    <row r="26" spans="1:12" s="110" customFormat="1" ht="15" customHeight="1" x14ac:dyDescent="0.2">
      <c r="A26" s="120"/>
      <c r="C26" s="121" t="s">
        <v>187</v>
      </c>
      <c r="D26" s="110" t="s">
        <v>188</v>
      </c>
      <c r="E26" s="113">
        <v>0.28770982975514903</v>
      </c>
      <c r="F26" s="115">
        <v>145</v>
      </c>
      <c r="G26" s="114">
        <v>137</v>
      </c>
      <c r="H26" s="114">
        <v>132</v>
      </c>
      <c r="I26" s="114">
        <v>129</v>
      </c>
      <c r="J26" s="140">
        <v>115</v>
      </c>
      <c r="K26" s="114">
        <v>30</v>
      </c>
      <c r="L26" s="116">
        <v>26.086956521739129</v>
      </c>
    </row>
    <row r="27" spans="1:12" s="110" customFormat="1" ht="15" customHeight="1" x14ac:dyDescent="0.2">
      <c r="A27" s="120"/>
      <c r="B27" s="119"/>
      <c r="D27" s="259" t="s">
        <v>106</v>
      </c>
      <c r="E27" s="113">
        <v>42.068965517241381</v>
      </c>
      <c r="F27" s="115">
        <v>61</v>
      </c>
      <c r="G27" s="114">
        <v>58</v>
      </c>
      <c r="H27" s="114">
        <v>63</v>
      </c>
      <c r="I27" s="114">
        <v>60</v>
      </c>
      <c r="J27" s="140">
        <v>56</v>
      </c>
      <c r="K27" s="114">
        <v>5</v>
      </c>
      <c r="L27" s="116">
        <v>8.9285714285714288</v>
      </c>
    </row>
    <row r="28" spans="1:12" s="110" customFormat="1" ht="15" customHeight="1" x14ac:dyDescent="0.2">
      <c r="A28" s="120"/>
      <c r="B28" s="119"/>
      <c r="D28" s="259" t="s">
        <v>107</v>
      </c>
      <c r="E28" s="113">
        <v>57.931034482758619</v>
      </c>
      <c r="F28" s="115">
        <v>84</v>
      </c>
      <c r="G28" s="114">
        <v>79</v>
      </c>
      <c r="H28" s="114">
        <v>69</v>
      </c>
      <c r="I28" s="114">
        <v>69</v>
      </c>
      <c r="J28" s="140">
        <v>59</v>
      </c>
      <c r="K28" s="114">
        <v>25</v>
      </c>
      <c r="L28" s="116">
        <v>42.372881355932201</v>
      </c>
    </row>
    <row r="29" spans="1:12" s="110" customFormat="1" ht="24.95" customHeight="1" x14ac:dyDescent="0.2">
      <c r="A29" s="604" t="s">
        <v>189</v>
      </c>
      <c r="B29" s="605"/>
      <c r="C29" s="605"/>
      <c r="D29" s="606"/>
      <c r="E29" s="113">
        <v>88.779316639549194</v>
      </c>
      <c r="F29" s="115">
        <v>44743</v>
      </c>
      <c r="G29" s="114">
        <v>45140</v>
      </c>
      <c r="H29" s="114">
        <v>45394</v>
      </c>
      <c r="I29" s="114">
        <v>44671</v>
      </c>
      <c r="J29" s="140">
        <v>44493</v>
      </c>
      <c r="K29" s="114">
        <v>250</v>
      </c>
      <c r="L29" s="116">
        <v>0.56188613939271348</v>
      </c>
    </row>
    <row r="30" spans="1:12" s="110" customFormat="1" ht="15" customHeight="1" x14ac:dyDescent="0.2">
      <c r="A30" s="120"/>
      <c r="B30" s="119"/>
      <c r="C30" s="258" t="s">
        <v>106</v>
      </c>
      <c r="E30" s="113">
        <v>51.719822095076324</v>
      </c>
      <c r="F30" s="115">
        <v>23141</v>
      </c>
      <c r="G30" s="114">
        <v>23452</v>
      </c>
      <c r="H30" s="114">
        <v>23718</v>
      </c>
      <c r="I30" s="114">
        <v>23393</v>
      </c>
      <c r="J30" s="140">
        <v>23277</v>
      </c>
      <c r="K30" s="114">
        <v>-136</v>
      </c>
      <c r="L30" s="116">
        <v>-0.58426773209606053</v>
      </c>
    </row>
    <row r="31" spans="1:12" s="110" customFormat="1" ht="15" customHeight="1" x14ac:dyDescent="0.2">
      <c r="A31" s="120"/>
      <c r="B31" s="119"/>
      <c r="C31" s="258" t="s">
        <v>107</v>
      </c>
      <c r="E31" s="113">
        <v>48.280177904923676</v>
      </c>
      <c r="F31" s="115">
        <v>21602</v>
      </c>
      <c r="G31" s="114">
        <v>21688</v>
      </c>
      <c r="H31" s="114">
        <v>21676</v>
      </c>
      <c r="I31" s="114">
        <v>21278</v>
      </c>
      <c r="J31" s="140">
        <v>21216</v>
      </c>
      <c r="K31" s="114">
        <v>386</v>
      </c>
      <c r="L31" s="116">
        <v>1.8193815987933635</v>
      </c>
    </row>
    <row r="32" spans="1:12" s="110" customFormat="1" ht="15" customHeight="1" x14ac:dyDescent="0.2">
      <c r="A32" s="120"/>
      <c r="B32" s="119" t="s">
        <v>117</v>
      </c>
      <c r="C32" s="258"/>
      <c r="E32" s="113">
        <v>11.196872891781419</v>
      </c>
      <c r="F32" s="115">
        <v>5643</v>
      </c>
      <c r="G32" s="114">
        <v>5562</v>
      </c>
      <c r="H32" s="114">
        <v>5679</v>
      </c>
      <c r="I32" s="114">
        <v>5533</v>
      </c>
      <c r="J32" s="140">
        <v>5345</v>
      </c>
      <c r="K32" s="114">
        <v>298</v>
      </c>
      <c r="L32" s="116">
        <v>5.5753040224508883</v>
      </c>
    </row>
    <row r="33" spans="1:12" s="110" customFormat="1" ht="15" customHeight="1" x14ac:dyDescent="0.2">
      <c r="A33" s="120"/>
      <c r="B33" s="119"/>
      <c r="C33" s="258" t="s">
        <v>106</v>
      </c>
      <c r="E33" s="113">
        <v>62.484494063441431</v>
      </c>
      <c r="F33" s="115">
        <v>3526</v>
      </c>
      <c r="G33" s="114">
        <v>3468</v>
      </c>
      <c r="H33" s="114">
        <v>3591</v>
      </c>
      <c r="I33" s="114">
        <v>3506</v>
      </c>
      <c r="J33" s="140">
        <v>3376</v>
      </c>
      <c r="K33" s="114">
        <v>150</v>
      </c>
      <c r="L33" s="116">
        <v>4.4431279620853079</v>
      </c>
    </row>
    <row r="34" spans="1:12" s="110" customFormat="1" ht="15" customHeight="1" x14ac:dyDescent="0.2">
      <c r="A34" s="120"/>
      <c r="B34" s="119"/>
      <c r="C34" s="258" t="s">
        <v>107</v>
      </c>
      <c r="E34" s="113">
        <v>37.515505936558569</v>
      </c>
      <c r="F34" s="115">
        <v>2117</v>
      </c>
      <c r="G34" s="114">
        <v>2094</v>
      </c>
      <c r="H34" s="114">
        <v>2088</v>
      </c>
      <c r="I34" s="114">
        <v>2027</v>
      </c>
      <c r="J34" s="140">
        <v>1969</v>
      </c>
      <c r="K34" s="114">
        <v>148</v>
      </c>
      <c r="L34" s="116">
        <v>7.516505840528187</v>
      </c>
    </row>
    <row r="35" spans="1:12" s="110" customFormat="1" ht="24.95" customHeight="1" x14ac:dyDescent="0.2">
      <c r="A35" s="604" t="s">
        <v>190</v>
      </c>
      <c r="B35" s="605"/>
      <c r="C35" s="605"/>
      <c r="D35" s="606"/>
      <c r="E35" s="113">
        <v>70.514702964403355</v>
      </c>
      <c r="F35" s="115">
        <v>35538</v>
      </c>
      <c r="G35" s="114">
        <v>35892</v>
      </c>
      <c r="H35" s="114">
        <v>36348</v>
      </c>
      <c r="I35" s="114">
        <v>35663</v>
      </c>
      <c r="J35" s="140">
        <v>35532</v>
      </c>
      <c r="K35" s="114">
        <v>6</v>
      </c>
      <c r="L35" s="116">
        <v>1.6886187098953058E-2</v>
      </c>
    </row>
    <row r="36" spans="1:12" s="110" customFormat="1" ht="15" customHeight="1" x14ac:dyDescent="0.2">
      <c r="A36" s="120"/>
      <c r="B36" s="119"/>
      <c r="C36" s="258" t="s">
        <v>106</v>
      </c>
      <c r="E36" s="113">
        <v>67.704991839720861</v>
      </c>
      <c r="F36" s="115">
        <v>24061</v>
      </c>
      <c r="G36" s="114">
        <v>24334</v>
      </c>
      <c r="H36" s="114">
        <v>24692</v>
      </c>
      <c r="I36" s="114">
        <v>24344</v>
      </c>
      <c r="J36" s="140">
        <v>24203</v>
      </c>
      <c r="K36" s="114">
        <v>-142</v>
      </c>
      <c r="L36" s="116">
        <v>-0.58670412758748913</v>
      </c>
    </row>
    <row r="37" spans="1:12" s="110" customFormat="1" ht="15" customHeight="1" x14ac:dyDescent="0.2">
      <c r="A37" s="120"/>
      <c r="B37" s="119"/>
      <c r="C37" s="258" t="s">
        <v>107</v>
      </c>
      <c r="E37" s="113">
        <v>32.295008160279139</v>
      </c>
      <c r="F37" s="115">
        <v>11477</v>
      </c>
      <c r="G37" s="114">
        <v>11558</v>
      </c>
      <c r="H37" s="114">
        <v>11656</v>
      </c>
      <c r="I37" s="114">
        <v>11319</v>
      </c>
      <c r="J37" s="140">
        <v>11329</v>
      </c>
      <c r="K37" s="114">
        <v>148</v>
      </c>
      <c r="L37" s="116">
        <v>1.306381851884544</v>
      </c>
    </row>
    <row r="38" spans="1:12" s="110" customFormat="1" ht="15" customHeight="1" x14ac:dyDescent="0.2">
      <c r="A38" s="120"/>
      <c r="B38" s="119" t="s">
        <v>182</v>
      </c>
      <c r="C38" s="258"/>
      <c r="E38" s="113">
        <v>29.485297035596652</v>
      </c>
      <c r="F38" s="115">
        <v>14860</v>
      </c>
      <c r="G38" s="114">
        <v>14819</v>
      </c>
      <c r="H38" s="114">
        <v>14735</v>
      </c>
      <c r="I38" s="114">
        <v>14553</v>
      </c>
      <c r="J38" s="140">
        <v>14317</v>
      </c>
      <c r="K38" s="114">
        <v>543</v>
      </c>
      <c r="L38" s="116">
        <v>3.792694000139694</v>
      </c>
    </row>
    <row r="39" spans="1:12" s="110" customFormat="1" ht="15" customHeight="1" x14ac:dyDescent="0.2">
      <c r="A39" s="120"/>
      <c r="B39" s="119"/>
      <c r="C39" s="258" t="s">
        <v>106</v>
      </c>
      <c r="E39" s="113">
        <v>17.590847913862717</v>
      </c>
      <c r="F39" s="115">
        <v>2614</v>
      </c>
      <c r="G39" s="114">
        <v>2591</v>
      </c>
      <c r="H39" s="114">
        <v>2622</v>
      </c>
      <c r="I39" s="114">
        <v>2561</v>
      </c>
      <c r="J39" s="140">
        <v>2456</v>
      </c>
      <c r="K39" s="114">
        <v>158</v>
      </c>
      <c r="L39" s="116">
        <v>6.4332247557003255</v>
      </c>
    </row>
    <row r="40" spans="1:12" s="110" customFormat="1" ht="15" customHeight="1" x14ac:dyDescent="0.2">
      <c r="A40" s="120"/>
      <c r="B40" s="119"/>
      <c r="C40" s="258" t="s">
        <v>107</v>
      </c>
      <c r="E40" s="113">
        <v>82.409152086137283</v>
      </c>
      <c r="F40" s="115">
        <v>12246</v>
      </c>
      <c r="G40" s="114">
        <v>12228</v>
      </c>
      <c r="H40" s="114">
        <v>12113</v>
      </c>
      <c r="I40" s="114">
        <v>11992</v>
      </c>
      <c r="J40" s="140">
        <v>11861</v>
      </c>
      <c r="K40" s="114">
        <v>385</v>
      </c>
      <c r="L40" s="116">
        <v>3.2459320462018382</v>
      </c>
    </row>
    <row r="41" spans="1:12" s="110" customFormat="1" ht="24.75" customHeight="1" x14ac:dyDescent="0.2">
      <c r="A41" s="604" t="s">
        <v>517</v>
      </c>
      <c r="B41" s="605"/>
      <c r="C41" s="605"/>
      <c r="D41" s="606"/>
      <c r="E41" s="113">
        <v>5.3117187189967856</v>
      </c>
      <c r="F41" s="115">
        <v>2677</v>
      </c>
      <c r="G41" s="114">
        <v>2974</v>
      </c>
      <c r="H41" s="114">
        <v>2987</v>
      </c>
      <c r="I41" s="114">
        <v>2518</v>
      </c>
      <c r="J41" s="140">
        <v>2600</v>
      </c>
      <c r="K41" s="114">
        <v>77</v>
      </c>
      <c r="L41" s="116">
        <v>2.9615384615384617</v>
      </c>
    </row>
    <row r="42" spans="1:12" s="110" customFormat="1" ht="15" customHeight="1" x14ac:dyDescent="0.2">
      <c r="A42" s="120"/>
      <c r="B42" s="119"/>
      <c r="C42" s="258" t="s">
        <v>106</v>
      </c>
      <c r="E42" s="113">
        <v>60.478147179678743</v>
      </c>
      <c r="F42" s="115">
        <v>1619</v>
      </c>
      <c r="G42" s="114">
        <v>1827</v>
      </c>
      <c r="H42" s="114">
        <v>1842</v>
      </c>
      <c r="I42" s="114">
        <v>1555</v>
      </c>
      <c r="J42" s="140">
        <v>1602</v>
      </c>
      <c r="K42" s="114">
        <v>17</v>
      </c>
      <c r="L42" s="116">
        <v>1.0611735330836454</v>
      </c>
    </row>
    <row r="43" spans="1:12" s="110" customFormat="1" ht="15" customHeight="1" x14ac:dyDescent="0.2">
      <c r="A43" s="123"/>
      <c r="B43" s="124"/>
      <c r="C43" s="260" t="s">
        <v>107</v>
      </c>
      <c r="D43" s="261"/>
      <c r="E43" s="125">
        <v>39.521852820321257</v>
      </c>
      <c r="F43" s="143">
        <v>1058</v>
      </c>
      <c r="G43" s="144">
        <v>1147</v>
      </c>
      <c r="H43" s="144">
        <v>1145</v>
      </c>
      <c r="I43" s="144">
        <v>963</v>
      </c>
      <c r="J43" s="145">
        <v>998</v>
      </c>
      <c r="K43" s="144">
        <v>60</v>
      </c>
      <c r="L43" s="146">
        <v>6.0120240480961922</v>
      </c>
    </row>
    <row r="44" spans="1:12" s="110" customFormat="1" ht="45.75" customHeight="1" x14ac:dyDescent="0.2">
      <c r="A44" s="604" t="s">
        <v>191</v>
      </c>
      <c r="B44" s="605"/>
      <c r="C44" s="605"/>
      <c r="D44" s="606"/>
      <c r="E44" s="113">
        <v>1.3135441882614389</v>
      </c>
      <c r="F44" s="115">
        <v>662</v>
      </c>
      <c r="G44" s="114">
        <v>672</v>
      </c>
      <c r="H44" s="114">
        <v>668</v>
      </c>
      <c r="I44" s="114">
        <v>671</v>
      </c>
      <c r="J44" s="140">
        <v>677</v>
      </c>
      <c r="K44" s="114">
        <v>-15</v>
      </c>
      <c r="L44" s="116">
        <v>-2.2156573116691285</v>
      </c>
    </row>
    <row r="45" spans="1:12" s="110" customFormat="1" ht="15" customHeight="1" x14ac:dyDescent="0.2">
      <c r="A45" s="120"/>
      <c r="B45" s="119"/>
      <c r="C45" s="258" t="s">
        <v>106</v>
      </c>
      <c r="E45" s="113">
        <v>63.897280966767369</v>
      </c>
      <c r="F45" s="115">
        <v>423</v>
      </c>
      <c r="G45" s="114">
        <v>429</v>
      </c>
      <c r="H45" s="114">
        <v>427</v>
      </c>
      <c r="I45" s="114">
        <v>442</v>
      </c>
      <c r="J45" s="140">
        <v>444</v>
      </c>
      <c r="K45" s="114">
        <v>-21</v>
      </c>
      <c r="L45" s="116">
        <v>-4.7297297297297298</v>
      </c>
    </row>
    <row r="46" spans="1:12" s="110" customFormat="1" ht="15" customHeight="1" x14ac:dyDescent="0.2">
      <c r="A46" s="123"/>
      <c r="B46" s="124"/>
      <c r="C46" s="260" t="s">
        <v>107</v>
      </c>
      <c r="D46" s="261"/>
      <c r="E46" s="125">
        <v>36.102719033232631</v>
      </c>
      <c r="F46" s="143">
        <v>239</v>
      </c>
      <c r="G46" s="144">
        <v>243</v>
      </c>
      <c r="H46" s="144">
        <v>241</v>
      </c>
      <c r="I46" s="144">
        <v>229</v>
      </c>
      <c r="J46" s="145">
        <v>233</v>
      </c>
      <c r="K46" s="144">
        <v>6</v>
      </c>
      <c r="L46" s="146">
        <v>2.5751072961373391</v>
      </c>
    </row>
    <row r="47" spans="1:12" s="110" customFormat="1" ht="39" customHeight="1" x14ac:dyDescent="0.2">
      <c r="A47" s="604" t="s">
        <v>518</v>
      </c>
      <c r="B47" s="607"/>
      <c r="C47" s="607"/>
      <c r="D47" s="608"/>
      <c r="E47" s="113">
        <v>0.15873645779594428</v>
      </c>
      <c r="F47" s="115">
        <v>80</v>
      </c>
      <c r="G47" s="114">
        <v>83</v>
      </c>
      <c r="H47" s="114">
        <v>76</v>
      </c>
      <c r="I47" s="114">
        <v>80</v>
      </c>
      <c r="J47" s="140">
        <v>90</v>
      </c>
      <c r="K47" s="114">
        <v>-10</v>
      </c>
      <c r="L47" s="116">
        <v>-11.111111111111111</v>
      </c>
    </row>
    <row r="48" spans="1:12" s="110" customFormat="1" ht="15" customHeight="1" x14ac:dyDescent="0.2">
      <c r="A48" s="120"/>
      <c r="B48" s="119"/>
      <c r="C48" s="258" t="s">
        <v>106</v>
      </c>
      <c r="E48" s="113">
        <v>47.5</v>
      </c>
      <c r="F48" s="115">
        <v>38</v>
      </c>
      <c r="G48" s="114">
        <v>41</v>
      </c>
      <c r="H48" s="114">
        <v>38</v>
      </c>
      <c r="I48" s="114">
        <v>35</v>
      </c>
      <c r="J48" s="140">
        <v>38</v>
      </c>
      <c r="K48" s="114">
        <v>0</v>
      </c>
      <c r="L48" s="116">
        <v>0</v>
      </c>
    </row>
    <row r="49" spans="1:12" s="110" customFormat="1" ht="15" customHeight="1" x14ac:dyDescent="0.2">
      <c r="A49" s="123"/>
      <c r="B49" s="124"/>
      <c r="C49" s="260" t="s">
        <v>107</v>
      </c>
      <c r="D49" s="261"/>
      <c r="E49" s="125">
        <v>52.5</v>
      </c>
      <c r="F49" s="143">
        <v>42</v>
      </c>
      <c r="G49" s="144">
        <v>42</v>
      </c>
      <c r="H49" s="144">
        <v>38</v>
      </c>
      <c r="I49" s="144">
        <v>45</v>
      </c>
      <c r="J49" s="145">
        <v>52</v>
      </c>
      <c r="K49" s="144">
        <v>-10</v>
      </c>
      <c r="L49" s="146">
        <v>-19.23076923076923</v>
      </c>
    </row>
    <row r="50" spans="1:12" s="110" customFormat="1" ht="24.95" customHeight="1" x14ac:dyDescent="0.2">
      <c r="A50" s="609" t="s">
        <v>192</v>
      </c>
      <c r="B50" s="610"/>
      <c r="C50" s="610"/>
      <c r="D50" s="611"/>
      <c r="E50" s="262">
        <v>11.329814675185522</v>
      </c>
      <c r="F50" s="263">
        <v>5710</v>
      </c>
      <c r="G50" s="264">
        <v>5989</v>
      </c>
      <c r="H50" s="264">
        <v>6122</v>
      </c>
      <c r="I50" s="264">
        <v>5570</v>
      </c>
      <c r="J50" s="265">
        <v>5673</v>
      </c>
      <c r="K50" s="263">
        <v>37</v>
      </c>
      <c r="L50" s="266">
        <v>0.65221223338621537</v>
      </c>
    </row>
    <row r="51" spans="1:12" s="110" customFormat="1" ht="15" customHeight="1" x14ac:dyDescent="0.2">
      <c r="A51" s="120"/>
      <c r="B51" s="119"/>
      <c r="C51" s="258" t="s">
        <v>106</v>
      </c>
      <c r="E51" s="113">
        <v>57.302977232924697</v>
      </c>
      <c r="F51" s="115">
        <v>3272</v>
      </c>
      <c r="G51" s="114">
        <v>3414</v>
      </c>
      <c r="H51" s="114">
        <v>3546</v>
      </c>
      <c r="I51" s="114">
        <v>3242</v>
      </c>
      <c r="J51" s="140">
        <v>3285</v>
      </c>
      <c r="K51" s="114">
        <v>-13</v>
      </c>
      <c r="L51" s="116">
        <v>-0.39573820395738202</v>
      </c>
    </row>
    <row r="52" spans="1:12" s="110" customFormat="1" ht="15" customHeight="1" x14ac:dyDescent="0.2">
      <c r="A52" s="120"/>
      <c r="B52" s="119"/>
      <c r="C52" s="258" t="s">
        <v>107</v>
      </c>
      <c r="E52" s="113">
        <v>42.697022767075303</v>
      </c>
      <c r="F52" s="115">
        <v>2438</v>
      </c>
      <c r="G52" s="114">
        <v>2575</v>
      </c>
      <c r="H52" s="114">
        <v>2576</v>
      </c>
      <c r="I52" s="114">
        <v>2328</v>
      </c>
      <c r="J52" s="140">
        <v>2388</v>
      </c>
      <c r="K52" s="114">
        <v>50</v>
      </c>
      <c r="L52" s="116">
        <v>2.0938023450586263</v>
      </c>
    </row>
    <row r="53" spans="1:12" s="110" customFormat="1" ht="15" customHeight="1" x14ac:dyDescent="0.2">
      <c r="A53" s="120"/>
      <c r="B53" s="119"/>
      <c r="C53" s="258" t="s">
        <v>187</v>
      </c>
      <c r="D53" s="110" t="s">
        <v>193</v>
      </c>
      <c r="E53" s="113">
        <v>34.185639229422065</v>
      </c>
      <c r="F53" s="115">
        <v>1952</v>
      </c>
      <c r="G53" s="114">
        <v>2189</v>
      </c>
      <c r="H53" s="114">
        <v>2277</v>
      </c>
      <c r="I53" s="114">
        <v>1737</v>
      </c>
      <c r="J53" s="140">
        <v>1876</v>
      </c>
      <c r="K53" s="114">
        <v>76</v>
      </c>
      <c r="L53" s="116">
        <v>4.0511727078891262</v>
      </c>
    </row>
    <row r="54" spans="1:12" s="110" customFormat="1" ht="15" customHeight="1" x14ac:dyDescent="0.2">
      <c r="A54" s="120"/>
      <c r="B54" s="119"/>
      <c r="D54" s="267" t="s">
        <v>194</v>
      </c>
      <c r="E54" s="113">
        <v>61.680327868852459</v>
      </c>
      <c r="F54" s="115">
        <v>1204</v>
      </c>
      <c r="G54" s="114">
        <v>1339</v>
      </c>
      <c r="H54" s="114">
        <v>1416</v>
      </c>
      <c r="I54" s="114">
        <v>1102</v>
      </c>
      <c r="J54" s="140">
        <v>1180</v>
      </c>
      <c r="K54" s="114">
        <v>24</v>
      </c>
      <c r="L54" s="116">
        <v>2.0338983050847457</v>
      </c>
    </row>
    <row r="55" spans="1:12" s="110" customFormat="1" ht="15" customHeight="1" x14ac:dyDescent="0.2">
      <c r="A55" s="120"/>
      <c r="B55" s="119"/>
      <c r="D55" s="267" t="s">
        <v>195</v>
      </c>
      <c r="E55" s="113">
        <v>38.319672131147541</v>
      </c>
      <c r="F55" s="115">
        <v>748</v>
      </c>
      <c r="G55" s="114">
        <v>850</v>
      </c>
      <c r="H55" s="114">
        <v>861</v>
      </c>
      <c r="I55" s="114">
        <v>635</v>
      </c>
      <c r="J55" s="140">
        <v>696</v>
      </c>
      <c r="K55" s="114">
        <v>52</v>
      </c>
      <c r="L55" s="116">
        <v>7.4712643678160919</v>
      </c>
    </row>
    <row r="56" spans="1:12" s="110" customFormat="1" ht="15" customHeight="1" x14ac:dyDescent="0.2">
      <c r="A56" s="120"/>
      <c r="B56" s="119" t="s">
        <v>196</v>
      </c>
      <c r="C56" s="258"/>
      <c r="E56" s="113">
        <v>68.969006706615346</v>
      </c>
      <c r="F56" s="115">
        <v>34759</v>
      </c>
      <c r="G56" s="114">
        <v>34844</v>
      </c>
      <c r="H56" s="114">
        <v>35062</v>
      </c>
      <c r="I56" s="114">
        <v>34910</v>
      </c>
      <c r="J56" s="140">
        <v>34582</v>
      </c>
      <c r="K56" s="114">
        <v>177</v>
      </c>
      <c r="L56" s="116">
        <v>0.51182696200335431</v>
      </c>
    </row>
    <row r="57" spans="1:12" s="110" customFormat="1" ht="15" customHeight="1" x14ac:dyDescent="0.2">
      <c r="A57" s="120"/>
      <c r="B57" s="119"/>
      <c r="C57" s="258" t="s">
        <v>106</v>
      </c>
      <c r="E57" s="113">
        <v>52.576311171207458</v>
      </c>
      <c r="F57" s="115">
        <v>18275</v>
      </c>
      <c r="G57" s="114">
        <v>18385</v>
      </c>
      <c r="H57" s="114">
        <v>18600</v>
      </c>
      <c r="I57" s="114">
        <v>18559</v>
      </c>
      <c r="J57" s="140">
        <v>18344</v>
      </c>
      <c r="K57" s="114">
        <v>-69</v>
      </c>
      <c r="L57" s="116">
        <v>-0.37614478848669863</v>
      </c>
    </row>
    <row r="58" spans="1:12" s="110" customFormat="1" ht="15" customHeight="1" x14ac:dyDescent="0.2">
      <c r="A58" s="120"/>
      <c r="B58" s="119"/>
      <c r="C58" s="258" t="s">
        <v>107</v>
      </c>
      <c r="E58" s="113">
        <v>47.423688828792542</v>
      </c>
      <c r="F58" s="115">
        <v>16484</v>
      </c>
      <c r="G58" s="114">
        <v>16459</v>
      </c>
      <c r="H58" s="114">
        <v>16462</v>
      </c>
      <c r="I58" s="114">
        <v>16351</v>
      </c>
      <c r="J58" s="140">
        <v>16238</v>
      </c>
      <c r="K58" s="114">
        <v>246</v>
      </c>
      <c r="L58" s="116">
        <v>1.514964897154822</v>
      </c>
    </row>
    <row r="59" spans="1:12" s="110" customFormat="1" ht="15" customHeight="1" x14ac:dyDescent="0.2">
      <c r="A59" s="120"/>
      <c r="B59" s="119"/>
      <c r="C59" s="258" t="s">
        <v>105</v>
      </c>
      <c r="D59" s="110" t="s">
        <v>197</v>
      </c>
      <c r="E59" s="113">
        <v>89.973819730141827</v>
      </c>
      <c r="F59" s="115">
        <v>31274</v>
      </c>
      <c r="G59" s="114">
        <v>31353</v>
      </c>
      <c r="H59" s="114">
        <v>31590</v>
      </c>
      <c r="I59" s="114">
        <v>31523</v>
      </c>
      <c r="J59" s="140">
        <v>31252</v>
      </c>
      <c r="K59" s="114">
        <v>22</v>
      </c>
      <c r="L59" s="116">
        <v>7.0395494688339944E-2</v>
      </c>
    </row>
    <row r="60" spans="1:12" s="110" customFormat="1" ht="15" customHeight="1" x14ac:dyDescent="0.2">
      <c r="A60" s="120"/>
      <c r="B60" s="119"/>
      <c r="C60" s="258"/>
      <c r="D60" s="267" t="s">
        <v>198</v>
      </c>
      <c r="E60" s="113">
        <v>50.179062480015347</v>
      </c>
      <c r="F60" s="115">
        <v>15693</v>
      </c>
      <c r="G60" s="114">
        <v>15786</v>
      </c>
      <c r="H60" s="114">
        <v>16011</v>
      </c>
      <c r="I60" s="114">
        <v>16048</v>
      </c>
      <c r="J60" s="140">
        <v>15868</v>
      </c>
      <c r="K60" s="114">
        <v>-175</v>
      </c>
      <c r="L60" s="116">
        <v>-1.1028485001260397</v>
      </c>
    </row>
    <row r="61" spans="1:12" s="110" customFormat="1" ht="15" customHeight="1" x14ac:dyDescent="0.2">
      <c r="A61" s="120"/>
      <c r="B61" s="119"/>
      <c r="C61" s="258"/>
      <c r="D61" s="267" t="s">
        <v>199</v>
      </c>
      <c r="E61" s="113">
        <v>49.820937519984653</v>
      </c>
      <c r="F61" s="115">
        <v>15581</v>
      </c>
      <c r="G61" s="114">
        <v>15567</v>
      </c>
      <c r="H61" s="114">
        <v>15579</v>
      </c>
      <c r="I61" s="114">
        <v>15475</v>
      </c>
      <c r="J61" s="140">
        <v>15384</v>
      </c>
      <c r="K61" s="114">
        <v>197</v>
      </c>
      <c r="L61" s="116">
        <v>1.2805512220488819</v>
      </c>
    </row>
    <row r="62" spans="1:12" s="110" customFormat="1" ht="15" customHeight="1" x14ac:dyDescent="0.2">
      <c r="A62" s="120"/>
      <c r="B62" s="119"/>
      <c r="C62" s="258"/>
      <c r="D62" s="258" t="s">
        <v>200</v>
      </c>
      <c r="E62" s="113">
        <v>10.026180269858166</v>
      </c>
      <c r="F62" s="115">
        <v>3485</v>
      </c>
      <c r="G62" s="114">
        <v>3491</v>
      </c>
      <c r="H62" s="114">
        <v>3472</v>
      </c>
      <c r="I62" s="114">
        <v>3387</v>
      </c>
      <c r="J62" s="140">
        <v>3330</v>
      </c>
      <c r="K62" s="114">
        <v>155</v>
      </c>
      <c r="L62" s="116">
        <v>4.6546546546546548</v>
      </c>
    </row>
    <row r="63" spans="1:12" s="110" customFormat="1" ht="15" customHeight="1" x14ac:dyDescent="0.2">
      <c r="A63" s="120"/>
      <c r="B63" s="119"/>
      <c r="C63" s="258"/>
      <c r="D63" s="267" t="s">
        <v>198</v>
      </c>
      <c r="E63" s="113">
        <v>74.088952654232429</v>
      </c>
      <c r="F63" s="115">
        <v>2582</v>
      </c>
      <c r="G63" s="114">
        <v>2599</v>
      </c>
      <c r="H63" s="114">
        <v>2589</v>
      </c>
      <c r="I63" s="114">
        <v>2511</v>
      </c>
      <c r="J63" s="140">
        <v>2476</v>
      </c>
      <c r="K63" s="114">
        <v>106</v>
      </c>
      <c r="L63" s="116">
        <v>4.2810985460420028</v>
      </c>
    </row>
    <row r="64" spans="1:12" s="110" customFormat="1" ht="15" customHeight="1" x14ac:dyDescent="0.2">
      <c r="A64" s="120"/>
      <c r="B64" s="119"/>
      <c r="C64" s="258"/>
      <c r="D64" s="267" t="s">
        <v>199</v>
      </c>
      <c r="E64" s="113">
        <v>25.911047345767575</v>
      </c>
      <c r="F64" s="115">
        <v>903</v>
      </c>
      <c r="G64" s="114">
        <v>892</v>
      </c>
      <c r="H64" s="114">
        <v>883</v>
      </c>
      <c r="I64" s="114">
        <v>876</v>
      </c>
      <c r="J64" s="140">
        <v>854</v>
      </c>
      <c r="K64" s="114">
        <v>49</v>
      </c>
      <c r="L64" s="116">
        <v>5.7377049180327866</v>
      </c>
    </row>
    <row r="65" spans="1:12" s="110" customFormat="1" ht="15" customHeight="1" x14ac:dyDescent="0.2">
      <c r="A65" s="120"/>
      <c r="B65" s="119" t="s">
        <v>201</v>
      </c>
      <c r="C65" s="258"/>
      <c r="E65" s="113">
        <v>14.115639509504346</v>
      </c>
      <c r="F65" s="115">
        <v>7114</v>
      </c>
      <c r="G65" s="114">
        <v>7047</v>
      </c>
      <c r="H65" s="114">
        <v>6931</v>
      </c>
      <c r="I65" s="114">
        <v>6820</v>
      </c>
      <c r="J65" s="140">
        <v>6708</v>
      </c>
      <c r="K65" s="114">
        <v>406</v>
      </c>
      <c r="L65" s="116">
        <v>6.0524746571258197</v>
      </c>
    </row>
    <row r="66" spans="1:12" s="110" customFormat="1" ht="15" customHeight="1" x14ac:dyDescent="0.2">
      <c r="A66" s="120"/>
      <c r="B66" s="119"/>
      <c r="C66" s="258" t="s">
        <v>106</v>
      </c>
      <c r="E66" s="113">
        <v>48.987911161090807</v>
      </c>
      <c r="F66" s="115">
        <v>3485</v>
      </c>
      <c r="G66" s="114">
        <v>3496</v>
      </c>
      <c r="H66" s="114">
        <v>3440</v>
      </c>
      <c r="I66" s="114">
        <v>3413</v>
      </c>
      <c r="J66" s="140">
        <v>3377</v>
      </c>
      <c r="K66" s="114">
        <v>108</v>
      </c>
      <c r="L66" s="116">
        <v>3.1981048267693217</v>
      </c>
    </row>
    <row r="67" spans="1:12" s="110" customFormat="1" ht="15" customHeight="1" x14ac:dyDescent="0.2">
      <c r="A67" s="120"/>
      <c r="B67" s="119"/>
      <c r="C67" s="258" t="s">
        <v>107</v>
      </c>
      <c r="E67" s="113">
        <v>51.012088838909193</v>
      </c>
      <c r="F67" s="115">
        <v>3629</v>
      </c>
      <c r="G67" s="114">
        <v>3551</v>
      </c>
      <c r="H67" s="114">
        <v>3491</v>
      </c>
      <c r="I67" s="114">
        <v>3407</v>
      </c>
      <c r="J67" s="140">
        <v>3331</v>
      </c>
      <c r="K67" s="114">
        <v>298</v>
      </c>
      <c r="L67" s="116">
        <v>8.946262383668568</v>
      </c>
    </row>
    <row r="68" spans="1:12" s="110" customFormat="1" ht="15" customHeight="1" x14ac:dyDescent="0.2">
      <c r="A68" s="120"/>
      <c r="B68" s="119"/>
      <c r="C68" s="258" t="s">
        <v>105</v>
      </c>
      <c r="D68" s="110" t="s">
        <v>202</v>
      </c>
      <c r="E68" s="113">
        <v>14.548777059319651</v>
      </c>
      <c r="F68" s="115">
        <v>1035</v>
      </c>
      <c r="G68" s="114">
        <v>1005</v>
      </c>
      <c r="H68" s="114">
        <v>979</v>
      </c>
      <c r="I68" s="114">
        <v>935</v>
      </c>
      <c r="J68" s="140">
        <v>892</v>
      </c>
      <c r="K68" s="114">
        <v>143</v>
      </c>
      <c r="L68" s="116">
        <v>16.031390134529147</v>
      </c>
    </row>
    <row r="69" spans="1:12" s="110" customFormat="1" ht="15" customHeight="1" x14ac:dyDescent="0.2">
      <c r="A69" s="120"/>
      <c r="B69" s="119"/>
      <c r="C69" s="258"/>
      <c r="D69" s="267" t="s">
        <v>198</v>
      </c>
      <c r="E69" s="113">
        <v>46.086956521739133</v>
      </c>
      <c r="F69" s="115">
        <v>477</v>
      </c>
      <c r="G69" s="114">
        <v>470</v>
      </c>
      <c r="H69" s="114">
        <v>452</v>
      </c>
      <c r="I69" s="114">
        <v>433</v>
      </c>
      <c r="J69" s="140">
        <v>415</v>
      </c>
      <c r="K69" s="114">
        <v>62</v>
      </c>
      <c r="L69" s="116">
        <v>14.939759036144578</v>
      </c>
    </row>
    <row r="70" spans="1:12" s="110" customFormat="1" ht="15" customHeight="1" x14ac:dyDescent="0.2">
      <c r="A70" s="120"/>
      <c r="B70" s="119"/>
      <c r="C70" s="258"/>
      <c r="D70" s="267" t="s">
        <v>199</v>
      </c>
      <c r="E70" s="113">
        <v>53.913043478260867</v>
      </c>
      <c r="F70" s="115">
        <v>558</v>
      </c>
      <c r="G70" s="114">
        <v>535</v>
      </c>
      <c r="H70" s="114">
        <v>527</v>
      </c>
      <c r="I70" s="114">
        <v>502</v>
      </c>
      <c r="J70" s="140">
        <v>477</v>
      </c>
      <c r="K70" s="114">
        <v>81</v>
      </c>
      <c r="L70" s="116">
        <v>16.981132075471699</v>
      </c>
    </row>
    <row r="71" spans="1:12" s="110" customFormat="1" ht="15" customHeight="1" x14ac:dyDescent="0.2">
      <c r="A71" s="120"/>
      <c r="B71" s="119"/>
      <c r="C71" s="258"/>
      <c r="D71" s="110" t="s">
        <v>203</v>
      </c>
      <c r="E71" s="113">
        <v>73.081248242901324</v>
      </c>
      <c r="F71" s="115">
        <v>5199</v>
      </c>
      <c r="G71" s="114">
        <v>5189</v>
      </c>
      <c r="H71" s="114">
        <v>5126</v>
      </c>
      <c r="I71" s="114">
        <v>5068</v>
      </c>
      <c r="J71" s="140">
        <v>5021</v>
      </c>
      <c r="K71" s="114">
        <v>178</v>
      </c>
      <c r="L71" s="116">
        <v>3.5451105357498505</v>
      </c>
    </row>
    <row r="72" spans="1:12" s="110" customFormat="1" ht="15" customHeight="1" x14ac:dyDescent="0.2">
      <c r="A72" s="120"/>
      <c r="B72" s="119"/>
      <c r="C72" s="258"/>
      <c r="D72" s="267" t="s">
        <v>198</v>
      </c>
      <c r="E72" s="113">
        <v>49.297941911906136</v>
      </c>
      <c r="F72" s="115">
        <v>2563</v>
      </c>
      <c r="G72" s="114">
        <v>2583</v>
      </c>
      <c r="H72" s="114">
        <v>2562</v>
      </c>
      <c r="I72" s="114">
        <v>2552</v>
      </c>
      <c r="J72" s="140">
        <v>2539</v>
      </c>
      <c r="K72" s="114">
        <v>24</v>
      </c>
      <c r="L72" s="116">
        <v>0.94525403702244981</v>
      </c>
    </row>
    <row r="73" spans="1:12" s="110" customFormat="1" ht="15" customHeight="1" x14ac:dyDescent="0.2">
      <c r="A73" s="120"/>
      <c r="B73" s="119"/>
      <c r="C73" s="258"/>
      <c r="D73" s="267" t="s">
        <v>199</v>
      </c>
      <c r="E73" s="113">
        <v>50.702058088093864</v>
      </c>
      <c r="F73" s="115">
        <v>2636</v>
      </c>
      <c r="G73" s="114">
        <v>2606</v>
      </c>
      <c r="H73" s="114">
        <v>2564</v>
      </c>
      <c r="I73" s="114">
        <v>2516</v>
      </c>
      <c r="J73" s="140">
        <v>2482</v>
      </c>
      <c r="K73" s="114">
        <v>154</v>
      </c>
      <c r="L73" s="116">
        <v>6.2046736502820306</v>
      </c>
    </row>
    <row r="74" spans="1:12" s="110" customFormat="1" ht="15" customHeight="1" x14ac:dyDescent="0.2">
      <c r="A74" s="120"/>
      <c r="B74" s="119"/>
      <c r="C74" s="258"/>
      <c r="D74" s="110" t="s">
        <v>204</v>
      </c>
      <c r="E74" s="113">
        <v>12.369974697779027</v>
      </c>
      <c r="F74" s="115">
        <v>880</v>
      </c>
      <c r="G74" s="114">
        <v>853</v>
      </c>
      <c r="H74" s="114">
        <v>826</v>
      </c>
      <c r="I74" s="114">
        <v>817</v>
      </c>
      <c r="J74" s="140">
        <v>795</v>
      </c>
      <c r="K74" s="114">
        <v>85</v>
      </c>
      <c r="L74" s="116">
        <v>10.691823899371069</v>
      </c>
    </row>
    <row r="75" spans="1:12" s="110" customFormat="1" ht="15" customHeight="1" x14ac:dyDescent="0.2">
      <c r="A75" s="120"/>
      <c r="B75" s="119"/>
      <c r="C75" s="258"/>
      <c r="D75" s="267" t="s">
        <v>198</v>
      </c>
      <c r="E75" s="113">
        <v>50.56818181818182</v>
      </c>
      <c r="F75" s="115">
        <v>445</v>
      </c>
      <c r="G75" s="114">
        <v>443</v>
      </c>
      <c r="H75" s="114">
        <v>426</v>
      </c>
      <c r="I75" s="114">
        <v>428</v>
      </c>
      <c r="J75" s="140">
        <v>423</v>
      </c>
      <c r="K75" s="114">
        <v>22</v>
      </c>
      <c r="L75" s="116">
        <v>5.2009456264775418</v>
      </c>
    </row>
    <row r="76" spans="1:12" s="110" customFormat="1" ht="15" customHeight="1" x14ac:dyDescent="0.2">
      <c r="A76" s="120"/>
      <c r="B76" s="119"/>
      <c r="C76" s="258"/>
      <c r="D76" s="267" t="s">
        <v>199</v>
      </c>
      <c r="E76" s="113">
        <v>49.43181818181818</v>
      </c>
      <c r="F76" s="115">
        <v>435</v>
      </c>
      <c r="G76" s="114">
        <v>410</v>
      </c>
      <c r="H76" s="114">
        <v>400</v>
      </c>
      <c r="I76" s="114">
        <v>389</v>
      </c>
      <c r="J76" s="140">
        <v>372</v>
      </c>
      <c r="K76" s="114">
        <v>63</v>
      </c>
      <c r="L76" s="116">
        <v>16.93548387096774</v>
      </c>
    </row>
    <row r="77" spans="1:12" s="110" customFormat="1" ht="15" customHeight="1" x14ac:dyDescent="0.2">
      <c r="A77" s="534"/>
      <c r="B77" s="119" t="s">
        <v>205</v>
      </c>
      <c r="C77" s="268"/>
      <c r="D77" s="182"/>
      <c r="E77" s="113">
        <v>5.5855391086947899</v>
      </c>
      <c r="F77" s="115">
        <v>2815</v>
      </c>
      <c r="G77" s="114">
        <v>2831</v>
      </c>
      <c r="H77" s="114">
        <v>2968</v>
      </c>
      <c r="I77" s="114">
        <v>2916</v>
      </c>
      <c r="J77" s="140">
        <v>2886</v>
      </c>
      <c r="K77" s="114">
        <v>-71</v>
      </c>
      <c r="L77" s="116">
        <v>-2.46015246015246</v>
      </c>
    </row>
    <row r="78" spans="1:12" s="110" customFormat="1" ht="15" customHeight="1" x14ac:dyDescent="0.2">
      <c r="A78" s="120"/>
      <c r="B78" s="119"/>
      <c r="C78" s="268" t="s">
        <v>106</v>
      </c>
      <c r="D78" s="182"/>
      <c r="E78" s="113">
        <v>58.365896980461812</v>
      </c>
      <c r="F78" s="115">
        <v>1643</v>
      </c>
      <c r="G78" s="114">
        <v>1630</v>
      </c>
      <c r="H78" s="114">
        <v>1728</v>
      </c>
      <c r="I78" s="114">
        <v>1691</v>
      </c>
      <c r="J78" s="140">
        <v>1653</v>
      </c>
      <c r="K78" s="114">
        <v>-10</v>
      </c>
      <c r="L78" s="116">
        <v>-0.60496067755595884</v>
      </c>
    </row>
    <row r="79" spans="1:12" s="110" customFormat="1" ht="15" customHeight="1" x14ac:dyDescent="0.2">
      <c r="A79" s="123"/>
      <c r="B79" s="124"/>
      <c r="C79" s="260" t="s">
        <v>107</v>
      </c>
      <c r="D79" s="261"/>
      <c r="E79" s="125">
        <v>41.634103019538188</v>
      </c>
      <c r="F79" s="143">
        <v>1172</v>
      </c>
      <c r="G79" s="144">
        <v>1201</v>
      </c>
      <c r="H79" s="144">
        <v>1240</v>
      </c>
      <c r="I79" s="144">
        <v>1225</v>
      </c>
      <c r="J79" s="145">
        <v>1233</v>
      </c>
      <c r="K79" s="144">
        <v>-61</v>
      </c>
      <c r="L79" s="146">
        <v>-4.9472830494728308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50398</v>
      </c>
      <c r="E11" s="114">
        <v>50711</v>
      </c>
      <c r="F11" s="114">
        <v>51083</v>
      </c>
      <c r="G11" s="114">
        <v>50216</v>
      </c>
      <c r="H11" s="140">
        <v>49849</v>
      </c>
      <c r="I11" s="115">
        <v>549</v>
      </c>
      <c r="J11" s="116">
        <v>1.1013260045336917</v>
      </c>
    </row>
    <row r="12" spans="1:15" s="110" customFormat="1" ht="24.95" customHeight="1" x14ac:dyDescent="0.2">
      <c r="A12" s="193" t="s">
        <v>132</v>
      </c>
      <c r="B12" s="194" t="s">
        <v>133</v>
      </c>
      <c r="C12" s="113">
        <v>0.7639192031429819</v>
      </c>
      <c r="D12" s="115">
        <v>385</v>
      </c>
      <c r="E12" s="114">
        <v>394</v>
      </c>
      <c r="F12" s="114">
        <v>407</v>
      </c>
      <c r="G12" s="114">
        <v>393</v>
      </c>
      <c r="H12" s="140">
        <v>385</v>
      </c>
      <c r="I12" s="115">
        <v>0</v>
      </c>
      <c r="J12" s="116">
        <v>0</v>
      </c>
    </row>
    <row r="13" spans="1:15" s="110" customFormat="1" ht="24.95" customHeight="1" x14ac:dyDescent="0.2">
      <c r="A13" s="193" t="s">
        <v>134</v>
      </c>
      <c r="B13" s="199" t="s">
        <v>214</v>
      </c>
      <c r="C13" s="113">
        <v>1.5635541092900511</v>
      </c>
      <c r="D13" s="115">
        <v>788</v>
      </c>
      <c r="E13" s="114">
        <v>769</v>
      </c>
      <c r="F13" s="114">
        <v>780</v>
      </c>
      <c r="G13" s="114">
        <v>767</v>
      </c>
      <c r="H13" s="140">
        <v>764</v>
      </c>
      <c r="I13" s="115">
        <v>24</v>
      </c>
      <c r="J13" s="116">
        <v>3.1413612565445028</v>
      </c>
    </row>
    <row r="14" spans="1:15" s="287" customFormat="1" ht="24" customHeight="1" x14ac:dyDescent="0.2">
      <c r="A14" s="193" t="s">
        <v>215</v>
      </c>
      <c r="B14" s="199" t="s">
        <v>137</v>
      </c>
      <c r="C14" s="113">
        <v>36.541132584626375</v>
      </c>
      <c r="D14" s="115">
        <v>18416</v>
      </c>
      <c r="E14" s="114">
        <v>18800</v>
      </c>
      <c r="F14" s="114">
        <v>18889</v>
      </c>
      <c r="G14" s="114">
        <v>18560</v>
      </c>
      <c r="H14" s="140">
        <v>18581</v>
      </c>
      <c r="I14" s="115">
        <v>-165</v>
      </c>
      <c r="J14" s="116">
        <v>-0.88800387492599964</v>
      </c>
      <c r="K14" s="110"/>
      <c r="L14" s="110"/>
      <c r="M14" s="110"/>
      <c r="N14" s="110"/>
      <c r="O14" s="110"/>
    </row>
    <row r="15" spans="1:15" s="110" customFormat="1" ht="24.75" customHeight="1" x14ac:dyDescent="0.2">
      <c r="A15" s="193" t="s">
        <v>216</v>
      </c>
      <c r="B15" s="199" t="s">
        <v>217</v>
      </c>
      <c r="C15" s="113">
        <v>16.324060478590422</v>
      </c>
      <c r="D15" s="115">
        <v>8227</v>
      </c>
      <c r="E15" s="114">
        <v>8202</v>
      </c>
      <c r="F15" s="114">
        <v>8158</v>
      </c>
      <c r="G15" s="114">
        <v>7999</v>
      </c>
      <c r="H15" s="140">
        <v>7958</v>
      </c>
      <c r="I15" s="115">
        <v>269</v>
      </c>
      <c r="J15" s="116">
        <v>3.3802462930384518</v>
      </c>
    </row>
    <row r="16" spans="1:15" s="287" customFormat="1" ht="24.95" customHeight="1" x14ac:dyDescent="0.2">
      <c r="A16" s="193" t="s">
        <v>218</v>
      </c>
      <c r="B16" s="199" t="s">
        <v>141</v>
      </c>
      <c r="C16" s="113">
        <v>16.996706218500734</v>
      </c>
      <c r="D16" s="115">
        <v>8566</v>
      </c>
      <c r="E16" s="114">
        <v>8976</v>
      </c>
      <c r="F16" s="114">
        <v>9090</v>
      </c>
      <c r="G16" s="114">
        <v>8951</v>
      </c>
      <c r="H16" s="140">
        <v>9004</v>
      </c>
      <c r="I16" s="115">
        <v>-438</v>
      </c>
      <c r="J16" s="116">
        <v>-4.8645046645935137</v>
      </c>
      <c r="K16" s="110"/>
      <c r="L16" s="110"/>
      <c r="M16" s="110"/>
      <c r="N16" s="110"/>
      <c r="O16" s="110"/>
    </row>
    <row r="17" spans="1:15" s="110" customFormat="1" ht="24.95" customHeight="1" x14ac:dyDescent="0.2">
      <c r="A17" s="193" t="s">
        <v>219</v>
      </c>
      <c r="B17" s="199" t="s">
        <v>220</v>
      </c>
      <c r="C17" s="113">
        <v>3.2203658875352197</v>
      </c>
      <c r="D17" s="115">
        <v>1623</v>
      </c>
      <c r="E17" s="114">
        <v>1622</v>
      </c>
      <c r="F17" s="114">
        <v>1641</v>
      </c>
      <c r="G17" s="114">
        <v>1610</v>
      </c>
      <c r="H17" s="140">
        <v>1619</v>
      </c>
      <c r="I17" s="115">
        <v>4</v>
      </c>
      <c r="J17" s="116">
        <v>0.24706609017912293</v>
      </c>
    </row>
    <row r="18" spans="1:15" s="287" customFormat="1" ht="24.95" customHeight="1" x14ac:dyDescent="0.2">
      <c r="A18" s="201" t="s">
        <v>144</v>
      </c>
      <c r="B18" s="202" t="s">
        <v>145</v>
      </c>
      <c r="C18" s="113">
        <v>6.9347989999603161</v>
      </c>
      <c r="D18" s="115">
        <v>3495</v>
      </c>
      <c r="E18" s="114">
        <v>3454</v>
      </c>
      <c r="F18" s="114">
        <v>3610</v>
      </c>
      <c r="G18" s="114">
        <v>3510</v>
      </c>
      <c r="H18" s="140">
        <v>3437</v>
      </c>
      <c r="I18" s="115">
        <v>58</v>
      </c>
      <c r="J18" s="116">
        <v>1.6875181844631946</v>
      </c>
      <c r="K18" s="110"/>
      <c r="L18" s="110"/>
      <c r="M18" s="110"/>
      <c r="N18" s="110"/>
      <c r="O18" s="110"/>
    </row>
    <row r="19" spans="1:15" s="110" customFormat="1" ht="24.95" customHeight="1" x14ac:dyDescent="0.2">
      <c r="A19" s="193" t="s">
        <v>146</v>
      </c>
      <c r="B19" s="199" t="s">
        <v>147</v>
      </c>
      <c r="C19" s="113">
        <v>13.036231596491925</v>
      </c>
      <c r="D19" s="115">
        <v>6570</v>
      </c>
      <c r="E19" s="114">
        <v>6583</v>
      </c>
      <c r="F19" s="114">
        <v>6630</v>
      </c>
      <c r="G19" s="114">
        <v>6483</v>
      </c>
      <c r="H19" s="140">
        <v>6442</v>
      </c>
      <c r="I19" s="115">
        <v>128</v>
      </c>
      <c r="J19" s="116">
        <v>1.9869605712511642</v>
      </c>
    </row>
    <row r="20" spans="1:15" s="287" customFormat="1" ht="24.95" customHeight="1" x14ac:dyDescent="0.2">
      <c r="A20" s="193" t="s">
        <v>148</v>
      </c>
      <c r="B20" s="199" t="s">
        <v>149</v>
      </c>
      <c r="C20" s="113">
        <v>1.8512639390452001</v>
      </c>
      <c r="D20" s="115">
        <v>933</v>
      </c>
      <c r="E20" s="114">
        <v>925</v>
      </c>
      <c r="F20" s="114">
        <v>911</v>
      </c>
      <c r="G20" s="114">
        <v>901</v>
      </c>
      <c r="H20" s="140">
        <v>878</v>
      </c>
      <c r="I20" s="115">
        <v>55</v>
      </c>
      <c r="J20" s="116">
        <v>6.2642369020501141</v>
      </c>
      <c r="K20" s="110"/>
      <c r="L20" s="110"/>
      <c r="M20" s="110"/>
      <c r="N20" s="110"/>
      <c r="O20" s="110"/>
    </row>
    <row r="21" spans="1:15" s="110" customFormat="1" ht="24.95" customHeight="1" x14ac:dyDescent="0.2">
      <c r="A21" s="201" t="s">
        <v>150</v>
      </c>
      <c r="B21" s="202" t="s">
        <v>151</v>
      </c>
      <c r="C21" s="113">
        <v>2.7064566054208501</v>
      </c>
      <c r="D21" s="115">
        <v>1364</v>
      </c>
      <c r="E21" s="114">
        <v>1364</v>
      </c>
      <c r="F21" s="114">
        <v>1465</v>
      </c>
      <c r="G21" s="114">
        <v>1435</v>
      </c>
      <c r="H21" s="140">
        <v>1352</v>
      </c>
      <c r="I21" s="115">
        <v>12</v>
      </c>
      <c r="J21" s="116">
        <v>0.8875739644970414</v>
      </c>
    </row>
    <row r="22" spans="1:15" s="110" customFormat="1" ht="24.95" customHeight="1" x14ac:dyDescent="0.2">
      <c r="A22" s="201" t="s">
        <v>152</v>
      </c>
      <c r="B22" s="199" t="s">
        <v>153</v>
      </c>
      <c r="C22" s="113">
        <v>1.11115520457161</v>
      </c>
      <c r="D22" s="115">
        <v>560</v>
      </c>
      <c r="E22" s="114">
        <v>558</v>
      </c>
      <c r="F22" s="114">
        <v>550</v>
      </c>
      <c r="G22" s="114">
        <v>540</v>
      </c>
      <c r="H22" s="140">
        <v>541</v>
      </c>
      <c r="I22" s="115">
        <v>19</v>
      </c>
      <c r="J22" s="116">
        <v>3.512014787430684</v>
      </c>
    </row>
    <row r="23" spans="1:15" s="110" customFormat="1" ht="24.95" customHeight="1" x14ac:dyDescent="0.2">
      <c r="A23" s="193" t="s">
        <v>154</v>
      </c>
      <c r="B23" s="199" t="s">
        <v>155</v>
      </c>
      <c r="C23" s="113">
        <v>2.2421524663677128</v>
      </c>
      <c r="D23" s="115">
        <v>1130</v>
      </c>
      <c r="E23" s="114">
        <v>1139</v>
      </c>
      <c r="F23" s="114">
        <v>1153</v>
      </c>
      <c r="G23" s="114">
        <v>1133</v>
      </c>
      <c r="H23" s="140">
        <v>1130</v>
      </c>
      <c r="I23" s="115">
        <v>0</v>
      </c>
      <c r="J23" s="116">
        <v>0</v>
      </c>
    </row>
    <row r="24" spans="1:15" s="110" customFormat="1" ht="24.95" customHeight="1" x14ac:dyDescent="0.2">
      <c r="A24" s="193" t="s">
        <v>156</v>
      </c>
      <c r="B24" s="199" t="s">
        <v>221</v>
      </c>
      <c r="C24" s="113">
        <v>4.7144727965395452</v>
      </c>
      <c r="D24" s="115">
        <v>2376</v>
      </c>
      <c r="E24" s="114">
        <v>2323</v>
      </c>
      <c r="F24" s="114">
        <v>2351</v>
      </c>
      <c r="G24" s="114">
        <v>2373</v>
      </c>
      <c r="H24" s="140">
        <v>2352</v>
      </c>
      <c r="I24" s="115">
        <v>24</v>
      </c>
      <c r="J24" s="116">
        <v>1.0204081632653061</v>
      </c>
    </row>
    <row r="25" spans="1:15" s="110" customFormat="1" ht="24.95" customHeight="1" x14ac:dyDescent="0.2">
      <c r="A25" s="193" t="s">
        <v>222</v>
      </c>
      <c r="B25" s="204" t="s">
        <v>159</v>
      </c>
      <c r="C25" s="113">
        <v>2.2977102265962936</v>
      </c>
      <c r="D25" s="115">
        <v>1158</v>
      </c>
      <c r="E25" s="114">
        <v>1139</v>
      </c>
      <c r="F25" s="114">
        <v>1207</v>
      </c>
      <c r="G25" s="114">
        <v>1157</v>
      </c>
      <c r="H25" s="140">
        <v>1061</v>
      </c>
      <c r="I25" s="115">
        <v>97</v>
      </c>
      <c r="J25" s="116">
        <v>9.1423185673892551</v>
      </c>
    </row>
    <row r="26" spans="1:15" s="110" customFormat="1" ht="24.95" customHeight="1" x14ac:dyDescent="0.2">
      <c r="A26" s="201">
        <v>782.78300000000002</v>
      </c>
      <c r="B26" s="203" t="s">
        <v>160</v>
      </c>
      <c r="C26" s="113">
        <v>0.78574546608992424</v>
      </c>
      <c r="D26" s="115">
        <v>396</v>
      </c>
      <c r="E26" s="114">
        <v>406</v>
      </c>
      <c r="F26" s="114">
        <v>492</v>
      </c>
      <c r="G26" s="114">
        <v>512</v>
      </c>
      <c r="H26" s="140">
        <v>549</v>
      </c>
      <c r="I26" s="115">
        <v>-153</v>
      </c>
      <c r="J26" s="116">
        <v>-27.868852459016395</v>
      </c>
    </row>
    <row r="27" spans="1:15" s="110" customFormat="1" ht="24.95" customHeight="1" x14ac:dyDescent="0.2">
      <c r="A27" s="193" t="s">
        <v>161</v>
      </c>
      <c r="B27" s="199" t="s">
        <v>223</v>
      </c>
      <c r="C27" s="113">
        <v>4.4823207270129766</v>
      </c>
      <c r="D27" s="115">
        <v>2259</v>
      </c>
      <c r="E27" s="114">
        <v>2275</v>
      </c>
      <c r="F27" s="114">
        <v>2246</v>
      </c>
      <c r="G27" s="114">
        <v>2214</v>
      </c>
      <c r="H27" s="140">
        <v>2196</v>
      </c>
      <c r="I27" s="115">
        <v>63</v>
      </c>
      <c r="J27" s="116">
        <v>2.8688524590163933</v>
      </c>
    </row>
    <row r="28" spans="1:15" s="110" customFormat="1" ht="24.95" customHeight="1" x14ac:dyDescent="0.2">
      <c r="A28" s="193" t="s">
        <v>163</v>
      </c>
      <c r="B28" s="199" t="s">
        <v>164</v>
      </c>
      <c r="C28" s="113">
        <v>3.365212905274019</v>
      </c>
      <c r="D28" s="115">
        <v>1696</v>
      </c>
      <c r="E28" s="114">
        <v>1709</v>
      </c>
      <c r="F28" s="114">
        <v>1690</v>
      </c>
      <c r="G28" s="114">
        <v>1638</v>
      </c>
      <c r="H28" s="140">
        <v>1632</v>
      </c>
      <c r="I28" s="115">
        <v>64</v>
      </c>
      <c r="J28" s="116">
        <v>3.9215686274509802</v>
      </c>
    </row>
    <row r="29" spans="1:15" s="110" customFormat="1" ht="24.95" customHeight="1" x14ac:dyDescent="0.2">
      <c r="A29" s="193">
        <v>86</v>
      </c>
      <c r="B29" s="199" t="s">
        <v>165</v>
      </c>
      <c r="C29" s="113">
        <v>6.7562204849398784</v>
      </c>
      <c r="D29" s="115">
        <v>3405</v>
      </c>
      <c r="E29" s="114">
        <v>3369</v>
      </c>
      <c r="F29" s="114">
        <v>3245</v>
      </c>
      <c r="G29" s="114">
        <v>3161</v>
      </c>
      <c r="H29" s="140">
        <v>3160</v>
      </c>
      <c r="I29" s="115">
        <v>245</v>
      </c>
      <c r="J29" s="116">
        <v>7.7531645569620249</v>
      </c>
    </row>
    <row r="30" spans="1:15" s="110" customFormat="1" ht="24.95" customHeight="1" x14ac:dyDescent="0.2">
      <c r="A30" s="193">
        <v>87.88</v>
      </c>
      <c r="B30" s="204" t="s">
        <v>166</v>
      </c>
      <c r="C30" s="113">
        <v>8.8951942537402271</v>
      </c>
      <c r="D30" s="115">
        <v>4483</v>
      </c>
      <c r="E30" s="114">
        <v>4489</v>
      </c>
      <c r="F30" s="114">
        <v>4447</v>
      </c>
      <c r="G30" s="114">
        <v>4439</v>
      </c>
      <c r="H30" s="140">
        <v>4405</v>
      </c>
      <c r="I30" s="115">
        <v>78</v>
      </c>
      <c r="J30" s="116">
        <v>1.7707150964812712</v>
      </c>
    </row>
    <row r="31" spans="1:15" s="110" customFormat="1" ht="24.95" customHeight="1" x14ac:dyDescent="0.2">
      <c r="A31" s="193" t="s">
        <v>167</v>
      </c>
      <c r="B31" s="199" t="s">
        <v>168</v>
      </c>
      <c r="C31" s="113">
        <v>1.9524584308901147</v>
      </c>
      <c r="D31" s="115">
        <v>984</v>
      </c>
      <c r="E31" s="114">
        <v>1015</v>
      </c>
      <c r="F31" s="114">
        <v>1010</v>
      </c>
      <c r="G31" s="114">
        <v>1000</v>
      </c>
      <c r="H31" s="140">
        <v>984</v>
      </c>
      <c r="I31" s="115">
        <v>0</v>
      </c>
      <c r="J31" s="116">
        <v>0</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0.7639192031429819</v>
      </c>
      <c r="D34" s="115">
        <v>385</v>
      </c>
      <c r="E34" s="114">
        <v>394</v>
      </c>
      <c r="F34" s="114">
        <v>407</v>
      </c>
      <c r="G34" s="114">
        <v>393</v>
      </c>
      <c r="H34" s="140">
        <v>385</v>
      </c>
      <c r="I34" s="115">
        <v>0</v>
      </c>
      <c r="J34" s="116">
        <v>0</v>
      </c>
    </row>
    <row r="35" spans="1:10" s="110" customFormat="1" ht="24.95" customHeight="1" x14ac:dyDescent="0.2">
      <c r="A35" s="292" t="s">
        <v>171</v>
      </c>
      <c r="B35" s="293" t="s">
        <v>172</v>
      </c>
      <c r="C35" s="113">
        <v>45.039485693876742</v>
      </c>
      <c r="D35" s="115">
        <v>22699</v>
      </c>
      <c r="E35" s="114">
        <v>23023</v>
      </c>
      <c r="F35" s="114">
        <v>23279</v>
      </c>
      <c r="G35" s="114">
        <v>22837</v>
      </c>
      <c r="H35" s="140">
        <v>22782</v>
      </c>
      <c r="I35" s="115">
        <v>-83</v>
      </c>
      <c r="J35" s="116">
        <v>-0.36432271091212359</v>
      </c>
    </row>
    <row r="36" spans="1:10" s="110" customFormat="1" ht="24.95" customHeight="1" x14ac:dyDescent="0.2">
      <c r="A36" s="294" t="s">
        <v>173</v>
      </c>
      <c r="B36" s="295" t="s">
        <v>174</v>
      </c>
      <c r="C36" s="125">
        <v>54.196595102980275</v>
      </c>
      <c r="D36" s="143">
        <v>27314</v>
      </c>
      <c r="E36" s="144">
        <v>27294</v>
      </c>
      <c r="F36" s="144">
        <v>27397</v>
      </c>
      <c r="G36" s="144">
        <v>26986</v>
      </c>
      <c r="H36" s="145">
        <v>26682</v>
      </c>
      <c r="I36" s="143">
        <v>632</v>
      </c>
      <c r="J36" s="146">
        <v>2.3686380331309498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2020-09-25T10:58:35Z</dcterms:created>
  <dcterms:modified xsi:type="dcterms:W3CDTF">2020-09-28T08:10:54Z</dcterms:modified>
</cp:coreProperties>
</file>