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c r="G73" i="24"/>
  <c r="F73" i="24"/>
  <c r="E73" i="24"/>
  <c r="L72" i="24"/>
  <c r="H72" i="24" s="1"/>
  <c r="I72" i="24" s="1"/>
  <c r="G72" i="24"/>
  <c r="F72" i="24"/>
  <c r="E72" i="24"/>
  <c r="L71" i="24"/>
  <c r="H71" i="24" s="1"/>
  <c r="I71" i="24" s="1"/>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K44" i="24"/>
  <c r="I44" i="24"/>
  <c r="F44" i="24"/>
  <c r="D44" i="24"/>
  <c r="C44" i="24"/>
  <c r="M44" i="24" s="1"/>
  <c r="B44" i="24"/>
  <c r="J44" i="24" s="1"/>
  <c r="M43" i="24"/>
  <c r="J43" i="24"/>
  <c r="G43" i="24"/>
  <c r="E43" i="24"/>
  <c r="C43" i="24"/>
  <c r="I43" i="24" s="1"/>
  <c r="B43" i="24"/>
  <c r="L42" i="24"/>
  <c r="K42" i="24"/>
  <c r="I42" i="24"/>
  <c r="F42" i="24"/>
  <c r="D42" i="24"/>
  <c r="C42" i="24"/>
  <c r="M42" i="24" s="1"/>
  <c r="B42" i="24"/>
  <c r="J42" i="24" s="1"/>
  <c r="M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C19" i="24"/>
  <c r="L57" i="15"/>
  <c r="K57" i="15"/>
  <c r="C38" i="24"/>
  <c r="C37" i="24"/>
  <c r="M37" i="24" s="1"/>
  <c r="C35" i="24"/>
  <c r="C34" i="24"/>
  <c r="C33" i="24"/>
  <c r="C32" i="24"/>
  <c r="G32" i="24" s="1"/>
  <c r="C31" i="24"/>
  <c r="C30" i="24"/>
  <c r="C29" i="24"/>
  <c r="C28" i="24"/>
  <c r="C27" i="24"/>
  <c r="C26" i="24"/>
  <c r="L26" i="24" s="1"/>
  <c r="C25" i="24"/>
  <c r="C24" i="24"/>
  <c r="C23" i="24"/>
  <c r="C22" i="24"/>
  <c r="C21" i="24"/>
  <c r="C20" i="24"/>
  <c r="G20" i="24" s="1"/>
  <c r="C18" i="24"/>
  <c r="C17" i="24"/>
  <c r="C16" i="24"/>
  <c r="G16" i="24" s="1"/>
  <c r="C15" i="24"/>
  <c r="C9" i="24"/>
  <c r="C8" i="24"/>
  <c r="C7" i="24"/>
  <c r="B38" i="24"/>
  <c r="D38" i="24" s="1"/>
  <c r="B37" i="24"/>
  <c r="B35" i="24"/>
  <c r="B34" i="24"/>
  <c r="B33" i="24"/>
  <c r="B32" i="24"/>
  <c r="D32" i="24" s="1"/>
  <c r="B31" i="24"/>
  <c r="B30" i="24"/>
  <c r="B29" i="24"/>
  <c r="K29" i="24" s="1"/>
  <c r="B28" i="24"/>
  <c r="B27" i="24"/>
  <c r="B26" i="24"/>
  <c r="B25" i="24"/>
  <c r="K25" i="24" s="1"/>
  <c r="B24" i="24"/>
  <c r="B23" i="24"/>
  <c r="B22" i="24"/>
  <c r="B21" i="24"/>
  <c r="K21" i="24" s="1"/>
  <c r="B20" i="24"/>
  <c r="B19" i="24"/>
  <c r="B18" i="24"/>
  <c r="B17" i="24"/>
  <c r="B16" i="24"/>
  <c r="D16" i="24" s="1"/>
  <c r="B15" i="24"/>
  <c r="B9" i="24"/>
  <c r="K9" i="24" s="1"/>
  <c r="B8" i="24"/>
  <c r="B7" i="24"/>
  <c r="D23" i="24" l="1"/>
  <c r="J23" i="24"/>
  <c r="K23" i="24"/>
  <c r="H23" i="24"/>
  <c r="F23" i="24"/>
  <c r="B45" i="24"/>
  <c r="B39" i="24"/>
  <c r="G15" i="24"/>
  <c r="L15" i="24"/>
  <c r="I15" i="24"/>
  <c r="M15" i="24"/>
  <c r="E15" i="24"/>
  <c r="G31" i="24"/>
  <c r="L31" i="24"/>
  <c r="I31" i="24"/>
  <c r="M31" i="24"/>
  <c r="E31" i="24"/>
  <c r="B14" i="24"/>
  <c r="B6" i="24"/>
  <c r="K30" i="24"/>
  <c r="H30" i="24"/>
  <c r="F30" i="24"/>
  <c r="D30" i="24"/>
  <c r="J30" i="24"/>
  <c r="D15" i="24"/>
  <c r="J15" i="24"/>
  <c r="K15" i="24"/>
  <c r="H15" i="24"/>
  <c r="F15" i="24"/>
  <c r="D31" i="24"/>
  <c r="J31" i="24"/>
  <c r="K31" i="24"/>
  <c r="H31" i="24"/>
  <c r="F31" i="24"/>
  <c r="G23" i="24"/>
  <c r="L23" i="24"/>
  <c r="I23" i="24"/>
  <c r="M23" i="24"/>
  <c r="E23" i="24"/>
  <c r="G27" i="24"/>
  <c r="L27" i="24"/>
  <c r="I27" i="24"/>
  <c r="M27" i="24"/>
  <c r="E27" i="24"/>
  <c r="K20" i="24"/>
  <c r="H20" i="24"/>
  <c r="F20" i="24"/>
  <c r="J20" i="24"/>
  <c r="D20" i="24"/>
  <c r="F37" i="24"/>
  <c r="D37" i="24"/>
  <c r="K37" i="24"/>
  <c r="H37" i="24"/>
  <c r="J37" i="24"/>
  <c r="K22" i="24"/>
  <c r="H22" i="24"/>
  <c r="F22" i="24"/>
  <c r="D22" i="24"/>
  <c r="J22" i="24"/>
  <c r="K28" i="24"/>
  <c r="H28" i="24"/>
  <c r="F28" i="24"/>
  <c r="J28" i="24"/>
  <c r="D28" i="24"/>
  <c r="K34" i="24"/>
  <c r="H34" i="24"/>
  <c r="F34" i="24"/>
  <c r="J34" i="24"/>
  <c r="D34" i="24"/>
  <c r="G7" i="24"/>
  <c r="L7" i="24"/>
  <c r="I7" i="24"/>
  <c r="M7" i="24"/>
  <c r="E7" i="24"/>
  <c r="M24" i="24"/>
  <c r="E24" i="24"/>
  <c r="L24" i="24"/>
  <c r="I24" i="24"/>
  <c r="G24" i="24"/>
  <c r="G9" i="24"/>
  <c r="L9" i="24"/>
  <c r="I9" i="24"/>
  <c r="E9" i="24"/>
  <c r="M9" i="24"/>
  <c r="M18" i="24"/>
  <c r="E18" i="24"/>
  <c r="I18" i="24"/>
  <c r="G18" i="24"/>
  <c r="M30" i="24"/>
  <c r="E30" i="24"/>
  <c r="I30" i="24"/>
  <c r="G30" i="24"/>
  <c r="H21" i="24"/>
  <c r="D19" i="24"/>
  <c r="J19" i="24"/>
  <c r="K19" i="24"/>
  <c r="H19" i="24"/>
  <c r="F19" i="24"/>
  <c r="D35" i="24"/>
  <c r="J35" i="24"/>
  <c r="F35" i="24"/>
  <c r="D17" i="24"/>
  <c r="J17" i="24"/>
  <c r="F17" i="24"/>
  <c r="G21" i="24"/>
  <c r="L21" i="24"/>
  <c r="I21" i="24"/>
  <c r="E21" i="24"/>
  <c r="M21" i="24"/>
  <c r="G33" i="24"/>
  <c r="M33" i="24"/>
  <c r="E33" i="24"/>
  <c r="L33" i="24"/>
  <c r="I33" i="24"/>
  <c r="M28" i="24"/>
  <c r="E28" i="24"/>
  <c r="L28" i="24"/>
  <c r="I28" i="24"/>
  <c r="I34" i="24"/>
  <c r="M34" i="24"/>
  <c r="E34" i="24"/>
  <c r="L34" i="24"/>
  <c r="G34" i="24"/>
  <c r="M38" i="24"/>
  <c r="E38" i="24"/>
  <c r="G38" i="24"/>
  <c r="L38" i="24"/>
  <c r="I38" i="24"/>
  <c r="K58" i="24"/>
  <c r="J58" i="24"/>
  <c r="I58" i="24"/>
  <c r="K63" i="24"/>
  <c r="J63" i="24"/>
  <c r="M8" i="24"/>
  <c r="E8" i="24"/>
  <c r="L8" i="24"/>
  <c r="I8" i="24"/>
  <c r="K8" i="24"/>
  <c r="H8" i="24"/>
  <c r="F8" i="24"/>
  <c r="J8" i="24"/>
  <c r="D25" i="24"/>
  <c r="J25" i="24"/>
  <c r="F25" i="24"/>
  <c r="D33" i="24"/>
  <c r="J33" i="24"/>
  <c r="F33" i="24"/>
  <c r="H33" i="24"/>
  <c r="D9" i="24"/>
  <c r="J9" i="24"/>
  <c r="F9" i="24"/>
  <c r="K18" i="24"/>
  <c r="H18" i="24"/>
  <c r="F18" i="24"/>
  <c r="D18" i="24"/>
  <c r="J18" i="24"/>
  <c r="K26" i="24"/>
  <c r="H26" i="24"/>
  <c r="F26" i="24"/>
  <c r="D26" i="24"/>
  <c r="J26" i="24"/>
  <c r="M22" i="24"/>
  <c r="E22" i="24"/>
  <c r="I22" i="24"/>
  <c r="G22" i="24"/>
  <c r="G25" i="24"/>
  <c r="L25" i="24"/>
  <c r="I25" i="24"/>
  <c r="E25" i="24"/>
  <c r="M25" i="24"/>
  <c r="D8" i="24"/>
  <c r="H17" i="24"/>
  <c r="L22" i="24"/>
  <c r="K33" i="24"/>
  <c r="K74" i="24"/>
  <c r="J74" i="24"/>
  <c r="I74" i="24"/>
  <c r="D21" i="24"/>
  <c r="J21" i="24"/>
  <c r="F21" i="24"/>
  <c r="D29" i="24"/>
  <c r="J29" i="24"/>
  <c r="F29" i="24"/>
  <c r="K38" i="24"/>
  <c r="J38" i="24"/>
  <c r="H38" i="24"/>
  <c r="F38" i="24"/>
  <c r="M16" i="24"/>
  <c r="E16" i="24"/>
  <c r="L16" i="24"/>
  <c r="I16" i="24"/>
  <c r="G35" i="24"/>
  <c r="M35" i="24"/>
  <c r="E35" i="24"/>
  <c r="L35" i="24"/>
  <c r="I35" i="24"/>
  <c r="G8" i="24"/>
  <c r="K17" i="24"/>
  <c r="G28" i="24"/>
  <c r="F41" i="24"/>
  <c r="D41" i="24"/>
  <c r="K41" i="24"/>
  <c r="J41" i="24"/>
  <c r="H41" i="24"/>
  <c r="D7" i="24"/>
  <c r="J7" i="24"/>
  <c r="K7" i="24"/>
  <c r="H7" i="24"/>
  <c r="F7" i="24"/>
  <c r="K16" i="24"/>
  <c r="H16" i="24"/>
  <c r="F16" i="24"/>
  <c r="J16" i="24"/>
  <c r="K24" i="24"/>
  <c r="H24" i="24"/>
  <c r="F24" i="24"/>
  <c r="J24" i="24"/>
  <c r="K32" i="24"/>
  <c r="H32" i="24"/>
  <c r="F32" i="24"/>
  <c r="J32" i="24"/>
  <c r="M20" i="24"/>
  <c r="E20" i="24"/>
  <c r="L20" i="24"/>
  <c r="I20" i="24"/>
  <c r="M26" i="24"/>
  <c r="E26" i="24"/>
  <c r="I26" i="24"/>
  <c r="G26" i="24"/>
  <c r="G29" i="24"/>
  <c r="L29" i="24"/>
  <c r="I29" i="24"/>
  <c r="E29" i="24"/>
  <c r="M29" i="24"/>
  <c r="C45" i="24"/>
  <c r="C39" i="24"/>
  <c r="H9" i="24"/>
  <c r="L18" i="24"/>
  <c r="D24" i="24"/>
  <c r="H29" i="24"/>
  <c r="H35" i="24"/>
  <c r="K55" i="24"/>
  <c r="J55" i="24"/>
  <c r="K71" i="24"/>
  <c r="J71" i="24"/>
  <c r="D27" i="24"/>
  <c r="J27" i="24"/>
  <c r="K27" i="24"/>
  <c r="H27" i="24"/>
  <c r="F27" i="24"/>
  <c r="C14" i="24"/>
  <c r="C6" i="24"/>
  <c r="G17" i="24"/>
  <c r="L17" i="24"/>
  <c r="I17" i="24"/>
  <c r="E17" i="24"/>
  <c r="M17" i="24"/>
  <c r="M32" i="24"/>
  <c r="E32" i="24"/>
  <c r="L32" i="24"/>
  <c r="I32" i="24"/>
  <c r="G19" i="24"/>
  <c r="L19" i="24"/>
  <c r="I19" i="24"/>
  <c r="M19" i="24"/>
  <c r="E19" i="24"/>
  <c r="K35" i="24"/>
  <c r="I37" i="24"/>
  <c r="G37" i="24"/>
  <c r="L37" i="24"/>
  <c r="E37" i="24"/>
  <c r="H25" i="24"/>
  <c r="L30" i="24"/>
  <c r="K66" i="24"/>
  <c r="J66" i="24"/>
  <c r="I66" i="24"/>
  <c r="I77" i="24"/>
  <c r="F43" i="24"/>
  <c r="D43" i="24"/>
  <c r="K43" i="24"/>
  <c r="K53" i="24"/>
  <c r="J53" i="24"/>
  <c r="K61" i="24"/>
  <c r="J61" i="24"/>
  <c r="K69" i="24"/>
  <c r="J69" i="24"/>
  <c r="K52" i="24"/>
  <c r="J52" i="24"/>
  <c r="K60" i="24"/>
  <c r="J60" i="24"/>
  <c r="K68" i="24"/>
  <c r="J68" i="24"/>
  <c r="H43" i="24"/>
  <c r="K57" i="24"/>
  <c r="J57" i="24"/>
  <c r="K65" i="24"/>
  <c r="J65" i="24"/>
  <c r="K73" i="24"/>
  <c r="J73" i="24"/>
  <c r="K54" i="24"/>
  <c r="J54" i="24"/>
  <c r="K62" i="24"/>
  <c r="J62" i="24"/>
  <c r="K70" i="24"/>
  <c r="J70" i="24"/>
  <c r="K51" i="24"/>
  <c r="J51" i="24"/>
  <c r="K59" i="24"/>
  <c r="J59" i="24"/>
  <c r="K67" i="24"/>
  <c r="J67" i="24"/>
  <c r="K75" i="24"/>
  <c r="J75" i="24"/>
  <c r="K56" i="24"/>
  <c r="J56" i="24"/>
  <c r="K64" i="24"/>
  <c r="J64" i="24"/>
  <c r="K72" i="24"/>
  <c r="J72" i="24"/>
  <c r="G40" i="24"/>
  <c r="G42" i="24"/>
  <c r="G44" i="24"/>
  <c r="H40" i="24"/>
  <c r="L41" i="24"/>
  <c r="H42" i="24"/>
  <c r="L43" i="24"/>
  <c r="H44" i="24"/>
  <c r="E40" i="24"/>
  <c r="E42" i="24"/>
  <c r="E44" i="24"/>
  <c r="F39" i="24" l="1"/>
  <c r="D39" i="24"/>
  <c r="K39" i="24"/>
  <c r="H39" i="24"/>
  <c r="J39" i="24"/>
  <c r="J77" i="24"/>
  <c r="K77" i="24"/>
  <c r="H45" i="24"/>
  <c r="F45" i="24"/>
  <c r="D45" i="24"/>
  <c r="K45" i="24"/>
  <c r="J45" i="24"/>
  <c r="I79" i="24"/>
  <c r="I39" i="24"/>
  <c r="G39" i="24"/>
  <c r="L39" i="24"/>
  <c r="E39" i="24"/>
  <c r="M39" i="24"/>
  <c r="M14" i="24"/>
  <c r="E14" i="24"/>
  <c r="I14" i="24"/>
  <c r="G14" i="24"/>
  <c r="L14" i="24"/>
  <c r="K6" i="24"/>
  <c r="H6" i="24"/>
  <c r="F6" i="24"/>
  <c r="D6" i="24"/>
  <c r="J6" i="24"/>
  <c r="M6" i="24"/>
  <c r="E6" i="24"/>
  <c r="I6" i="24"/>
  <c r="G6" i="24"/>
  <c r="L6" i="24"/>
  <c r="I45" i="24"/>
  <c r="G45" i="24"/>
  <c r="L45" i="24"/>
  <c r="E45" i="24"/>
  <c r="M45" i="24"/>
  <c r="K14" i="24"/>
  <c r="H14" i="24"/>
  <c r="F14" i="24"/>
  <c r="D14" i="24"/>
  <c r="J14" i="24"/>
  <c r="K79" i="24" l="1"/>
  <c r="K78" i="24"/>
  <c r="J79" i="24"/>
  <c r="J78" i="24"/>
  <c r="I78" i="24"/>
  <c r="I83" i="24" l="1"/>
  <c r="I82" i="24"/>
  <c r="I81" i="24"/>
</calcChain>
</file>

<file path=xl/sharedStrings.xml><?xml version="1.0" encoding="utf-8"?>
<sst xmlns="http://schemas.openxmlformats.org/spreadsheetml/2006/main" count="1680" uniqueCount="521">
  <si>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</si>
  <si>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</si>
  <si>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</si>
  <si>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</si>
  <si>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</si>
  <si>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</si>
  <si>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</si>
  <si>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</si>
  <si>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</si>
  <si>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</si>
  <si>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</si>
  <si>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</si>
  <si>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</si>
  <si>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Zwickau (092)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</si>
  <si>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</si>
  <si>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</si>
  <si>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</si>
  <si>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</si>
  <si>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</si>
  <si>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</si>
  <si>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</si>
  <si>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</si>
  <si>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</si>
  <si>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</si>
  <si>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</si>
  <si>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</si>
  <si>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</si>
  <si>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</si>
  <si>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</si>
  <si>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</si>
  <si>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</si>
  <si>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</si>
  <si>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</si>
  <si>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</si>
  <si>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</si>
  <si>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</si>
  <si>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</si>
  <si>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</si>
  <si>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</si>
  <si>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</si>
  <si>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</si>
  <si>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</si>
  <si>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</si>
  <si>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</si>
  <si>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</si>
  <si>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</si>
  <si>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</si>
  <si>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</si>
  <si>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</si>
  <si>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</si>
  <si>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</si>
  <si>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</si>
  <si>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</si>
  <si>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</si>
  <si>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</si>
  <si>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</si>
  <si>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</si>
  <si>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</si>
  <si>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</si>
  <si>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</si>
  <si>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</si>
  <si>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</si>
  <si>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</si>
  <si>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</si>
  <si>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</si>
  <si>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</si>
  <si>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</si>
  <si>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</si>
  <si>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</si>
  <si>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</si>
  <si>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</si>
  <si>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</si>
  <si>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</si>
  <si>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</si>
  <si>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</si>
  <si>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</si>
  <si>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</si>
  <si>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</si>
  <si>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</si>
  <si>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</si>
  <si>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</si>
  <si>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</si>
  <si>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</si>
  <si>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</si>
  <si>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</si>
  <si>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</si>
  <si>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</si>
  <si>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</si>
  <si>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</si>
  <si>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</si>
  <si>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</si>
  <si>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</si>
  <si>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Zwickau (092);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</si>
  <si>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</si>
  <si>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</si>
  <si>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</si>
  <si>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</si>
  <si>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</si>
  <si>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</si>
  <si>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</si>
  <si>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</si>
  <si>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</si>
  <si>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</si>
  <si>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</si>
  <si>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</si>
  <si>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</si>
  <si>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</si>
  <si>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</si>
  <si>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</si>
  <si>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</si>
  <si>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</si>
  <si>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</si>
  <si>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</si>
  <si>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</si>
  <si>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</si>
  <si>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</si>
  <si>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</si>
  <si>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</si>
  <si>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</si>
  <si>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</si>
  <si>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</si>
  <si>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</si>
  <si>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</si>
  <si>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</si>
  <si>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</si>
  <si>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</si>
  <si>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</si>
  <si>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</si>
  <si>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</si>
  <si>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</si>
  <si>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</si>
  <si>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</si>
  <si>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</si>
  <si>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</si>
  <si>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</si>
  <si>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</si>
  <si>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</si>
  <si>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</si>
  <si>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</si>
  <si>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</si>
  <si>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</si>
  <si>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</si>
  <si>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</si>
  <si>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</si>
  <si>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</si>
  <si>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</si>
  <si>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</si>
  <si>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</si>
  <si>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</si>
  <si>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</si>
  <si>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</si>
  <si>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</si>
  <si>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</si>
  <si>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</si>
  <si>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</si>
  <si>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</si>
  <si>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</si>
  <si>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</si>
  <si>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</si>
  <si>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</si>
  <si>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</si>
  <si>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</si>
  <si>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</si>
  <si>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</si>
  <si>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</si>
  <si>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</si>
  <si>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</si>
  <si>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</si>
  <si>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</si>
  <si>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</si>
  <si>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</si>
  <si>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</si>
  <si>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</si>
  <si>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</si>
  <si>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</si>
  <si>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</si>
  <si>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</si>
  <si>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</si>
  <si>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</si>
  <si>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</si>
  <si>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</si>
  <si>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</si>
  <si>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</si>
  <si>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Zwickau (092)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</si>
  <si>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</si>
  <si>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</si>
  <si>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</si>
  <si>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</si>
  <si>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</si>
  <si>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</si>
  <si>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</si>
  <si>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</si>
  <si>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</si>
  <si>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</si>
  <si>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</si>
  <si>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</si>
  <si>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</si>
  <si>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</si>
  <si>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</si>
  <si>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</si>
  <si>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</si>
  <si>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</si>
  <si>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</si>
  <si>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</si>
  <si>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</si>
  <si>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</si>
  <si>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</si>
  <si>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</si>
  <si>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</si>
  <si>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</si>
  <si>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</si>
  <si>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</si>
  <si>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</si>
  <si>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</si>
  <si>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</si>
  <si>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</si>
  <si>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</si>
  <si>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</si>
  <si>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</si>
  <si>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</si>
  <si>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</si>
  <si>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</si>
  <si>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</si>
  <si>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</si>
  <si>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</si>
  <si>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</si>
  <si>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</si>
  <si>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</si>
  <si>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</si>
  <si>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</si>
  <si>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</si>
  <si>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</si>
  <si>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</si>
  <si>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</si>
  <si>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</si>
  <si>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</si>
  <si>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</si>
  <si>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</si>
  <si>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</si>
  <si>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</si>
  <si>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</si>
  <si>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</si>
  <si>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</si>
  <si>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</si>
  <si>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</si>
  <si>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</si>
  <si>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</si>
  <si>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</si>
  <si>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</si>
  <si>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</si>
  <si>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</si>
  <si>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</si>
  <si>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</si>
  <si>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</si>
  <si>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</si>
  <si>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</si>
  <si>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</si>
  <si>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</si>
  <si>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</si>
  <si>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</si>
  <si>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</si>
  <si>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</si>
  <si>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</si>
  <si>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</si>
  <si>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</si>
  <si>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</si>
  <si>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</si>
  <si>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</si>
  <si>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</si>
  <si>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</si>
  <si>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</si>
  <si>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</si>
  <si>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</si>
  <si>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</si>
  <si>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</si>
  <si>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</si>
  <si>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</si>
  <si>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</si>
  <si>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</si>
  <si>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</si>
  <si>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</si>
  <si>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</si>
  <si>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</si>
  <si>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</si>
  <si>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</si>
  <si>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</si>
  <si>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</si>
  <si>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</si>
  <si>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</si>
  <si>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</si>
  <si>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</si>
  <si>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</si>
  <si>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</si>
  <si>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</si>
  <si>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</si>
  <si>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</si>
  <si>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</si>
  <si>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</si>
  <si>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</si>
  <si>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</si>
  <si>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</si>
  <si>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</si>
  <si>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</si>
  <si>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</si>
  <si>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</si>
  <si>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</si>
  <si>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</si>
  <si>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</si>
  <si>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</si>
  <si>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</si>
  <si>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</si>
  <si>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</si>
  <si>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</si>
  <si>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</si>
  <si>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</si>
  <si>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</si>
  <si>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</si>
  <si>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</si>
  <si>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</si>
  <si>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</si>
  <si>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</si>
  <si>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</si>
  <si>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</si>
  <si>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</si>
  <si>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</si>
  <si>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</si>
  <si>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</si>
  <si>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Zwickau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</si>
  <si>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</si>
  <si>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</si>
  <si>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</si>
  <si>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</si>
  <si>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</si>
  <si>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</si>
  <si>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</si>
  <si>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</si>
  <si>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</si>
  <si>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</si>
  <si>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</si>
  <si>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</si>
  <si>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</si>
  <si>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</si>
  <si>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</si>
  <si>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</si>
  <si>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</si>
  <si>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</si>
  <si>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</si>
  <si>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</si>
  <si>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</si>
  <si>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</si>
  <si>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</si>
  <si>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</si>
  <si>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</si>
  <si>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</si>
  <si>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</si>
  <si>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</si>
  <si>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</si>
  <si>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</si>
  <si>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</si>
  <si>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</si>
  <si>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</si>
  <si>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</si>
  <si>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</si>
  <si>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</si>
  <si>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</si>
  <si>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</si>
  <si>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</si>
  <si>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</si>
  <si>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</si>
  <si>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</si>
  <si>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</si>
  <si>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</si>
  <si>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</si>
  <si>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</si>
  <si>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Zwickau (092);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</si>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</sst>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{541444C7-26F1-4006-B84E-2B1952DDC69F}</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E20A-48D6-BA79-AA623DAC5396}"/>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{5EB8ECC6-F90F-4066-BFD4-51DC8F04AD83}</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E20A-48D6-BA79-AA623DAC539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{F0730980-29E0-45ED-8C18-77020FA5DEB1}</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E20A-48D6-BA79-AA623DAC539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{B714029A-25CB-4FB8-B19E-1D20E4CF695E}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20A-48D6-BA79-AA623DAC539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-0.51608792609111187</c:v>
                </c:pt>
                <c:pt idx="1">
                  <c:v>0.53902318103720548</c:v>
                </c:pt>
                <c:pt idx="2">
                  <c:v>0.95490282911153723</c:v>
                </c:pt>
                <c:pt idx="3">
                  <c:v>1.0875687030768</c:v>
                </c:pt>
              </c:numCache>
            </c:numRef>
          </c:val>
          <c:extLst>
            <c:ext xmlns:c16="http://schemas.microsoft.com/office/drawing/2014/chart" uri="{C3380CC4-5D6E-409C-BE32-E72D297353CC}">
              <c16:uniqueId val="{00000004-E20A-48D6-BA79-AA623DAC539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{50833551-6AAA-4BBA-8C51-3DF3C23CDA49}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20A-48D6-BA79-AA623DAC539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{B7D7A810-D6A4-4955-92A4-591C78E93A65}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20A-48D6-BA79-AA623DAC539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{BBAEA2E4-EE7F-40E6-9253-2C83501E6C62}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20A-48D6-BA79-AA623DAC539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{99EC4DFF-AAFC-491D-8E20-75BB45E13A2E}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20A-48D6-BA79-AA623DAC53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20A-48D6-BA79-AA623DAC539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20A-48D6-BA79-AA623DAC539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{40F9BD84-534C-4E16-BB06-8941CF68DC3B}</c15:txfldGUID>
                      <c15:f>Daten_Diagramme!$E$6</c15:f>
                      <c15:dlblFieldTableCache>
                        <c:ptCount val="1"/>
                        <c:pt idx="0">
                          <c:v>-5.3</c:v>
                        </c:pt>
                      </c15:dlblFieldTableCache>
                    </c15:dlblFTEntry>
                  </c15:dlblFieldTable>
                  <c15:showDataLabelsRange val="0"/>
                </c:ext>
                <c:ext xmlns:c16="http://schemas.microsoft.com/office/drawing/2014/chart" uri="{C3380CC4-5D6E-409C-BE32-E72D297353CC}">
                  <c16:uniqueId val="{00000000-3467-42CA-9498-0F0E60C82B6E}"/>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{7501E970-7449-4B77-859F-9541CC38F1D7}</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3467-42CA-9498-0F0E60C82B6E}"/>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{ED3D147A-59A9-4B41-8454-BAF6C3BFA26F}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467-42CA-9498-0F0E60C82B6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{1CBCD7F0-4E66-47BD-8F39-AB1BB2BE602D}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467-42CA-9498-0F0E60C82B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-5.3065490013934049</c:v>
                </c:pt>
                <c:pt idx="1">
                  <c:v>-3.5996476124832824</c:v>
                </c:pt>
                <c:pt idx="2">
                  <c:v>-3.6279896103654186</c:v>
                </c:pt>
                <c:pt idx="3">
                  <c:v>-2.8655893304673015</c:v>
                </c:pt>
              </c:numCache>
            </c:numRef>
          </c:val>
          <c:extLst>
            <c:ext xmlns:c16="http://schemas.microsoft.com/office/drawing/2014/chart" uri="{C3380CC4-5D6E-409C-BE32-E72D297353CC}">
              <c16:uniqueId val="{00000004-3467-42CA-9498-0F0E60C82B6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{15C4846A-4678-40D7-82D2-26602D2CC2E1}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467-42CA-9498-0F0E60C82B6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{2AD352A9-2D9A-49FD-8854-E42441A5A37D}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467-42CA-9498-0F0E60C82B6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{DAA2273E-56AD-4DA4-BB69-AB3DF5E53B0C}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467-42CA-9498-0F0E60C82B6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{81681110-9854-46C9-B9F3-D45C0AF05D31}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467-42CA-9498-0F0E60C82B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467-42CA-9498-0F0E60C82B6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467-42CA-9498-0F0E60C82B6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{BB7BF1F6-ED2C-43DB-8875-C57C4A7D1F98}</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1FC3-4700-B7C4-614DA6C70DE5}"/>
                </c:ext>
              </c:extLst>
            </c:dLbl>
            <c:dLbl>
              <c:idx val="1"/>
              <c:tx>
                <c:strRef>
                  <c:f>Daten_Diagramme!$D$15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{045F0C63-63DF-4FF3-BE29-2A4EA63B4F13}</c15:txfldGUID>
                      <c15:f>Daten_Diagramme!$D$15</c15:f>
                      <c15:dlblFieldTableCache>
                        <c:ptCount val="1"/>
                        <c:pt idx="0">
                          <c:v>-2.6</c:v>
                        </c:pt>
                      </c15:dlblFieldTableCache>
                    </c15:dlblFTEntry>
                  </c15:dlblFieldTable>
                  <c15:showDataLabelsRange val="0"/>
                </c:ext>
                <c:ext xmlns:c16="http://schemas.microsoft.com/office/drawing/2014/chart" uri="{C3380CC4-5D6E-409C-BE32-E72D297353CC}">
                  <c16:uniqueId val="{00000001-1FC3-4700-B7C4-614DA6C70DE5}"/>
                </c:ext>
              </c:extLst>
            </c:dLbl>
            <c:dLbl>
              <c:idx val="2"/>
              <c:tx>
                <c:strRef>
                  <c:f>Daten_Diagramme!$D$16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{002D4F90-8FAE-4433-8485-342C9875E579}</c15:txfldGUID>
                      <c15:f>Daten_Diagramme!$D$16</c15:f>
                      <c15:dlblFieldTableCache>
                        <c:ptCount val="1"/>
                        <c:pt idx="0">
                          <c:v>1.5</c:v>
                        </c:pt>
                      </c15:dlblFieldTableCache>
                    </c15:dlblFTEntry>
                  </c15:dlblFieldTable>
                  <c15:showDataLabelsRange val="0"/>
                </c:ext>
                <c:ext xmlns:c16="http://schemas.microsoft.com/office/drawing/2014/chart" uri="{C3380CC4-5D6E-409C-BE32-E72D297353CC}">
                  <c16:uniqueId val="{00000002-1FC3-4700-B7C4-614DA6C70DE5}"/>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{08E8AFA9-6830-4BA8-B96D-F4070D2080D8}</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1FC3-4700-B7C4-614DA6C70DE5}"/>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{9B0AAD39-F498-45B5-B369-98B2782D9766}</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1FC3-4700-B7C4-614DA6C70DE5}"/>
                </c:ext>
              </c:extLst>
            </c:dLbl>
            <c:dLbl>
              <c:idx val="5"/>
              <c:tx>
                <c:strRef>
                  <c:f>Daten_Diagramme!$D$19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{BC8803BE-9650-46BB-8BA4-3CF1BBE8DFB9}</c15:txfldGUID>
                      <c15:f>Daten_Diagramme!$D$19</c15:f>
                      <c15:dlblFieldTableCache>
                        <c:ptCount val="1"/>
                        <c:pt idx="0">
                          <c:v>-2.7</c:v>
                        </c:pt>
                      </c15:dlblFieldTableCache>
                    </c15:dlblFTEntry>
                  </c15:dlblFieldTable>
                  <c15:showDataLabelsRange val="0"/>
                </c:ext>
                <c:ext xmlns:c16="http://schemas.microsoft.com/office/drawing/2014/chart" uri="{C3380CC4-5D6E-409C-BE32-E72D297353CC}">
                  <c16:uniqueId val="{00000005-1FC3-4700-B7C4-614DA6C70DE5}"/>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{2A077A6B-E9AF-4FF5-BDD5-3F610D2CF1A8}</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1FC3-4700-B7C4-614DA6C70DE5}"/>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{A95F987B-C7B4-41C3-9D08-3060876C6EE4}</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1FC3-4700-B7C4-614DA6C70DE5}"/>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{8D6CC209-EDEF-4E99-B730-C8E10CFD8D18}</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1FC3-4700-B7C4-614DA6C70DE5}"/>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{58F60CF6-C84A-40C9-BDE9-A65FED2BBB58}</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1FC3-4700-B7C4-614DA6C70DE5}"/>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{2FB3B34F-3146-494A-B0AA-778B0130FDFD}</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1FC3-4700-B7C4-614DA6C70DE5}"/>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{FF9D6702-3C7F-48BC-91DE-3931DEEFD6D9}</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1FC3-4700-B7C4-614DA6C70DE5}"/>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{AD90BD93-8C2B-4934-8CCE-1B199A1011B5}</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1FC3-4700-B7C4-614DA6C70DE5}"/>
                </c:ext>
              </c:extLst>
            </c:dLbl>
            <c:dLbl>
              <c:idx val="13"/>
              <c:tx>
                <c:strRef>
                  <c:f>Daten_Diagramme!$D$27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{3FC54A95-46AE-414E-8D6E-0E0D0DCBB85D}</c15:txfldGUID>
                      <c15:f>Daten_Diagramme!$D$27</c15:f>
                      <c15:dlblFieldTableCache>
                        <c:ptCount val="1"/>
                        <c:pt idx="0">
                          <c:v>-0.7</c:v>
                        </c:pt>
                      </c15:dlblFieldTableCache>
                    </c15:dlblFTEntry>
                  </c15:dlblFieldTable>
                  <c15:showDataLabelsRange val="0"/>
                </c:ext>
                <c:ext xmlns:c16="http://schemas.microsoft.com/office/drawing/2014/chart" uri="{C3380CC4-5D6E-409C-BE32-E72D297353CC}">
                  <c16:uniqueId val="{0000000D-1FC3-4700-B7C4-614DA6C70DE5}"/>
                </c:ext>
              </c:extLst>
            </c:dLbl>
            <c:dLbl>
              <c:idx val="14"/>
              <c:tx>
                <c:strRef>
                  <c:f>Daten_Diagramme!$D$28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{C2586ABA-ED27-4BF8-86EF-EBF79A6173C0}</c15:txfldGUID>
                      <c15:f>Daten_Diagramme!$D$28</c15:f>
                      <c15:dlblFieldTableCache>
                        <c:ptCount val="1"/>
                        <c:pt idx="0">
                          <c:v>5.5</c:v>
                        </c:pt>
                      </c15:dlblFieldTableCache>
                    </c15:dlblFTEntry>
                  </c15:dlblFieldTable>
                  <c15:showDataLabelsRange val="0"/>
                </c:ext>
                <c:ext xmlns:c16="http://schemas.microsoft.com/office/drawing/2014/chart" uri="{C3380CC4-5D6E-409C-BE32-E72D297353CC}">
                  <c16:uniqueId val="{0000000E-1FC3-4700-B7C4-614DA6C70DE5}"/>
                </c:ext>
              </c:extLst>
            </c:dLbl>
            <c:dLbl>
              <c:idx val="15"/>
              <c:tx>
                <c:strRef>
                  <c:f>Daten_Diagramme!$D$29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{DF098101-64FE-4E4D-B6FE-5D9FCFE567FC}</c15:txfldGUID>
                      <c15:f>Daten_Diagramme!$D$29</c15:f>
                      <c15:dlblFieldTableCache>
                        <c:ptCount val="1"/>
                        <c:pt idx="0">
                          <c:v>-11.2</c:v>
                        </c:pt>
                      </c15:dlblFieldTableCache>
                    </c15:dlblFTEntry>
                  </c15:dlblFieldTable>
                  <c15:showDataLabelsRange val="0"/>
                </c:ext>
                <c:ext xmlns:c16="http://schemas.microsoft.com/office/drawing/2014/chart" uri="{C3380CC4-5D6E-409C-BE32-E72D297353CC}">
                  <c16:uniqueId val="{0000000F-1FC3-4700-B7C4-614DA6C70DE5}"/>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{EF8D2974-2C86-4E5A-A1F9-6E4CD84D46C6}</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1FC3-4700-B7C4-614DA6C70DE5}"/>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{FC2F596B-5757-42A1-B8F7-7352D9406818}</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1FC3-4700-B7C4-614DA6C70DE5}"/>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{C1FB1DF0-D7D7-4DFF-A66A-802ED8DD798E}</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1FC3-4700-B7C4-614DA6C70DE5}"/>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{8E0AD46C-5151-446F-9ACC-533832B083A3}</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1FC3-4700-B7C4-614DA6C70DE5}"/>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{A4FCF601-4BA3-4C61-9B95-49CE4EAA4CB2}</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1FC3-4700-B7C4-614DA6C70DE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{66C22C90-886F-49FE-909E-1617623E20A8}</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FC3-4700-B7C4-614DA6C70DE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{253DB860-B982-49EE-8C71-1A52AD8989F2}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FC3-4700-B7C4-614DA6C70DE5}"/>
                </c:ext>
              </c:extLst>
            </c:dLbl>
            <c:dLbl>
              <c:idx val="23"/>
              <c:tx>
                <c:strRef>
                  <c:f>Daten_Diagramme!$D$37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{F99E6692-CBAE-4A87-BBEA-CEA20E8D30D1}</c15:txfldGUID>
                      <c15:f>Daten_Diagramme!$D$37</c15:f>
                      <c15:dlblFieldTableCache>
                        <c:ptCount val="1"/>
                        <c:pt idx="0">
                          <c:v>-2.6</c:v>
                        </c:pt>
                      </c15:dlblFieldTableCache>
                    </c15:dlblFTEntry>
                  </c15:dlblFieldTable>
                  <c15:showDataLabelsRange val="0"/>
                </c:ext>
                <c:ext xmlns:c16="http://schemas.microsoft.com/office/drawing/2014/chart" uri="{C3380CC4-5D6E-409C-BE32-E72D297353CC}">
                  <c16:uniqueId val="{00000017-1FC3-4700-B7C4-614DA6C70DE5}"/>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{5638E556-EC03-4175-B036-F470DF27B864}</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1FC3-4700-B7C4-614DA6C70DE5}"/>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{EFD0F9B3-EEEE-4C00-B19E-E1AF0C7FAE63}</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1FC3-4700-B7C4-614DA6C70DE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{32E3CC18-CF95-4B0D-9D9C-96FE2EFB88E0}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FC3-4700-B7C4-614DA6C70DE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{7D193337-3183-4BC2-82BB-13A15A79D7D6}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FC3-4700-B7C4-614DA6C70DE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{9D9D8596-F9AF-4E4C-ABD0-3F33D52E9CDB}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FC3-4700-B7C4-614DA6C70DE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{C553CCC9-4AD0-47E8-A438-82C1B1B1DC29}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FC3-4700-B7C4-614DA6C70DE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{7B3B44AC-236B-4D66-90DC-01A264A0A557}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FC3-4700-B7C4-614DA6C70DE5}"/>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{5871D664-F874-412B-A121-8AC6B350D391}</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1FC3-4700-B7C4-614DA6C70D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-0.51608792609111187</c:v>
                </c:pt>
                <c:pt idx="1">
                  <c:v>-2.5884383088869716</c:v>
                </c:pt>
                <c:pt idx="2">
                  <c:v>1.4606155451225873</c:v>
                </c:pt>
                <c:pt idx="3">
                  <c:v>-2.2769034113605495</c:v>
                </c:pt>
                <c:pt idx="4">
                  <c:v>-0.48879837067209775</c:v>
                </c:pt>
                <c:pt idx="5">
                  <c:v>-2.7339852324885254</c:v>
                </c:pt>
                <c:pt idx="6">
                  <c:v>-0.34951456310679613</c:v>
                </c:pt>
                <c:pt idx="7">
                  <c:v>0.12640626975097966</c:v>
                </c:pt>
                <c:pt idx="8">
                  <c:v>0.29703638695740225</c:v>
                </c:pt>
                <c:pt idx="9">
                  <c:v>0.30139394700489763</c:v>
                </c:pt>
                <c:pt idx="10">
                  <c:v>1.2317167051578137</c:v>
                </c:pt>
                <c:pt idx="11">
                  <c:v>-4.5066991473812426</c:v>
                </c:pt>
                <c:pt idx="12">
                  <c:v>7.9872204472843447E-2</c:v>
                </c:pt>
                <c:pt idx="13">
                  <c:v>-0.6651463321930825</c:v>
                </c:pt>
                <c:pt idx="14">
                  <c:v>5.4831288343558287</c:v>
                </c:pt>
                <c:pt idx="15">
                  <c:v>-11.154165513423747</c:v>
                </c:pt>
                <c:pt idx="16">
                  <c:v>1.8679245283018868</c:v>
                </c:pt>
                <c:pt idx="17">
                  <c:v>-1.0778859527121001</c:v>
                </c:pt>
                <c:pt idx="18">
                  <c:v>2.747955010224949</c:v>
                </c:pt>
                <c:pt idx="19">
                  <c:v>0.9857328145265889</c:v>
                </c:pt>
                <c:pt idx="20">
                  <c:v>-1.0187159440890785</c:v>
                </c:pt>
                <c:pt idx="21">
                  <c:v>0</c:v>
                </c:pt>
                <c:pt idx="23">
                  <c:v>-2.5884383088869716</c:v>
                </c:pt>
                <c:pt idx="24">
                  <c:v>-1.7243926634162814</c:v>
                </c:pt>
                <c:pt idx="25">
                  <c:v>0.25707274639384065</c:v>
                </c:pt>
              </c:numCache>
            </c:numRef>
          </c:val>
          <c:extLst>
            <c:ext xmlns:c16="http://schemas.microsoft.com/office/drawing/2014/chart" uri="{C3380CC4-5D6E-409C-BE32-E72D297353CC}">
              <c16:uniqueId val="{00000020-1FC3-4700-B7C4-614DA6C70DE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{DB81B47D-64B4-450E-B51C-BE6CF8B53A83}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FC3-4700-B7C4-614DA6C70DE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{FA83040E-8737-4C40-816C-9C2392BD0EC9}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FC3-4700-B7C4-614DA6C70DE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{7EC13920-CA2C-45F7-924C-E102FBF80190}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FC3-4700-B7C4-614DA6C70DE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{918B3071-F5DD-465A-B5B4-94D902122ABD}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FC3-4700-B7C4-614DA6C70DE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{2B5763A7-826A-483D-9949-BF0FDFB62ADF}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FC3-4700-B7C4-614DA6C70DE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{E5EE8829-5AB7-4A83-8D0B-16A7C2790735}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FC3-4700-B7C4-614DA6C70DE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{C4999912-800F-4E73-8F6A-379FBE825E3E}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FC3-4700-B7C4-614DA6C70DE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{ED64E293-A0DD-4B43-AAFB-6C9DED4AC9EE}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FC3-4700-B7C4-614DA6C70DE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{DCE18061-B10A-4265-B869-93172F68DBA3}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FC3-4700-B7C4-614DA6C70DE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{9C6D4DC3-4563-4FB8-A8D3-225A7C7DCA6C}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FC3-4700-B7C4-614DA6C70DE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{2894C0CB-ED67-4DF2-B566-26234145A572}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FC3-4700-B7C4-614DA6C70DE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{11301421-A261-48F2-8701-90E3862F4102}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FC3-4700-B7C4-614DA6C70DE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{4CB23934-6C44-408C-AAB8-C2C6D8B83197}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FC3-4700-B7C4-614DA6C70DE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{6AC89905-48E2-4CA2-9B40-472AB5258196}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FC3-4700-B7C4-614DA6C70DE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{5AF31CB9-B254-4C0B-8F96-70BF470C090A}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FC3-4700-B7C4-614DA6C70DE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{82B68281-0C70-4D3E-82D8-A063C83C9E65}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FC3-4700-B7C4-614DA6C70DE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{2F1067E4-177C-4BFF-A181-5C6141B5B4F1}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FC3-4700-B7C4-614DA6C70DE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{5176F08A-4CAC-4A0D-BA79-FA9730C7C2BE}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FC3-4700-B7C4-614DA6C70DE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{09CFB108-E048-4968-A2D9-4B3944D2062A}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FC3-4700-B7C4-614DA6C70DE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{8C11B069-B7ED-4C40-80C2-CFE586860625}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FC3-4700-B7C4-614DA6C70DE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{0B053DCF-483D-4111-ACB7-5C7548A8AFF2}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FC3-4700-B7C4-614DA6C70DE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{0EA717B3-1E9A-4CF9-9E3E-C9EB8DF6D3BB}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FC3-4700-B7C4-614DA6C70DE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{A07C198E-7F20-4D8C-BF9D-8983A346861E}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FC3-4700-B7C4-614DA6C70DE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{ABFD8E77-E92F-4A96-9F02-6BC501A9871C}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FC3-4700-B7C4-614DA6C70DE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{0DE537E4-C457-41F2-92E9-02FC5B029867}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FC3-4700-B7C4-614DA6C70DE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{6064D5A7-2B31-4480-8E25-1A510B5AADFD}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FC3-4700-B7C4-614DA6C70DE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{022420D3-9E76-4C48-AF3F-549CC8BC280D}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FC3-4700-B7C4-614DA6C70DE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{24F6C200-C5B4-4B65-BE3D-99ED1DE4BAB3}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FC3-4700-B7C4-614DA6C70DE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{16BE49AA-2A96-465C-9E92-CC53E0844773}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FC3-4700-B7C4-614DA6C70DE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{FC9048EE-9DC1-4135-9746-5479E7FD80C4}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FC3-4700-B7C4-614DA6C70DE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{25B157E2-4D24-4A81-B83A-C54AEB0E1C98}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FC3-4700-B7C4-614DA6C70DE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{F7E2D9DD-B7B3-482B-BCD1-F1267A47CE74}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FC3-4700-B7C4-614DA6C70D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FC3-4700-B7C4-614DA6C70DE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FC3-4700-B7C4-614DA6C70DE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{791FD145-F677-44BD-AE17-8BCCD1095798}</c15:txfldGUID>
                      <c15:f>Daten_Diagramme!$E$14</c15:f>
                      <c15:dlblFieldTableCache>
                        <c:ptCount val="1"/>
                        <c:pt idx="0">
                          <c:v>-5.3</c:v>
                        </c:pt>
                      </c15:dlblFieldTableCache>
                    </c15:dlblFTEntry>
                  </c15:dlblFieldTable>
                  <c15:showDataLabelsRange val="0"/>
                </c:ext>
                <c:ext xmlns:c16="http://schemas.microsoft.com/office/drawing/2014/chart" uri="{C3380CC4-5D6E-409C-BE32-E72D297353CC}">
                  <c16:uniqueId val="{00000000-B575-4007-8BBC-72DE94394356}"/>
                </c:ext>
              </c:extLst>
            </c:dLbl>
            <c:dLbl>
              <c:idx val="1"/>
              <c:tx>
                <c:strRef>
                  <c:f>Daten_Diagramme!$E$15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{1FF822BE-44AC-4CB6-80B9-A0E7AB6AE561}</c15:txfldGUID>
                      <c15:f>Daten_Diagramme!$E$15</c15:f>
                      <c15:dlblFieldTableCache>
                        <c:ptCount val="1"/>
                        <c:pt idx="0">
                          <c:v>5.2</c:v>
                        </c:pt>
                      </c15:dlblFieldTableCache>
                    </c15:dlblFTEntry>
                  </c15:dlblFieldTable>
                  <c15:showDataLabelsRange val="0"/>
                </c:ext>
                <c:ext xmlns:c16="http://schemas.microsoft.com/office/drawing/2014/chart" uri="{C3380CC4-5D6E-409C-BE32-E72D297353CC}">
                  <c16:uniqueId val="{00000001-B575-4007-8BBC-72DE94394356}"/>
                </c:ext>
              </c:extLst>
            </c:dLbl>
            <c:dLbl>
              <c:idx val="2"/>
              <c:tx>
                <c:strRef>
                  <c:f>Daten_Diagramme!$E$16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{51E1F85D-9D19-404D-AF8D-71C2926949CD}</c15:txfldGUID>
                      <c15:f>Daten_Diagramme!$E$16</c15:f>
                      <c15:dlblFieldTableCache>
                        <c:ptCount val="1"/>
                        <c:pt idx="0">
                          <c:v>-5.0</c:v>
                        </c:pt>
                      </c15:dlblFieldTableCache>
                    </c15:dlblFTEntry>
                  </c15:dlblFieldTable>
                  <c15:showDataLabelsRange val="0"/>
                </c:ext>
                <c:ext xmlns:c16="http://schemas.microsoft.com/office/drawing/2014/chart" uri="{C3380CC4-5D6E-409C-BE32-E72D297353CC}">
                  <c16:uniqueId val="{00000002-B575-4007-8BBC-72DE94394356}"/>
                </c:ext>
              </c:extLst>
            </c:dLbl>
            <c:dLbl>
              <c:idx val="3"/>
              <c:tx>
                <c:strRef>
                  <c:f>Daten_Diagramme!$E$17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{C16FB4AB-F90E-41AB-AEEA-B75C1FEE0050}</c15:txfldGUID>
                      <c15:f>Daten_Diagramme!$E$17</c15:f>
                      <c15:dlblFieldTableCache>
                        <c:ptCount val="1"/>
                        <c:pt idx="0">
                          <c:v>-7.7</c:v>
                        </c:pt>
                      </c15:dlblFieldTableCache>
                    </c15:dlblFTEntry>
                  </c15:dlblFieldTable>
                  <c15:showDataLabelsRange val="0"/>
                </c:ext>
                <c:ext xmlns:c16="http://schemas.microsoft.com/office/drawing/2014/chart" uri="{C3380CC4-5D6E-409C-BE32-E72D297353CC}">
                  <c16:uniqueId val="{00000003-B575-4007-8BBC-72DE94394356}"/>
                </c:ext>
              </c:extLst>
            </c:dLbl>
            <c:dLbl>
              <c:idx val="4"/>
              <c:tx>
                <c:strRef>
                  <c:f>Daten_Diagramme!$E$18</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{E09E6CF4-34C0-4545-ADA6-A3F329DB8BD6}</c15:txfldGUID>
                      <c15:f>Daten_Diagramme!$E$18</c15:f>
                      <c15:dlblFieldTableCache>
                        <c:ptCount val="1"/>
                        <c:pt idx="0">
                          <c:v>-11.0</c:v>
                        </c:pt>
                      </c15:dlblFieldTableCache>
                    </c15:dlblFTEntry>
                  </c15:dlblFieldTable>
                  <c15:showDataLabelsRange val="0"/>
                </c:ext>
                <c:ext xmlns:c16="http://schemas.microsoft.com/office/drawing/2014/chart" uri="{C3380CC4-5D6E-409C-BE32-E72D297353CC}">
                  <c16:uniqueId val="{00000004-B575-4007-8BBC-72DE94394356}"/>
                </c:ext>
              </c:extLst>
            </c:dLbl>
            <c:dLbl>
              <c:idx val="5"/>
              <c:tx>
                <c:strRef>
                  <c:f>Daten_Diagramme!$E$19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{9225874C-38C3-494E-9719-8AE923A718FB}</c15:txfldGUID>
                      <c15:f>Daten_Diagramme!$E$19</c15:f>
                      <c15:dlblFieldTableCache>
                        <c:ptCount val="1"/>
                        <c:pt idx="0">
                          <c:v>-7.0</c:v>
                        </c:pt>
                      </c15:dlblFieldTableCache>
                    </c15:dlblFTEntry>
                  </c15:dlblFieldTable>
                  <c15:showDataLabelsRange val="0"/>
                </c:ext>
                <c:ext xmlns:c16="http://schemas.microsoft.com/office/drawing/2014/chart" uri="{C3380CC4-5D6E-409C-BE32-E72D297353CC}">
                  <c16:uniqueId val="{00000005-B575-4007-8BBC-72DE94394356}"/>
                </c:ext>
              </c:extLst>
            </c:dLbl>
            <c:dLbl>
              <c:idx val="6"/>
              <c:tx>
                <c:strRef>
                  <c:f>Daten_Diagramme!$E$20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{0CC0A564-2939-4082-9170-1BB1ACA310D1}</c15:txfldGUID>
                      <c15:f>Daten_Diagramme!$E$20</c15:f>
                      <c15:dlblFieldTableCache>
                        <c:ptCount val="1"/>
                        <c:pt idx="0">
                          <c:v>2.0</c:v>
                        </c:pt>
                      </c15:dlblFieldTableCache>
                    </c15:dlblFTEntry>
                  </c15:dlblFieldTable>
                  <c15:showDataLabelsRange val="0"/>
                </c:ext>
                <c:ext xmlns:c16="http://schemas.microsoft.com/office/drawing/2014/chart" uri="{C3380CC4-5D6E-409C-BE32-E72D297353CC}">
                  <c16:uniqueId val="{00000006-B575-4007-8BBC-72DE94394356}"/>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{F8F085A8-7F80-4600-BEC3-C69C7F2837D3}</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B575-4007-8BBC-72DE94394356}"/>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{19AD6EF6-42CD-4BD7-9088-F53E8F7B29B2}</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B575-4007-8BBC-72DE94394356}"/>
                </c:ext>
              </c:extLst>
            </c:dLbl>
            <c:dLbl>
              <c:idx val="9"/>
              <c:tx>
                <c:strRef>
                  <c:f>Daten_Diagramme!$E$23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{C06B38CE-B306-49E5-B0A6-ADA2E9567B50}</c15:txfldGUID>
                      <c15:f>Daten_Diagramme!$E$23</c15:f>
                      <c15:dlblFieldTableCache>
                        <c:ptCount val="1"/>
                        <c:pt idx="0">
                          <c:v>-6.4</c:v>
                        </c:pt>
                      </c15:dlblFieldTableCache>
                    </c15:dlblFTEntry>
                  </c15:dlblFieldTable>
                  <c15:showDataLabelsRange val="0"/>
                </c:ext>
                <c:ext xmlns:c16="http://schemas.microsoft.com/office/drawing/2014/chart" uri="{C3380CC4-5D6E-409C-BE32-E72D297353CC}">
                  <c16:uniqueId val="{00000009-B575-4007-8BBC-72DE94394356}"/>
                </c:ext>
              </c:extLst>
            </c:dLbl>
            <c:dLbl>
              <c:idx val="10"/>
              <c:tx>
                <c:strRef>
                  <c:f>Daten_Diagramme!$E$24</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{73D14B5E-EA18-4796-B710-CD76CEE7CCE3}</c15:txfldGUID>
                      <c15:f>Daten_Diagramme!$E$24</c15:f>
                      <c15:dlblFieldTableCache>
                        <c:ptCount val="1"/>
                        <c:pt idx="0">
                          <c:v>-15.6</c:v>
                        </c:pt>
                      </c15:dlblFieldTableCache>
                    </c15:dlblFTEntry>
                  </c15:dlblFieldTable>
                  <c15:showDataLabelsRange val="0"/>
                </c:ext>
                <c:ext xmlns:c16="http://schemas.microsoft.com/office/drawing/2014/chart" uri="{C3380CC4-5D6E-409C-BE32-E72D297353CC}">
                  <c16:uniqueId val="{0000000A-B575-4007-8BBC-72DE94394356}"/>
                </c:ext>
              </c:extLst>
            </c:dLbl>
            <c:dLbl>
              <c:idx val="11"/>
              <c:tx>
                <c:strRef>
                  <c:f>Daten_Diagramme!$E$25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{B5E970E3-12D3-48E8-83E4-397663BF0EC3}</c15:txfldGUID>
                      <c15:f>Daten_Diagramme!$E$25</c15:f>
                      <c15:dlblFieldTableCache>
                        <c:ptCount val="1"/>
                        <c:pt idx="0">
                          <c:v>-3.6</c:v>
                        </c:pt>
                      </c15:dlblFieldTableCache>
                    </c15:dlblFTEntry>
                  </c15:dlblFieldTable>
                  <c15:showDataLabelsRange val="0"/>
                </c:ext>
                <c:ext xmlns:c16="http://schemas.microsoft.com/office/drawing/2014/chart" uri="{C3380CC4-5D6E-409C-BE32-E72D297353CC}">
                  <c16:uniqueId val="{0000000B-B575-4007-8BBC-72DE94394356}"/>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{6104FFB2-D8D5-41F1-BAA7-90B48188776F}</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B575-4007-8BBC-72DE94394356}"/>
                </c:ext>
              </c:extLst>
            </c:dLbl>
            <c:dLbl>
              <c:idx val="13"/>
              <c:tx>
                <c:strRef>
                  <c:f>Daten_Diagramme!$E$27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{528615CA-6899-4B55-BE54-A0F7D77411D9}</c15:txfldGUID>
                      <c15:f>Daten_Diagramme!$E$27</c15:f>
                      <c15:dlblFieldTableCache>
                        <c:ptCount val="1"/>
                        <c:pt idx="0">
                          <c:v>-2.6</c:v>
                        </c:pt>
                      </c15:dlblFieldTableCache>
                    </c15:dlblFTEntry>
                  </c15:dlblFieldTable>
                  <c15:showDataLabelsRange val="0"/>
                </c:ext>
                <c:ext xmlns:c16="http://schemas.microsoft.com/office/drawing/2014/chart" uri="{C3380CC4-5D6E-409C-BE32-E72D297353CC}">
                  <c16:uniqueId val="{0000000D-B575-4007-8BBC-72DE94394356}"/>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{A7AAF3D0-68A3-4382-A7AE-D0DE085DCE3F}</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B575-4007-8BBC-72DE94394356}"/>
                </c:ext>
              </c:extLst>
            </c:dLbl>
            <c:dLbl>
              <c:idx val="15"/>
              <c:tx>
                <c:strRef>
                  <c:f>Daten_Diagramme!$E$29</c:f>
                  <c:strCache>
                    <c:ptCount val="1"/>
                    <c:pt idx="0">
                      <c:v>-23.4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{D157D88B-F3BF-47FA-9C91-95C8F33FC89E}</c15:txfldGUID>
                      <c15:f>Daten_Diagramme!$E$29</c15:f>
                      <c15:dlblFieldTableCache>
                        <c:ptCount val="1"/>
                        <c:pt idx="0">
                          <c:v>-23.4</c:v>
                        </c:pt>
                      </c15:dlblFieldTableCache>
                    </c15:dlblFTEntry>
                  </c15:dlblFieldTable>
                  <c15:showDataLabelsRange val="0"/>
                </c:ext>
                <c:ext xmlns:c16="http://schemas.microsoft.com/office/drawing/2014/chart" uri="{C3380CC4-5D6E-409C-BE32-E72D297353CC}">
                  <c16:uniqueId val="{0000000F-B575-4007-8BBC-72DE94394356}"/>
                </c:ext>
              </c:extLst>
            </c:dLbl>
            <c:dLbl>
              <c:idx val="16"/>
              <c:tx>
                <c:strRef>
                  <c:f>Daten_Diagramme!$E$30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{AA0831DA-E9BC-4CE7-AB51-1B0A7B47BFA7}</c15:txfldGUID>
                      <c15:f>Daten_Diagramme!$E$30</c15:f>
                      <c15:dlblFieldTableCache>
                        <c:ptCount val="1"/>
                        <c:pt idx="0">
                          <c:v>-10.0</c:v>
                        </c:pt>
                      </c15:dlblFieldTableCache>
                    </c15:dlblFTEntry>
                  </c15:dlblFieldTable>
                  <c15:showDataLabelsRange val="0"/>
                </c:ext>
                <c:ext xmlns:c16="http://schemas.microsoft.com/office/drawing/2014/chart" uri="{C3380CC4-5D6E-409C-BE32-E72D297353CC}">
                  <c16:uniqueId val="{00000010-B575-4007-8BBC-72DE94394356}"/>
                </c:ext>
              </c:extLst>
            </c:dLbl>
            <c:dLbl>
              <c:idx val="17"/>
              <c:tx>
                <c:strRef>
                  <c:f>Daten_Diagramme!$E$31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{90528FD7-28C2-471C-9E48-6C9DBFAEB73D}</c15:txfldGUID>
                      <c15:f>Daten_Diagramme!$E$31</c15:f>
                      <c15:dlblFieldTableCache>
                        <c:ptCount val="1"/>
                        <c:pt idx="0">
                          <c:v>-7.3</c:v>
                        </c:pt>
                      </c15:dlblFieldTableCache>
                    </c15:dlblFTEntry>
                  </c15:dlblFieldTable>
                  <c15:showDataLabelsRange val="0"/>
                </c:ext>
                <c:ext xmlns:c16="http://schemas.microsoft.com/office/drawing/2014/chart" uri="{C3380CC4-5D6E-409C-BE32-E72D297353CC}">
                  <c16:uniqueId val="{00000011-B575-4007-8BBC-72DE94394356}"/>
                </c:ext>
              </c:extLst>
            </c:dLbl>
            <c:dLbl>
              <c:idx val="18"/>
              <c:tx>
                <c:strRef>
                  <c:f>Daten_Diagramme!$E$32</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{63F9451F-9C25-43AB-97AA-AF7E57EA150E}</c15:txfldGUID>
                      <c15:f>Daten_Diagramme!$E$32</c15:f>
                      <c15:dlblFieldTableCache>
                        <c:ptCount val="1"/>
                        <c:pt idx="0">
                          <c:v>-5.0</c:v>
                        </c:pt>
                      </c15:dlblFieldTableCache>
                    </c15:dlblFTEntry>
                  </c15:dlblFieldTable>
                  <c15:showDataLabelsRange val="0"/>
                </c:ext>
                <c:ext xmlns:c16="http://schemas.microsoft.com/office/drawing/2014/chart" uri="{C3380CC4-5D6E-409C-BE32-E72D297353CC}">
                  <c16:uniqueId val="{00000012-B575-4007-8BBC-72DE94394356}"/>
                </c:ext>
              </c:extLst>
            </c:dLbl>
            <c:dLbl>
              <c:idx val="19"/>
              <c:tx>
                <c:strRef>
                  <c:f>Daten_Diagramme!$E$33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{AE873773-9B45-462C-9B71-F0E37114F7D6}</c15:txfldGUID>
                      <c15:f>Daten_Diagramme!$E$33</c15:f>
                      <c15:dlblFieldTableCache>
                        <c:ptCount val="1"/>
                        <c:pt idx="0">
                          <c:v>1.8</c:v>
                        </c:pt>
                      </c15:dlblFieldTableCache>
                    </c15:dlblFTEntry>
                  </c15:dlblFieldTable>
                  <c15:showDataLabelsRange val="0"/>
                </c:ext>
                <c:ext xmlns:c16="http://schemas.microsoft.com/office/drawing/2014/chart" uri="{C3380CC4-5D6E-409C-BE32-E72D297353CC}">
                  <c16:uniqueId val="{00000013-B575-4007-8BBC-72DE94394356}"/>
                </c:ext>
              </c:extLst>
            </c:dLbl>
            <c:dLbl>
              <c:idx val="20"/>
              <c:tx>
                <c:strRef>
                  <c:f>Daten_Diagramme!$E$34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{A39AB5B2-3992-4EE5-8A6B-1FF450F223CF}</c15:txfldGUID>
                      <c15:f>Daten_Diagramme!$E$34</c15:f>
                      <c15:dlblFieldTableCache>
                        <c:ptCount val="1"/>
                        <c:pt idx="0">
                          <c:v>-10.2</c:v>
                        </c:pt>
                      </c15:dlblFieldTableCache>
                    </c15:dlblFTEntry>
                  </c15:dlblFieldTable>
                  <c15:showDataLabelsRange val="0"/>
                </c:ext>
                <c:ext xmlns:c16="http://schemas.microsoft.com/office/drawing/2014/chart" uri="{C3380CC4-5D6E-409C-BE32-E72D297353CC}">
                  <c16:uniqueId val="{00000014-B575-4007-8BBC-72DE9439435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{582C45A9-EE7F-452D-B11D-329E631B6A5B}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575-4007-8BBC-72DE9439435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{20032E41-8D47-4980-8020-976CBDF5F850}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575-4007-8BBC-72DE94394356}"/>
                </c:ext>
              </c:extLst>
            </c:dLbl>
            <c:dLbl>
              <c:idx val="23"/>
              <c:tx>
                <c:strRef>
                  <c:f>Daten_Diagramme!$E$37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{9519262C-63BB-4F5C-964A-4FC1F33F94C7}</c15:txfldGUID>
                      <c15:f>Daten_Diagramme!$E$37</c15:f>
                      <c15:dlblFieldTableCache>
                        <c:ptCount val="1"/>
                        <c:pt idx="0">
                          <c:v>5.2</c:v>
                        </c:pt>
                      </c15:dlblFieldTableCache>
                    </c15:dlblFTEntry>
                  </c15:dlblFieldTable>
                  <c15:showDataLabelsRange val="0"/>
                </c:ext>
                <c:ext xmlns:c16="http://schemas.microsoft.com/office/drawing/2014/chart" uri="{C3380CC4-5D6E-409C-BE32-E72D297353CC}">
                  <c16:uniqueId val="{00000017-B575-4007-8BBC-72DE94394356}"/>
                </c:ext>
              </c:extLst>
            </c:dLbl>
            <c:dLbl>
              <c:idx val="24"/>
              <c:tx>
                <c:strRef>
                  <c:f>Daten_Diagramme!$E$38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{5D239732-1C73-46C9-8F87-022B7221FAC7}</c15:txfldGUID>
                      <c15:f>Daten_Diagramme!$E$38</c15:f>
                      <c15:dlblFieldTableCache>
                        <c:ptCount val="1"/>
                        <c:pt idx="0">
                          <c:v>-4.8</c:v>
                        </c:pt>
                      </c15:dlblFieldTableCache>
                    </c15:dlblFTEntry>
                  </c15:dlblFieldTable>
                  <c15:showDataLabelsRange val="0"/>
                </c:ext>
                <c:ext xmlns:c16="http://schemas.microsoft.com/office/drawing/2014/chart" uri="{C3380CC4-5D6E-409C-BE32-E72D297353CC}">
                  <c16:uniqueId val="{00000018-B575-4007-8BBC-72DE94394356}"/>
                </c:ext>
              </c:extLst>
            </c:dLbl>
            <c:dLbl>
              <c:idx val="25"/>
              <c:tx>
                <c:strRef>
                  <c:f>Daten_Diagramme!$E$39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{3697FE3B-9D53-4F7A-85FD-3BF4946A8B25}</c15:txfldGUID>
                      <c15:f>Daten_Diagramme!$E$39</c15:f>
                      <c15:dlblFieldTableCache>
                        <c:ptCount val="1"/>
                        <c:pt idx="0">
                          <c:v>-5.5</c:v>
                        </c:pt>
                      </c15:dlblFieldTableCache>
                    </c15:dlblFTEntry>
                  </c15:dlblFieldTable>
                  <c15:showDataLabelsRange val="0"/>
                </c:ext>
                <c:ext xmlns:c16="http://schemas.microsoft.com/office/drawing/2014/chart" uri="{C3380CC4-5D6E-409C-BE32-E72D297353CC}">
                  <c16:uniqueId val="{00000019-B575-4007-8BBC-72DE9439435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{ECC4E0D2-B913-408E-8C8A-B02719AB4BF4}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575-4007-8BBC-72DE9439435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{016A06EA-CB24-47E1-A0E1-EABEA9C31C25}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575-4007-8BBC-72DE9439435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{54BB7A99-F273-4DA4-9BEB-50015CF615F6}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575-4007-8BBC-72DE9439435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{2BF61084-3B56-4098-AF5F-346F5E7B4C5B}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575-4007-8BBC-72DE9439435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{7979DD6B-3C04-4602-A0B2-5DF046B79F2D}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575-4007-8BBC-72DE94394356}"/>
                </c:ext>
              </c:extLst>
            </c:dLbl>
            <c:dLbl>
              <c:idx val="31"/>
              <c:tx>
                <c:strRef>
                  <c:f>Daten_Diagramme!$E$45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{13B922D3-0E16-4136-A822-8929DDB5CA59}</c15:txfldGUID>
                      <c15:f>Daten_Diagramme!$E$45</c15:f>
                      <c15:dlblFieldTableCache>
                        <c:ptCount val="1"/>
                        <c:pt idx="0">
                          <c:v>-5.5</c:v>
                        </c:pt>
                      </c15:dlblFieldTableCache>
                    </c15:dlblFTEntry>
                  </c15:dlblFieldTable>
                  <c15:showDataLabelsRange val="0"/>
                </c:ext>
                <c:ext xmlns:c16="http://schemas.microsoft.com/office/drawing/2014/chart" uri="{C3380CC4-5D6E-409C-BE32-E72D297353CC}">
                  <c16:uniqueId val="{0000001F-B575-4007-8BBC-72DE943943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-5.3065490013934049</c:v>
                </c:pt>
                <c:pt idx="1">
                  <c:v>5.2287581699346406</c:v>
                </c:pt>
                <c:pt idx="2">
                  <c:v>-5</c:v>
                </c:pt>
                <c:pt idx="3">
                  <c:v>-7.7197998570407433</c:v>
                </c:pt>
                <c:pt idx="4">
                  <c:v>-10.998307952622673</c:v>
                </c:pt>
                <c:pt idx="5">
                  <c:v>-7.0015220700152208</c:v>
                </c:pt>
                <c:pt idx="6">
                  <c:v>1.9867549668874172</c:v>
                </c:pt>
                <c:pt idx="7">
                  <c:v>-0.78125</c:v>
                </c:pt>
                <c:pt idx="8">
                  <c:v>-1.3470681458003169</c:v>
                </c:pt>
                <c:pt idx="9">
                  <c:v>-6.4465408805031448</c:v>
                </c:pt>
                <c:pt idx="10">
                  <c:v>-15.566037735849056</c:v>
                </c:pt>
                <c:pt idx="11">
                  <c:v>-3.5502958579881656</c:v>
                </c:pt>
                <c:pt idx="12">
                  <c:v>0</c:v>
                </c:pt>
                <c:pt idx="13">
                  <c:v>-2.5773195876288661</c:v>
                </c:pt>
                <c:pt idx="14">
                  <c:v>1.2516184721622787</c:v>
                </c:pt>
                <c:pt idx="15">
                  <c:v>-23.387096774193548</c:v>
                </c:pt>
                <c:pt idx="16">
                  <c:v>-10</c:v>
                </c:pt>
                <c:pt idx="17">
                  <c:v>-7.3033707865168536</c:v>
                </c:pt>
                <c:pt idx="18">
                  <c:v>-5.0196850393700787</c:v>
                </c:pt>
                <c:pt idx="19">
                  <c:v>1.8465909090909092</c:v>
                </c:pt>
                <c:pt idx="20">
                  <c:v>-10.214375788146279</c:v>
                </c:pt>
                <c:pt idx="21">
                  <c:v>0</c:v>
                </c:pt>
                <c:pt idx="23">
                  <c:v>5.2287581699346406</c:v>
                </c:pt>
                <c:pt idx="24">
                  <c:v>-4.7925896093435361</c:v>
                </c:pt>
                <c:pt idx="25">
                  <c:v>-5.5113792157938031</c:v>
                </c:pt>
              </c:numCache>
            </c:numRef>
          </c:val>
          <c:extLst>
            <c:ext xmlns:c16="http://schemas.microsoft.com/office/drawing/2014/chart" uri="{C3380CC4-5D6E-409C-BE32-E72D297353CC}">
              <c16:uniqueId val="{00000020-B575-4007-8BBC-72DE9439435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{2FFF2C2D-BD62-4E22-98AD-90CD91A19031}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575-4007-8BBC-72DE9439435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{851CAC28-1FF7-4FC2-BB6D-B5565205803C}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575-4007-8BBC-72DE9439435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{DE98D210-B3C4-4A1F-80F3-95BC6F09FFE1}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575-4007-8BBC-72DE9439435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{8E3D73F0-FBB9-4B49-85FA-B3B050B69BE9}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575-4007-8BBC-72DE9439435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{CC6801A4-0167-452C-93A3-574BA884ADC5}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575-4007-8BBC-72DE9439435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{8B65F057-5282-477C-8F3B-21C080FE3C92}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575-4007-8BBC-72DE9439435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{52FDCDCB-54B8-46E8-A1C4-61C5B1D76EBD}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575-4007-8BBC-72DE9439435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{4EF88F20-9C52-492A-A025-8B4918FF8B15}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575-4007-8BBC-72DE9439435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{EB6C31D6-0B54-46B9-BE27-E0E8D9D8D522}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575-4007-8BBC-72DE9439435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{C06D7F73-FF0D-4AE1-AADD-059930152248}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575-4007-8BBC-72DE9439435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{138F3795-868A-4AD1-8372-756CE5C8F6FB}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575-4007-8BBC-72DE9439435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{5339E269-CFA8-4469-95E8-9B7766230C3B}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575-4007-8BBC-72DE9439435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{790A779A-3A14-483E-888C-89ABE6C95F82}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575-4007-8BBC-72DE9439435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{B3CF1B08-987D-4710-AF69-5BD49D3C5EB4}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575-4007-8BBC-72DE9439435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{DBB05170-59B6-44EC-8F31-A61011CD8010}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575-4007-8BBC-72DE9439435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{6AF80591-966A-4BF5-9A85-1149DB93CC1B}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575-4007-8BBC-72DE9439435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{CEA82D8B-0546-4313-B5B5-C87580B0F8F0}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575-4007-8BBC-72DE9439435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{DB42355B-9BED-4151-8A9B-FB2C41C164B6}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575-4007-8BBC-72DE9439435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{3D489346-AD4A-4AAC-8FCE-8A64D2632DAB}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575-4007-8BBC-72DE9439435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{D38A73EF-B4A7-41AF-94DE-1B9ABF183DEE}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575-4007-8BBC-72DE9439435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{E799CC62-CFC1-4058-BB8A-DB88F069BE56}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575-4007-8BBC-72DE9439435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{229DDAAB-06ED-4C6A-88D1-31D8208E5F8B}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575-4007-8BBC-72DE9439435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{5C81FD1B-753F-4DE1-9D0A-C48A579D61DE}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575-4007-8BBC-72DE9439435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{41A98452-4241-4170-9E14-BBC8F1E8306A}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575-4007-8BBC-72DE9439435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{50AE3021-D893-4362-9D11-A24E0F539BF3}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575-4007-8BBC-72DE9439435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{779722B6-03BE-4820-B088-FDC5846B4F57}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575-4007-8BBC-72DE9439435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{1B5B86F4-FD4C-4811-8611-5EC9FB9D4088}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575-4007-8BBC-72DE9439435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{2E7E8D0B-1C64-457F-99A9-110523F01F29}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575-4007-8BBC-72DE9439435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{3D5818B9-E967-4823-A1DC-90691BE4C0FD}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575-4007-8BBC-72DE9439435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{FA1A10AA-7D08-490E-8035-D6BE62F56D2F}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575-4007-8BBC-72DE9439435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{E839371D-DC4C-4778-9C50-5A719E97D98D}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575-4007-8BBC-72DE9439435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{3C006AFC-44C2-4026-AB78-ED7267E93868}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575-4007-8BBC-72DE943943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575-4007-8BBC-72DE9439435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575-4007-8BBC-72DE9439435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{2DE1D45B-CDD2-445E-B61F-0F6D343B319B}</c15:txfldGUID>
                      <c15:f>Diagramm!$I$46</c15:f>
                      <c15:dlblFieldTableCache>
                        <c:ptCount val="1"/>
                      </c15:dlblFieldTableCache>
                    </c15:dlblFTEntry>
                  </c15:dlblFieldTable>
                  <c15:showDataLabelsRange val="0"/>
                </c:ext>
                <c:ext xmlns:c16="http://schemas.microsoft.com/office/drawing/2014/chart" uri="{C3380CC4-5D6E-409C-BE32-E72D297353CC}">
                  <c16:uniqueId val="{00000000-1BA6-49F4-9AB9-AFA2FD11C4D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{29063BA7-0FAA-454C-9E21-BF3798D01246}</c15:txfldGUID>
                      <c15:f>Diagramm!$I$47</c15:f>
                      <c15:dlblFieldTableCache>
                        <c:ptCount val="1"/>
                      </c15:dlblFieldTableCache>
                    </c15:dlblFTEntry>
                  </c15:dlblFieldTable>
                  <c15:showDataLabelsRange val="0"/>
                </c:ext>
                <c:ext xmlns:c16="http://schemas.microsoft.com/office/drawing/2014/chart" uri="{C3380CC4-5D6E-409C-BE32-E72D297353CC}">
                  <c16:uniqueId val="{00000001-1BA6-49F4-9AB9-AFA2FD11C4D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{B98A412B-E888-41A6-9DF0-78F3247C7D56}</c15:txfldGUID>
                      <c15:f>Diagramm!$I$48</c15:f>
                      <c15:dlblFieldTableCache>
                        <c:ptCount val="1"/>
                      </c15:dlblFieldTableCache>
                    </c15:dlblFTEntry>
                  </c15:dlblFieldTable>
                  <c15:showDataLabelsRange val="0"/>
                </c:ext>
                <c:ext xmlns:c16="http://schemas.microsoft.com/office/drawing/2014/chart" uri="{C3380CC4-5D6E-409C-BE32-E72D297353CC}">
                  <c16:uniqueId val="{00000002-1BA6-49F4-9AB9-AFA2FD11C4D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{A47485BB-0C06-463C-B427-615398C58A09}</c15:txfldGUID>
                      <c15:f>Diagramm!$I$49</c15:f>
                      <c15:dlblFieldTableCache>
                        <c:ptCount val="1"/>
                      </c15:dlblFieldTableCache>
                    </c15:dlblFTEntry>
                  </c15:dlblFieldTable>
                  <c15:showDataLabelsRange val="0"/>
                </c:ext>
                <c:ext xmlns:c16="http://schemas.microsoft.com/office/drawing/2014/chart" uri="{C3380CC4-5D6E-409C-BE32-E72D297353CC}">
                  <c16:uniqueId val="{00000003-1BA6-49F4-9AB9-AFA2FD11C4D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{85B107A4-746E-4A65-91A1-1D33AE65CBAC}</c15:txfldGUID>
                      <c15:f>Diagramm!$I$50</c15:f>
                      <c15:dlblFieldTableCache>
                        <c:ptCount val="1"/>
                      </c15:dlblFieldTableCache>
                    </c15:dlblFTEntry>
                  </c15:dlblFieldTable>
                  <c15:showDataLabelsRange val="0"/>
                </c:ext>
                <c:ext xmlns:c16="http://schemas.microsoft.com/office/drawing/2014/chart" uri="{C3380CC4-5D6E-409C-BE32-E72D297353CC}">
                  <c16:uniqueId val="{00000004-1BA6-49F4-9AB9-AFA2FD11C4D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{D36EBED1-64FE-4AB0-AAA8-41699308D534}</c15:txfldGUID>
                      <c15:f>Diagramm!$I$51</c15:f>
                      <c15:dlblFieldTableCache>
                        <c:ptCount val="1"/>
                      </c15:dlblFieldTableCache>
                    </c15:dlblFTEntry>
                  </c15:dlblFieldTable>
                  <c15:showDataLabelsRange val="0"/>
                </c:ext>
                <c:ext xmlns:c16="http://schemas.microsoft.com/office/drawing/2014/chart" uri="{C3380CC4-5D6E-409C-BE32-E72D297353CC}">
                  <c16:uniqueId val="{00000005-1BA6-49F4-9AB9-AFA2FD11C4D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{CBA16C06-69E4-4DA0-9446-D982FC529233}</c15:txfldGUID>
                      <c15:f>Diagramm!$I$52</c15:f>
                      <c15:dlblFieldTableCache>
                        <c:ptCount val="1"/>
                      </c15:dlblFieldTableCache>
                    </c15:dlblFTEntry>
                  </c15:dlblFieldTable>
                  <c15:showDataLabelsRange val="0"/>
                </c:ext>
                <c:ext xmlns:c16="http://schemas.microsoft.com/office/drawing/2014/chart" uri="{C3380CC4-5D6E-409C-BE32-E72D297353CC}">
                  <c16:uniqueId val="{00000006-1BA6-49F4-9AB9-AFA2FD11C4D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{40F27989-D4A4-4D37-B48D-7A4ACA1479DE}</c15:txfldGUID>
                      <c15:f>Diagramm!$I$53</c15:f>
                      <c15:dlblFieldTableCache>
                        <c:ptCount val="1"/>
                      </c15:dlblFieldTableCache>
                    </c15:dlblFTEntry>
                  </c15:dlblFieldTable>
                  <c15:showDataLabelsRange val="0"/>
                </c:ext>
                <c:ext xmlns:c16="http://schemas.microsoft.com/office/drawing/2014/chart" uri="{C3380CC4-5D6E-409C-BE32-E72D297353CC}">
                  <c16:uniqueId val="{00000007-1BA6-49F4-9AB9-AFA2FD11C4D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{ED7DF4BD-EAFA-4F26-9383-705828A0557B}</c15:txfldGUID>
                      <c15:f>Diagramm!$I$54</c15:f>
                      <c15:dlblFieldTableCache>
                        <c:ptCount val="1"/>
                      </c15:dlblFieldTableCache>
                    </c15:dlblFTEntry>
                  </c15:dlblFieldTable>
                  <c15:showDataLabelsRange val="0"/>
                </c:ext>
                <c:ext xmlns:c16="http://schemas.microsoft.com/office/drawing/2014/chart" uri="{C3380CC4-5D6E-409C-BE32-E72D297353CC}">
                  <c16:uniqueId val="{00000008-1BA6-49F4-9AB9-AFA2FD11C4D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{74725BD7-9048-4323-9CE3-03CF5B257973}</c15:txfldGUID>
                      <c15:f>Diagramm!$I$55</c15:f>
                      <c15:dlblFieldTableCache>
                        <c:ptCount val="1"/>
                      </c15:dlblFieldTableCache>
                    </c15:dlblFTEntry>
                  </c15:dlblFieldTable>
                  <c15:showDataLabelsRange val="0"/>
                </c:ext>
                <c:ext xmlns:c16="http://schemas.microsoft.com/office/drawing/2014/chart" uri="{C3380CC4-5D6E-409C-BE32-E72D297353CC}">
                  <c16:uniqueId val="{00000009-1BA6-49F4-9AB9-AFA2FD11C4D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{62242FF0-CE1A-40ED-816E-32E98A2A99B4}</c15:txfldGUID>
                      <c15:f>Diagramm!$I$56</c15:f>
                      <c15:dlblFieldTableCache>
                        <c:ptCount val="1"/>
                      </c15:dlblFieldTableCache>
                    </c15:dlblFTEntry>
                  </c15:dlblFieldTable>
                  <c15:showDataLabelsRange val="0"/>
                </c:ext>
                <c:ext xmlns:c16="http://schemas.microsoft.com/office/drawing/2014/chart" uri="{C3380CC4-5D6E-409C-BE32-E72D297353CC}">
                  <c16:uniqueId val="{0000000A-1BA6-49F4-9AB9-AFA2FD11C4D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{206D3070-1A5B-4F5D-9559-94695216A47C}</c15:txfldGUID>
                      <c15:f>Diagramm!$I$57</c15:f>
                      <c15:dlblFieldTableCache>
                        <c:ptCount val="1"/>
                      </c15:dlblFieldTableCache>
                    </c15:dlblFTEntry>
                  </c15:dlblFieldTable>
                  <c15:showDataLabelsRange val="0"/>
                </c:ext>
                <c:ext xmlns:c16="http://schemas.microsoft.com/office/drawing/2014/chart" uri="{C3380CC4-5D6E-409C-BE32-E72D297353CC}">
                  <c16:uniqueId val="{0000000B-1BA6-49F4-9AB9-AFA2FD11C4D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{6C558CB7-7F1A-4D77-A2BE-D1C6A0C10A62}</c15:txfldGUID>
                      <c15:f>Diagramm!$I$58</c15:f>
                      <c15:dlblFieldTableCache>
                        <c:ptCount val="1"/>
                      </c15:dlblFieldTableCache>
                    </c15:dlblFTEntry>
                  </c15:dlblFieldTable>
                  <c15:showDataLabelsRange val="0"/>
                </c:ext>
                <c:ext xmlns:c16="http://schemas.microsoft.com/office/drawing/2014/chart" uri="{C3380CC4-5D6E-409C-BE32-E72D297353CC}">
                  <c16:uniqueId val="{0000000C-1BA6-49F4-9AB9-AFA2FD11C4D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{6415217F-1E0E-4D95-8F53-F600C5133DC0}</c15:txfldGUID>
                      <c15:f>Diagramm!$I$59</c15:f>
                      <c15:dlblFieldTableCache>
                        <c:ptCount val="1"/>
                      </c15:dlblFieldTableCache>
                    </c15:dlblFTEntry>
                  </c15:dlblFieldTable>
                  <c15:showDataLabelsRange val="0"/>
                </c:ext>
                <c:ext xmlns:c16="http://schemas.microsoft.com/office/drawing/2014/chart" uri="{C3380CC4-5D6E-409C-BE32-E72D297353CC}">
                  <c16:uniqueId val="{0000000D-1BA6-49F4-9AB9-AFA2FD11C4D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{60BFB7FF-467D-4184-9E6E-DD73BA4D2374}</c15:txfldGUID>
                      <c15:f>Diagramm!$I$60</c15:f>
                      <c15:dlblFieldTableCache>
                        <c:ptCount val="1"/>
                      </c15:dlblFieldTableCache>
                    </c15:dlblFTEntry>
                  </c15:dlblFieldTable>
                  <c15:showDataLabelsRange val="0"/>
                </c:ext>
                <c:ext xmlns:c16="http://schemas.microsoft.com/office/drawing/2014/chart" uri="{C3380CC4-5D6E-409C-BE32-E72D297353CC}">
                  <c16:uniqueId val="{0000000E-1BA6-49F4-9AB9-AFA2FD11C4D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{8844F7A3-D651-49FF-B38C-0BB71577E87D}</c15:txfldGUID>
                      <c15:f>Diagramm!$I$61</c15:f>
                      <c15:dlblFieldTableCache>
                        <c:ptCount val="1"/>
                      </c15:dlblFieldTableCache>
                    </c15:dlblFTEntry>
                  </c15:dlblFieldTable>
                  <c15:showDataLabelsRange val="0"/>
                </c:ext>
                <c:ext xmlns:c16="http://schemas.microsoft.com/office/drawing/2014/chart" uri="{C3380CC4-5D6E-409C-BE32-E72D297353CC}">
                  <c16:uniqueId val="{0000000F-1BA6-49F4-9AB9-AFA2FD11C4D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{2D44326E-D39A-4F56-ACA1-11CE01603769}</c15:txfldGUID>
                      <c15:f>Diagramm!$I$62</c15:f>
                      <c15:dlblFieldTableCache>
                        <c:ptCount val="1"/>
                      </c15:dlblFieldTableCache>
                    </c15:dlblFTEntry>
                  </c15:dlblFieldTable>
                  <c15:showDataLabelsRange val="0"/>
                </c:ext>
                <c:ext xmlns:c16="http://schemas.microsoft.com/office/drawing/2014/chart" uri="{C3380CC4-5D6E-409C-BE32-E72D297353CC}">
                  <c16:uniqueId val="{00000010-1BA6-49F4-9AB9-AFA2FD11C4D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{022EAAF7-F3B2-4E4C-82F2-120BF353FCA1}</c15:txfldGUID>
                      <c15:f>Diagramm!$I$63</c15:f>
                      <c15:dlblFieldTableCache>
                        <c:ptCount val="1"/>
                      </c15:dlblFieldTableCache>
                    </c15:dlblFTEntry>
                  </c15:dlblFieldTable>
                  <c15:showDataLabelsRange val="0"/>
                </c:ext>
                <c:ext xmlns:c16="http://schemas.microsoft.com/office/drawing/2014/chart" uri="{C3380CC4-5D6E-409C-BE32-E72D297353CC}">
                  <c16:uniqueId val="{00000011-1BA6-49F4-9AB9-AFA2FD11C4D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{7E76C557-6261-4488-8285-14A72084FC19}</c15:txfldGUID>
                      <c15:f>Diagramm!$I$64</c15:f>
                      <c15:dlblFieldTableCache>
                        <c:ptCount val="1"/>
                      </c15:dlblFieldTableCache>
                    </c15:dlblFTEntry>
                  </c15:dlblFieldTable>
                  <c15:showDataLabelsRange val="0"/>
                </c:ext>
                <c:ext xmlns:c16="http://schemas.microsoft.com/office/drawing/2014/chart" uri="{C3380CC4-5D6E-409C-BE32-E72D297353CC}">
                  <c16:uniqueId val="{00000012-1BA6-49F4-9AB9-AFA2FD11C4D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{3C22E273-97A8-43DD-8E7F-47D27FB84A88}</c15:txfldGUID>
                      <c15:f>Diagramm!$I$65</c15:f>
                      <c15:dlblFieldTableCache>
                        <c:ptCount val="1"/>
                      </c15:dlblFieldTableCache>
                    </c15:dlblFTEntry>
                  </c15:dlblFieldTable>
                  <c15:showDataLabelsRange val="0"/>
                </c:ext>
                <c:ext xmlns:c16="http://schemas.microsoft.com/office/drawing/2014/chart" uri="{C3380CC4-5D6E-409C-BE32-E72D297353CC}">
                  <c16:uniqueId val="{00000013-1BA6-49F4-9AB9-AFA2FD11C4D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{2BEF789F-7D71-403E-9715-4E278C7F027A}</c15:txfldGUID>
                      <c15:f>Diagramm!$I$66</c15:f>
                      <c15:dlblFieldTableCache>
                        <c:ptCount val="1"/>
                      </c15:dlblFieldTableCache>
                    </c15:dlblFTEntry>
                  </c15:dlblFieldTable>
                  <c15:showDataLabelsRange val="0"/>
                </c:ext>
                <c:ext xmlns:c16="http://schemas.microsoft.com/office/drawing/2014/chart" uri="{C3380CC4-5D6E-409C-BE32-E72D297353CC}">
                  <c16:uniqueId val="{00000014-1BA6-49F4-9AB9-AFA2FD11C4D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{550B2797-BE09-403C-B7B4-A5381147B365}</c15:txfldGUID>
                      <c15:f>Diagramm!$I$67</c15:f>
                      <c15:dlblFieldTableCache>
                        <c:ptCount val="1"/>
                      </c15:dlblFieldTableCache>
                    </c15:dlblFTEntry>
                  </c15:dlblFieldTable>
                  <c15:showDataLabelsRange val="0"/>
                </c:ext>
                <c:ext xmlns:c16="http://schemas.microsoft.com/office/drawing/2014/chart" uri="{C3380CC4-5D6E-409C-BE32-E72D297353CC}">
                  <c16:uniqueId val="{00000015-1BA6-49F4-9AB9-AFA2FD11C4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BA6-49F4-9AB9-AFA2FD11C4D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{5577F39F-DA41-4587-9906-17F263536905}</c15:txfldGUID>
                      <c15:f>Diagramm!$K$46</c15:f>
                      <c15:dlblFieldTableCache>
                        <c:ptCount val="1"/>
                      </c15:dlblFieldTableCache>
                    </c15:dlblFTEntry>
                  </c15:dlblFieldTable>
                  <c15:showDataLabelsRange val="0"/>
                </c:ext>
                <c:ext xmlns:c16="http://schemas.microsoft.com/office/drawing/2014/chart" uri="{C3380CC4-5D6E-409C-BE32-E72D297353CC}">
                  <c16:uniqueId val="{00000017-1BA6-49F4-9AB9-AFA2FD11C4D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{BF3C8220-BD1A-450D-A358-29F7782F6EA2}</c15:txfldGUID>
                      <c15:f>Diagramm!$K$47</c15:f>
                      <c15:dlblFieldTableCache>
                        <c:ptCount val="1"/>
                      </c15:dlblFieldTableCache>
                    </c15:dlblFTEntry>
                  </c15:dlblFieldTable>
                  <c15:showDataLabelsRange val="0"/>
                </c:ext>
                <c:ext xmlns:c16="http://schemas.microsoft.com/office/drawing/2014/chart" uri="{C3380CC4-5D6E-409C-BE32-E72D297353CC}">
                  <c16:uniqueId val="{00000018-1BA6-49F4-9AB9-AFA2FD11C4D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{E7EE435E-471D-4E6F-901C-C036B09097AC}</c15:txfldGUID>
                      <c15:f>Diagramm!$K$48</c15:f>
                      <c15:dlblFieldTableCache>
                        <c:ptCount val="1"/>
                      </c15:dlblFieldTableCache>
                    </c15:dlblFTEntry>
                  </c15:dlblFieldTable>
                  <c15:showDataLabelsRange val="0"/>
                </c:ext>
                <c:ext xmlns:c16="http://schemas.microsoft.com/office/drawing/2014/chart" uri="{C3380CC4-5D6E-409C-BE32-E72D297353CC}">
                  <c16:uniqueId val="{00000019-1BA6-49F4-9AB9-AFA2FD11C4D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{0744EB80-5181-4910-85BB-4AC0011550D9}</c15:txfldGUID>
                      <c15:f>Diagramm!$K$49</c15:f>
                      <c15:dlblFieldTableCache>
                        <c:ptCount val="1"/>
                      </c15:dlblFieldTableCache>
                    </c15:dlblFTEntry>
                  </c15:dlblFieldTable>
                  <c15:showDataLabelsRange val="0"/>
                </c:ext>
                <c:ext xmlns:c16="http://schemas.microsoft.com/office/drawing/2014/chart" uri="{C3380CC4-5D6E-409C-BE32-E72D297353CC}">
                  <c16:uniqueId val="{0000001A-1BA6-49F4-9AB9-AFA2FD11C4D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{E59B1515-08AA-4F22-9A9F-3A5E5C5A35E1}</c15:txfldGUID>
                      <c15:f>Diagramm!$K$50</c15:f>
                      <c15:dlblFieldTableCache>
                        <c:ptCount val="1"/>
                      </c15:dlblFieldTableCache>
                    </c15:dlblFTEntry>
                  </c15:dlblFieldTable>
                  <c15:showDataLabelsRange val="0"/>
                </c:ext>
                <c:ext xmlns:c16="http://schemas.microsoft.com/office/drawing/2014/chart" uri="{C3380CC4-5D6E-409C-BE32-E72D297353CC}">
                  <c16:uniqueId val="{0000001B-1BA6-49F4-9AB9-AFA2FD11C4D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{4F2801B4-EAF4-4004-8E2F-42A8E4347932}</c15:txfldGUID>
                      <c15:f>Diagramm!$K$51</c15:f>
                      <c15:dlblFieldTableCache>
                        <c:ptCount val="1"/>
                      </c15:dlblFieldTableCache>
                    </c15:dlblFTEntry>
                  </c15:dlblFieldTable>
                  <c15:showDataLabelsRange val="0"/>
                </c:ext>
                <c:ext xmlns:c16="http://schemas.microsoft.com/office/drawing/2014/chart" uri="{C3380CC4-5D6E-409C-BE32-E72D297353CC}">
                  <c16:uniqueId val="{0000001C-1BA6-49F4-9AB9-AFA2FD11C4D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{A505AB39-8C16-4DB6-9890-DF7D43A4CA1E}</c15:txfldGUID>
                      <c15:f>Diagramm!$K$52</c15:f>
                      <c15:dlblFieldTableCache>
                        <c:ptCount val="1"/>
                      </c15:dlblFieldTableCache>
                    </c15:dlblFTEntry>
                  </c15:dlblFieldTable>
                  <c15:showDataLabelsRange val="0"/>
                </c:ext>
                <c:ext xmlns:c16="http://schemas.microsoft.com/office/drawing/2014/chart" uri="{C3380CC4-5D6E-409C-BE32-E72D297353CC}">
                  <c16:uniqueId val="{0000001D-1BA6-49F4-9AB9-AFA2FD11C4D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{715AAB70-0C67-4E17-8CD9-5D9B928F070C}</c15:txfldGUID>
                      <c15:f>Diagramm!$K$53</c15:f>
                      <c15:dlblFieldTableCache>
                        <c:ptCount val="1"/>
                      </c15:dlblFieldTableCache>
                    </c15:dlblFTEntry>
                  </c15:dlblFieldTable>
                  <c15:showDataLabelsRange val="0"/>
                </c:ext>
                <c:ext xmlns:c16="http://schemas.microsoft.com/office/drawing/2014/chart" uri="{C3380CC4-5D6E-409C-BE32-E72D297353CC}">
                  <c16:uniqueId val="{0000001E-1BA6-49F4-9AB9-AFA2FD11C4D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{52839ABE-A668-4CCA-A04F-BBE8D176C55C}</c15:txfldGUID>
                      <c15:f>Diagramm!$K$54</c15:f>
                      <c15:dlblFieldTableCache>
                        <c:ptCount val="1"/>
                      </c15:dlblFieldTableCache>
                    </c15:dlblFTEntry>
                  </c15:dlblFieldTable>
                  <c15:showDataLabelsRange val="0"/>
                </c:ext>
                <c:ext xmlns:c16="http://schemas.microsoft.com/office/drawing/2014/chart" uri="{C3380CC4-5D6E-409C-BE32-E72D297353CC}">
                  <c16:uniqueId val="{0000001F-1BA6-49F4-9AB9-AFA2FD11C4D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{5ECE5384-8857-4449-ADB5-B5211A62D136}</c15:txfldGUID>
                      <c15:f>Diagramm!$K$55</c15:f>
                      <c15:dlblFieldTableCache>
                        <c:ptCount val="1"/>
                      </c15:dlblFieldTableCache>
                    </c15:dlblFTEntry>
                  </c15:dlblFieldTable>
                  <c15:showDataLabelsRange val="0"/>
                </c:ext>
                <c:ext xmlns:c16="http://schemas.microsoft.com/office/drawing/2014/chart" uri="{C3380CC4-5D6E-409C-BE32-E72D297353CC}">
                  <c16:uniqueId val="{00000020-1BA6-49F4-9AB9-AFA2FD11C4D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{409DCB02-0AD5-467B-BD8F-B488D2E7D233}</c15:txfldGUID>
                      <c15:f>Diagramm!$K$56</c15:f>
                      <c15:dlblFieldTableCache>
                        <c:ptCount val="1"/>
                      </c15:dlblFieldTableCache>
                    </c15:dlblFTEntry>
                  </c15:dlblFieldTable>
                  <c15:showDataLabelsRange val="0"/>
                </c:ext>
                <c:ext xmlns:c16="http://schemas.microsoft.com/office/drawing/2014/chart" uri="{C3380CC4-5D6E-409C-BE32-E72D297353CC}">
                  <c16:uniqueId val="{00000021-1BA6-49F4-9AB9-AFA2FD11C4D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{741406F4-8961-4CC8-82A4-F250A7502344}</c15:txfldGUID>
                      <c15:f>Diagramm!$K$57</c15:f>
                      <c15:dlblFieldTableCache>
                        <c:ptCount val="1"/>
                      </c15:dlblFieldTableCache>
                    </c15:dlblFTEntry>
                  </c15:dlblFieldTable>
                  <c15:showDataLabelsRange val="0"/>
                </c:ext>
                <c:ext xmlns:c16="http://schemas.microsoft.com/office/drawing/2014/chart" uri="{C3380CC4-5D6E-409C-BE32-E72D297353CC}">
                  <c16:uniqueId val="{00000022-1BA6-49F4-9AB9-AFA2FD11C4D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{BBB70D0E-61D6-4AA6-9C5D-8B181FFB8B42}</c15:txfldGUID>
                      <c15:f>Diagramm!$K$58</c15:f>
                      <c15:dlblFieldTableCache>
                        <c:ptCount val="1"/>
                      </c15:dlblFieldTableCache>
                    </c15:dlblFTEntry>
                  </c15:dlblFieldTable>
                  <c15:showDataLabelsRange val="0"/>
                </c:ext>
                <c:ext xmlns:c16="http://schemas.microsoft.com/office/drawing/2014/chart" uri="{C3380CC4-5D6E-409C-BE32-E72D297353CC}">
                  <c16:uniqueId val="{00000023-1BA6-49F4-9AB9-AFA2FD11C4D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{1179E21A-D6C3-4C83-A6F2-BCCFAEC7C335}</c15:txfldGUID>
                      <c15:f>Diagramm!$K$59</c15:f>
                      <c15:dlblFieldTableCache>
                        <c:ptCount val="1"/>
                      </c15:dlblFieldTableCache>
                    </c15:dlblFTEntry>
                  </c15:dlblFieldTable>
                  <c15:showDataLabelsRange val="0"/>
                </c:ext>
                <c:ext xmlns:c16="http://schemas.microsoft.com/office/drawing/2014/chart" uri="{C3380CC4-5D6E-409C-BE32-E72D297353CC}">
                  <c16:uniqueId val="{00000024-1BA6-49F4-9AB9-AFA2FD11C4D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{D0E48BD6-C49C-4119-A462-3579EF231EBE}</c15:txfldGUID>
                      <c15:f>Diagramm!$K$60</c15:f>
                      <c15:dlblFieldTableCache>
                        <c:ptCount val="1"/>
                      </c15:dlblFieldTableCache>
                    </c15:dlblFTEntry>
                  </c15:dlblFieldTable>
                  <c15:showDataLabelsRange val="0"/>
                </c:ext>
                <c:ext xmlns:c16="http://schemas.microsoft.com/office/drawing/2014/chart" uri="{C3380CC4-5D6E-409C-BE32-E72D297353CC}">
                  <c16:uniqueId val="{00000025-1BA6-49F4-9AB9-AFA2FD11C4D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{13AAD30C-2D82-4CEC-95F7-34444F427CA2}</c15:txfldGUID>
                      <c15:f>Diagramm!$K$61</c15:f>
                      <c15:dlblFieldTableCache>
                        <c:ptCount val="1"/>
                      </c15:dlblFieldTableCache>
                    </c15:dlblFTEntry>
                  </c15:dlblFieldTable>
                  <c15:showDataLabelsRange val="0"/>
                </c:ext>
                <c:ext xmlns:c16="http://schemas.microsoft.com/office/drawing/2014/chart" uri="{C3380CC4-5D6E-409C-BE32-E72D297353CC}">
                  <c16:uniqueId val="{00000026-1BA6-49F4-9AB9-AFA2FD11C4D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{36357FB8-9ACA-421F-8B82-17A8034107FB}</c15:txfldGUID>
                      <c15:f>Diagramm!$K$62</c15:f>
                      <c15:dlblFieldTableCache>
                        <c:ptCount val="1"/>
                      </c15:dlblFieldTableCache>
                    </c15:dlblFTEntry>
                  </c15:dlblFieldTable>
                  <c15:showDataLabelsRange val="0"/>
                </c:ext>
                <c:ext xmlns:c16="http://schemas.microsoft.com/office/drawing/2014/chart" uri="{C3380CC4-5D6E-409C-BE32-E72D297353CC}">
                  <c16:uniqueId val="{00000027-1BA6-49F4-9AB9-AFA2FD11C4D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{960D0C74-A581-47EF-AE71-1C599F2138D0}</c15:txfldGUID>
                      <c15:f>Diagramm!$K$63</c15:f>
                      <c15:dlblFieldTableCache>
                        <c:ptCount val="1"/>
                      </c15:dlblFieldTableCache>
                    </c15:dlblFTEntry>
                  </c15:dlblFieldTable>
                  <c15:showDataLabelsRange val="0"/>
                </c:ext>
                <c:ext xmlns:c16="http://schemas.microsoft.com/office/drawing/2014/chart" uri="{C3380CC4-5D6E-409C-BE32-E72D297353CC}">
                  <c16:uniqueId val="{00000028-1BA6-49F4-9AB9-AFA2FD11C4D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{82C6A20A-5187-4855-8796-29E56E630956}</c15:txfldGUID>
                      <c15:f>Diagramm!$K$64</c15:f>
                      <c15:dlblFieldTableCache>
                        <c:ptCount val="1"/>
                      </c15:dlblFieldTableCache>
                    </c15:dlblFTEntry>
                  </c15:dlblFieldTable>
                  <c15:showDataLabelsRange val="0"/>
                </c:ext>
                <c:ext xmlns:c16="http://schemas.microsoft.com/office/drawing/2014/chart" uri="{C3380CC4-5D6E-409C-BE32-E72D297353CC}">
                  <c16:uniqueId val="{00000029-1BA6-49F4-9AB9-AFA2FD11C4D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{CAD6B147-8113-489C-A04B-76DA55D2A21D}</c15:txfldGUID>
                      <c15:f>Diagramm!$K$65</c15:f>
                      <c15:dlblFieldTableCache>
                        <c:ptCount val="1"/>
                      </c15:dlblFieldTableCache>
                    </c15:dlblFTEntry>
                  </c15:dlblFieldTable>
                  <c15:showDataLabelsRange val="0"/>
                </c:ext>
                <c:ext xmlns:c16="http://schemas.microsoft.com/office/drawing/2014/chart" uri="{C3380CC4-5D6E-409C-BE32-E72D297353CC}">
                  <c16:uniqueId val="{0000002A-1BA6-49F4-9AB9-AFA2FD11C4D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{CA99B908-6067-40C1-B6B2-87393E08DBA8}</c15:txfldGUID>
                      <c15:f>Diagramm!$K$66</c15:f>
                      <c15:dlblFieldTableCache>
                        <c:ptCount val="1"/>
                      </c15:dlblFieldTableCache>
                    </c15:dlblFTEntry>
                  </c15:dlblFieldTable>
                  <c15:showDataLabelsRange val="0"/>
                </c:ext>
                <c:ext xmlns:c16="http://schemas.microsoft.com/office/drawing/2014/chart" uri="{C3380CC4-5D6E-409C-BE32-E72D297353CC}">
                  <c16:uniqueId val="{0000002B-1BA6-49F4-9AB9-AFA2FD11C4D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{F09F2340-F9C2-421D-9A7F-79ECA33D0728}</c15:txfldGUID>
                      <c15:f>Diagramm!$K$67</c15:f>
                      <c15:dlblFieldTableCache>
                        <c:ptCount val="1"/>
                      </c15:dlblFieldTableCache>
                    </c15:dlblFTEntry>
                  </c15:dlblFieldTable>
                  <c15:showDataLabelsRange val="0"/>
                </c:ext>
                <c:ext xmlns:c16="http://schemas.microsoft.com/office/drawing/2014/chart" uri="{C3380CC4-5D6E-409C-BE32-E72D297353CC}">
                  <c16:uniqueId val="{0000002C-1BA6-49F4-9AB9-AFA2FD11C4D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BA6-49F4-9AB9-AFA2FD11C4D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{74849D24-2332-4C72-B34D-73B885E693B3}</c15:txfldGUID>
                      <c15:f>Diagramm!$J$46</c15:f>
                      <c15:dlblFieldTableCache>
                        <c:ptCount val="1"/>
                      </c15:dlblFieldTableCache>
                    </c15:dlblFTEntry>
                  </c15:dlblFieldTable>
                  <c15:showDataLabelsRange val="0"/>
                </c:ext>
                <c:ext xmlns:c16="http://schemas.microsoft.com/office/drawing/2014/chart" uri="{C3380CC4-5D6E-409C-BE32-E72D297353CC}">
                  <c16:uniqueId val="{0000002E-1BA6-49F4-9AB9-AFA2FD11C4D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{60D3C83B-0FC1-4D0C-B8CB-96BD188AECD4}</c15:txfldGUID>
                      <c15:f>Diagramm!$J$47</c15:f>
                      <c15:dlblFieldTableCache>
                        <c:ptCount val="1"/>
                      </c15:dlblFieldTableCache>
                    </c15:dlblFTEntry>
                  </c15:dlblFieldTable>
                  <c15:showDataLabelsRange val="0"/>
                </c:ext>
                <c:ext xmlns:c16="http://schemas.microsoft.com/office/drawing/2014/chart" uri="{C3380CC4-5D6E-409C-BE32-E72D297353CC}">
                  <c16:uniqueId val="{0000002F-1BA6-49F4-9AB9-AFA2FD11C4D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{D32C2BF3-4714-49CE-99F3-226EEBF8FB17}</c15:txfldGUID>
                      <c15:f>Diagramm!$J$48</c15:f>
                      <c15:dlblFieldTableCache>
                        <c:ptCount val="1"/>
                      </c15:dlblFieldTableCache>
                    </c15:dlblFTEntry>
                  </c15:dlblFieldTable>
                  <c15:showDataLabelsRange val="0"/>
                </c:ext>
                <c:ext xmlns:c16="http://schemas.microsoft.com/office/drawing/2014/chart" uri="{C3380CC4-5D6E-409C-BE32-E72D297353CC}">
                  <c16:uniqueId val="{00000030-1BA6-49F4-9AB9-AFA2FD11C4D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{AE18507A-772E-48A5-AAF9-B7A32246C52F}</c15:txfldGUID>
                      <c15:f>Diagramm!$J$49</c15:f>
                      <c15:dlblFieldTableCache>
                        <c:ptCount val="1"/>
                      </c15:dlblFieldTableCache>
                    </c15:dlblFTEntry>
                  </c15:dlblFieldTable>
                  <c15:showDataLabelsRange val="0"/>
                </c:ext>
                <c:ext xmlns:c16="http://schemas.microsoft.com/office/drawing/2014/chart" uri="{C3380CC4-5D6E-409C-BE32-E72D297353CC}">
                  <c16:uniqueId val="{00000031-1BA6-49F4-9AB9-AFA2FD11C4D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{681F2B37-9D33-4A37-B011-50EB54A7FCC9}</c15:txfldGUID>
                      <c15:f>Diagramm!$J$50</c15:f>
                      <c15:dlblFieldTableCache>
                        <c:ptCount val="1"/>
                      </c15:dlblFieldTableCache>
                    </c15:dlblFTEntry>
                  </c15:dlblFieldTable>
                  <c15:showDataLabelsRange val="0"/>
                </c:ext>
                <c:ext xmlns:c16="http://schemas.microsoft.com/office/drawing/2014/chart" uri="{C3380CC4-5D6E-409C-BE32-E72D297353CC}">
                  <c16:uniqueId val="{00000032-1BA6-49F4-9AB9-AFA2FD11C4D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{654A0202-E43F-4EE6-82FF-845EBB2EDECE}</c15:txfldGUID>
                      <c15:f>Diagramm!$J$51</c15:f>
                      <c15:dlblFieldTableCache>
                        <c:ptCount val="1"/>
                      </c15:dlblFieldTableCache>
                    </c15:dlblFTEntry>
                  </c15:dlblFieldTable>
                  <c15:showDataLabelsRange val="0"/>
                </c:ext>
                <c:ext xmlns:c16="http://schemas.microsoft.com/office/drawing/2014/chart" uri="{C3380CC4-5D6E-409C-BE32-E72D297353CC}">
                  <c16:uniqueId val="{00000033-1BA6-49F4-9AB9-AFA2FD11C4D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{2AFB8D6E-52A5-40D5-9462-64B6C47FB9F9}</c15:txfldGUID>
                      <c15:f>Diagramm!$J$52</c15:f>
                      <c15:dlblFieldTableCache>
                        <c:ptCount val="1"/>
                      </c15:dlblFieldTableCache>
                    </c15:dlblFTEntry>
                  </c15:dlblFieldTable>
                  <c15:showDataLabelsRange val="0"/>
                </c:ext>
                <c:ext xmlns:c16="http://schemas.microsoft.com/office/drawing/2014/chart" uri="{C3380CC4-5D6E-409C-BE32-E72D297353CC}">
                  <c16:uniqueId val="{00000034-1BA6-49F4-9AB9-AFA2FD11C4D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{8C8377C9-9748-442B-96A7-5C1C53BA5203}</c15:txfldGUID>
                      <c15:f>Diagramm!$J$53</c15:f>
                      <c15:dlblFieldTableCache>
                        <c:ptCount val="1"/>
                      </c15:dlblFieldTableCache>
                    </c15:dlblFTEntry>
                  </c15:dlblFieldTable>
                  <c15:showDataLabelsRange val="0"/>
                </c:ext>
                <c:ext xmlns:c16="http://schemas.microsoft.com/office/drawing/2014/chart" uri="{C3380CC4-5D6E-409C-BE32-E72D297353CC}">
                  <c16:uniqueId val="{00000035-1BA6-49F4-9AB9-AFA2FD11C4D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{B156382A-9D8A-4F09-9713-3CD835FE27D4}</c15:txfldGUID>
                      <c15:f>Diagramm!$J$54</c15:f>
                      <c15:dlblFieldTableCache>
                        <c:ptCount val="1"/>
                      </c15:dlblFieldTableCache>
                    </c15:dlblFTEntry>
                  </c15:dlblFieldTable>
                  <c15:showDataLabelsRange val="0"/>
                </c:ext>
                <c:ext xmlns:c16="http://schemas.microsoft.com/office/drawing/2014/chart" uri="{C3380CC4-5D6E-409C-BE32-E72D297353CC}">
                  <c16:uniqueId val="{00000036-1BA6-49F4-9AB9-AFA2FD11C4D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{14754EAB-CDE7-4D15-BEF7-8254CF955B41}</c15:txfldGUID>
                      <c15:f>Diagramm!$J$55</c15:f>
                      <c15:dlblFieldTableCache>
                        <c:ptCount val="1"/>
                      </c15:dlblFieldTableCache>
                    </c15:dlblFTEntry>
                  </c15:dlblFieldTable>
                  <c15:showDataLabelsRange val="0"/>
                </c:ext>
                <c:ext xmlns:c16="http://schemas.microsoft.com/office/drawing/2014/chart" uri="{C3380CC4-5D6E-409C-BE32-E72D297353CC}">
                  <c16:uniqueId val="{00000037-1BA6-49F4-9AB9-AFA2FD11C4D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{0CA9B57F-582F-4A74-9B28-AB333A80A3CF}</c15:txfldGUID>
                      <c15:f>Diagramm!$J$56</c15:f>
                      <c15:dlblFieldTableCache>
                        <c:ptCount val="1"/>
                      </c15:dlblFieldTableCache>
                    </c15:dlblFTEntry>
                  </c15:dlblFieldTable>
                  <c15:showDataLabelsRange val="0"/>
                </c:ext>
                <c:ext xmlns:c16="http://schemas.microsoft.com/office/drawing/2014/chart" uri="{C3380CC4-5D6E-409C-BE32-E72D297353CC}">
                  <c16:uniqueId val="{00000038-1BA6-49F4-9AB9-AFA2FD11C4D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{8D9C1E00-3327-488A-A9CC-5FCEC8582A73}</c15:txfldGUID>
                      <c15:f>Diagramm!$J$57</c15:f>
                      <c15:dlblFieldTableCache>
                        <c:ptCount val="1"/>
                      </c15:dlblFieldTableCache>
                    </c15:dlblFTEntry>
                  </c15:dlblFieldTable>
                  <c15:showDataLabelsRange val="0"/>
                </c:ext>
                <c:ext xmlns:c16="http://schemas.microsoft.com/office/drawing/2014/chart" uri="{C3380CC4-5D6E-409C-BE32-E72D297353CC}">
                  <c16:uniqueId val="{00000039-1BA6-49F4-9AB9-AFA2FD11C4D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{1777DB12-15E4-43E8-AA4E-FB22B780DF68}</c15:txfldGUID>
                      <c15:f>Diagramm!$J$58</c15:f>
                      <c15:dlblFieldTableCache>
                        <c:ptCount val="1"/>
                      </c15:dlblFieldTableCache>
                    </c15:dlblFTEntry>
                  </c15:dlblFieldTable>
                  <c15:showDataLabelsRange val="0"/>
                </c:ext>
                <c:ext xmlns:c16="http://schemas.microsoft.com/office/drawing/2014/chart" uri="{C3380CC4-5D6E-409C-BE32-E72D297353CC}">
                  <c16:uniqueId val="{0000003A-1BA6-49F4-9AB9-AFA2FD11C4D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{F2E64076-9E0F-4D6D-8587-E46E33856D09}</c15:txfldGUID>
                      <c15:f>Diagramm!$J$59</c15:f>
                      <c15:dlblFieldTableCache>
                        <c:ptCount val="1"/>
                      </c15:dlblFieldTableCache>
                    </c15:dlblFTEntry>
                  </c15:dlblFieldTable>
                  <c15:showDataLabelsRange val="0"/>
                </c:ext>
                <c:ext xmlns:c16="http://schemas.microsoft.com/office/drawing/2014/chart" uri="{C3380CC4-5D6E-409C-BE32-E72D297353CC}">
                  <c16:uniqueId val="{0000003B-1BA6-49F4-9AB9-AFA2FD11C4D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{E3D65E81-1B87-48D8-8436-FFE19893FB64}</c15:txfldGUID>
                      <c15:f>Diagramm!$J$60</c15:f>
                      <c15:dlblFieldTableCache>
                        <c:ptCount val="1"/>
                      </c15:dlblFieldTableCache>
                    </c15:dlblFTEntry>
                  </c15:dlblFieldTable>
                  <c15:showDataLabelsRange val="0"/>
                </c:ext>
                <c:ext xmlns:c16="http://schemas.microsoft.com/office/drawing/2014/chart" uri="{C3380CC4-5D6E-409C-BE32-E72D297353CC}">
                  <c16:uniqueId val="{0000003C-1BA6-49F4-9AB9-AFA2FD11C4D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{C877CE81-6917-407A-88F2-399DE9F898D0}</c15:txfldGUID>
                      <c15:f>Diagramm!$J$61</c15:f>
                      <c15:dlblFieldTableCache>
                        <c:ptCount val="1"/>
                      </c15:dlblFieldTableCache>
                    </c15:dlblFTEntry>
                  </c15:dlblFieldTable>
                  <c15:showDataLabelsRange val="0"/>
                </c:ext>
                <c:ext xmlns:c16="http://schemas.microsoft.com/office/drawing/2014/chart" uri="{C3380CC4-5D6E-409C-BE32-E72D297353CC}">
                  <c16:uniqueId val="{0000003D-1BA6-49F4-9AB9-AFA2FD11C4D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{5A400F03-1B03-4957-A5C7-C44BDEFBDD5A}</c15:txfldGUID>
                      <c15:f>Diagramm!$J$62</c15:f>
                      <c15:dlblFieldTableCache>
                        <c:ptCount val="1"/>
                      </c15:dlblFieldTableCache>
                    </c15:dlblFTEntry>
                  </c15:dlblFieldTable>
                  <c15:showDataLabelsRange val="0"/>
                </c:ext>
                <c:ext xmlns:c16="http://schemas.microsoft.com/office/drawing/2014/chart" uri="{C3380CC4-5D6E-409C-BE32-E72D297353CC}">
                  <c16:uniqueId val="{0000003E-1BA6-49F4-9AB9-AFA2FD11C4D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{C422B89C-9668-40BD-B82A-B3EA711F7767}</c15:txfldGUID>
                      <c15:f>Diagramm!$J$63</c15:f>
                      <c15:dlblFieldTableCache>
                        <c:ptCount val="1"/>
                      </c15:dlblFieldTableCache>
                    </c15:dlblFTEntry>
                  </c15:dlblFieldTable>
                  <c15:showDataLabelsRange val="0"/>
                </c:ext>
                <c:ext xmlns:c16="http://schemas.microsoft.com/office/drawing/2014/chart" uri="{C3380CC4-5D6E-409C-BE32-E72D297353CC}">
                  <c16:uniqueId val="{0000003F-1BA6-49F4-9AB9-AFA2FD11C4D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{1292983E-1DCD-444D-964D-B2FE34EA3520}</c15:txfldGUID>
                      <c15:f>Diagramm!$J$64</c15:f>
                      <c15:dlblFieldTableCache>
                        <c:ptCount val="1"/>
                      </c15:dlblFieldTableCache>
                    </c15:dlblFTEntry>
                  </c15:dlblFieldTable>
                  <c15:showDataLabelsRange val="0"/>
                </c:ext>
                <c:ext xmlns:c16="http://schemas.microsoft.com/office/drawing/2014/chart" uri="{C3380CC4-5D6E-409C-BE32-E72D297353CC}">
                  <c16:uniqueId val="{00000040-1BA6-49F4-9AB9-AFA2FD11C4D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{2CD30467-0407-4BC1-AD42-BFCFCE8CA624}</c15:txfldGUID>
                      <c15:f>Diagramm!$J$65</c15:f>
                      <c15:dlblFieldTableCache>
                        <c:ptCount val="1"/>
                      </c15:dlblFieldTableCache>
                    </c15:dlblFTEntry>
                  </c15:dlblFieldTable>
                  <c15:showDataLabelsRange val="0"/>
                </c:ext>
                <c:ext xmlns:c16="http://schemas.microsoft.com/office/drawing/2014/chart" uri="{C3380CC4-5D6E-409C-BE32-E72D297353CC}">
                  <c16:uniqueId val="{00000041-1BA6-49F4-9AB9-AFA2FD11C4D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{30022D6D-C972-4518-9F75-3AB9D9FAF8FF}</c15:txfldGUID>
                      <c15:f>Diagramm!$J$66</c15:f>
                      <c15:dlblFieldTableCache>
                        <c:ptCount val="1"/>
                      </c15:dlblFieldTableCache>
                    </c15:dlblFTEntry>
                  </c15:dlblFieldTable>
                  <c15:showDataLabelsRange val="0"/>
                </c:ext>
                <c:ext xmlns:c16="http://schemas.microsoft.com/office/drawing/2014/chart" uri="{C3380CC4-5D6E-409C-BE32-E72D297353CC}">
                  <c16:uniqueId val="{00000042-1BA6-49F4-9AB9-AFA2FD11C4D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{18D8F0F6-2600-4037-8B37-463D061C5D90}</c15:txfldGUID>
                      <c15:f>Diagramm!$J$67</c15:f>
                      <c15:dlblFieldTableCache>
                        <c:ptCount val="1"/>
                      </c15:dlblFieldTableCache>
                    </c15:dlblFTEntry>
                  </c15:dlblFieldTable>
                  <c15:showDataLabelsRange val="0"/>
                </c:ext>
                <c:ext xmlns:c16="http://schemas.microsoft.com/office/drawing/2014/chart" uri="{C3380CC4-5D6E-409C-BE32-E72D297353CC}">
                  <c16:uniqueId val="{00000043-1BA6-49F4-9AB9-AFA2FD11C4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BA6-49F4-9AB9-AFA2FD11C4D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58-48C1-AA15-A5118B0C7EA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58-48C1-AA15-A5118B0C7EA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58-48C1-AA15-A5118B0C7EA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58-48C1-AA15-A5118B0C7EA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58-48C1-AA15-A5118B0C7EA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58-48C1-AA15-A5118B0C7EA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58-48C1-AA15-A5118B0C7EA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58-48C1-AA15-A5118B0C7EA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58-48C1-AA15-A5118B0C7EA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858-48C1-AA15-A5118B0C7EA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858-48C1-AA15-A5118B0C7EA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858-48C1-AA15-A5118B0C7EA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858-48C1-AA15-A5118B0C7EA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858-48C1-AA15-A5118B0C7EA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858-48C1-AA15-A5118B0C7EA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858-48C1-AA15-A5118B0C7EA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858-48C1-AA15-A5118B0C7EA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858-48C1-AA15-A5118B0C7EA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858-48C1-AA15-A5118B0C7EA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858-48C1-AA15-A5118B0C7EA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858-48C1-AA15-A5118B0C7EA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858-48C1-AA15-A5118B0C7E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858-48C1-AA15-A5118B0C7EA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858-48C1-AA15-A5118B0C7EA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858-48C1-AA15-A5118B0C7EA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858-48C1-AA15-A5118B0C7EA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858-48C1-AA15-A5118B0C7EA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858-48C1-AA15-A5118B0C7EA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858-48C1-AA15-A5118B0C7EA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858-48C1-AA15-A5118B0C7EA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858-48C1-AA15-A5118B0C7EA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858-48C1-AA15-A5118B0C7EA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858-48C1-AA15-A5118B0C7EA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858-48C1-AA15-A5118B0C7EA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858-48C1-AA15-A5118B0C7EA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858-48C1-AA15-A5118B0C7EA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858-48C1-AA15-A5118B0C7EA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858-48C1-AA15-A5118B0C7EA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858-48C1-AA15-A5118B0C7EA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858-48C1-AA15-A5118B0C7EA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858-48C1-AA15-A5118B0C7EA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858-48C1-AA15-A5118B0C7EA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858-48C1-AA15-A5118B0C7EA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858-48C1-AA15-A5118B0C7EA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858-48C1-AA15-A5118B0C7EA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858-48C1-AA15-A5118B0C7EA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858-48C1-AA15-A5118B0C7EA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858-48C1-AA15-A5118B0C7EA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858-48C1-AA15-A5118B0C7EA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858-48C1-AA15-A5118B0C7EA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858-48C1-AA15-A5118B0C7EA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858-48C1-AA15-A5118B0C7EA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858-48C1-AA15-A5118B0C7EA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858-48C1-AA15-A5118B0C7EA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858-48C1-AA15-A5118B0C7EA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858-48C1-AA15-A5118B0C7EA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858-48C1-AA15-A5118B0C7EA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858-48C1-AA15-A5118B0C7EA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858-48C1-AA15-A5118B0C7EA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858-48C1-AA15-A5118B0C7EA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858-48C1-AA15-A5118B0C7EA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858-48C1-AA15-A5118B0C7EA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858-48C1-AA15-A5118B0C7EA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858-48C1-AA15-A5118B0C7EA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858-48C1-AA15-A5118B0C7EA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858-48C1-AA15-A5118B0C7EA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858-48C1-AA15-A5118B0C7EA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858-48C1-AA15-A5118B0C7E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858-48C1-AA15-A5118B0C7EA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101.04427353980461</c:v>
                </c:pt>
                <c:pt idx="2">
                  <c:v>102.19081272084804</c:v>
                </c:pt>
                <c:pt idx="3">
                  <c:v>101.01849927250053</c:v>
                </c:pt>
                <c:pt idx="4">
                  <c:v>101.22386198295573</c:v>
                </c:pt>
                <c:pt idx="5">
                  <c:v>102.33298690500936</c:v>
                </c:pt>
                <c:pt idx="6">
                  <c:v>103.43047183537726</c:v>
                </c:pt>
                <c:pt idx="7">
                  <c:v>102.48014965703595</c:v>
                </c:pt>
                <c:pt idx="8">
                  <c:v>102.22406983995012</c:v>
                </c:pt>
                <c:pt idx="9">
                  <c:v>103.0288921222199</c:v>
                </c:pt>
                <c:pt idx="10">
                  <c:v>103.76470588235294</c:v>
                </c:pt>
                <c:pt idx="11">
                  <c:v>102.99896071502805</c:v>
                </c:pt>
                <c:pt idx="12">
                  <c:v>102.94159218457702</c:v>
                </c:pt>
                <c:pt idx="13">
                  <c:v>103.70151735605904</c:v>
                </c:pt>
                <c:pt idx="14">
                  <c:v>105.61795884431511</c:v>
                </c:pt>
                <c:pt idx="15">
                  <c:v>104.5287881937227</c:v>
                </c:pt>
                <c:pt idx="16">
                  <c:v>104.52712533776763</c:v>
                </c:pt>
                <c:pt idx="17">
                  <c:v>105.30284764082312</c:v>
                </c:pt>
                <c:pt idx="18">
                  <c:v>106.35876117231345</c:v>
                </c:pt>
                <c:pt idx="19">
                  <c:v>105.08917065059239</c:v>
                </c:pt>
                <c:pt idx="20">
                  <c:v>104.39409686135939</c:v>
                </c:pt>
                <c:pt idx="21">
                  <c:v>104.31261691955936</c:v>
                </c:pt>
                <c:pt idx="22">
                  <c:v>105.41592184577011</c:v>
                </c:pt>
                <c:pt idx="23">
                  <c:v>104.53876532945334</c:v>
                </c:pt>
                <c:pt idx="24">
                  <c:v>103.85533153190605</c:v>
                </c:pt>
              </c:numCache>
            </c:numRef>
          </c:val>
          <c:smooth val="0"/>
          <c:extLst>
            <c:ext xmlns:c16="http://schemas.microsoft.com/office/drawing/2014/chart" uri="{C3380CC4-5D6E-409C-BE32-E72D297353CC}">
              <c16:uniqueId val="{00000000-5396-4249-AA18-19982662E39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103.84078212290501</c:v>
                </c:pt>
                <c:pt idx="2">
                  <c:v>106.44785847299813</c:v>
                </c:pt>
                <c:pt idx="3">
                  <c:v>105.77281191806331</c:v>
                </c:pt>
                <c:pt idx="4">
                  <c:v>105.77281191806331</c:v>
                </c:pt>
                <c:pt idx="5">
                  <c:v>112.52327746741156</c:v>
                </c:pt>
                <c:pt idx="6">
                  <c:v>112.68621973929235</c:v>
                </c:pt>
                <c:pt idx="7">
                  <c:v>111.7783985102421</c:v>
                </c:pt>
                <c:pt idx="8">
                  <c:v>108.47299813780261</c:v>
                </c:pt>
                <c:pt idx="9">
                  <c:v>113.54748603351956</c:v>
                </c:pt>
                <c:pt idx="10">
                  <c:v>116.06145251396649</c:v>
                </c:pt>
                <c:pt idx="11">
                  <c:v>116.38733705772812</c:v>
                </c:pt>
                <c:pt idx="12">
                  <c:v>114.75791433891993</c:v>
                </c:pt>
                <c:pt idx="13">
                  <c:v>119.6461824953445</c:v>
                </c:pt>
                <c:pt idx="14">
                  <c:v>121.43854748603351</c:v>
                </c:pt>
                <c:pt idx="15">
                  <c:v>121.48510242085662</c:v>
                </c:pt>
                <c:pt idx="16">
                  <c:v>120.53072625698324</c:v>
                </c:pt>
                <c:pt idx="17">
                  <c:v>124.88361266294228</c:v>
                </c:pt>
                <c:pt idx="18">
                  <c:v>127.14152700186219</c:v>
                </c:pt>
                <c:pt idx="19">
                  <c:v>127.44413407821229</c:v>
                </c:pt>
                <c:pt idx="20">
                  <c:v>125.48882681564247</c:v>
                </c:pt>
                <c:pt idx="21">
                  <c:v>128.72439478584729</c:v>
                </c:pt>
                <c:pt idx="22">
                  <c:v>134.07821229050279</c:v>
                </c:pt>
                <c:pt idx="23">
                  <c:v>134.19459962756054</c:v>
                </c:pt>
                <c:pt idx="24">
                  <c:v>124.62756052141526</c:v>
                </c:pt>
              </c:numCache>
            </c:numRef>
          </c:val>
          <c:smooth val="0"/>
          <c:extLst>
            <c:ext xmlns:c16="http://schemas.microsoft.com/office/drawing/2014/chart" uri="{C3380CC4-5D6E-409C-BE32-E72D297353CC}">
              <c16:uniqueId val="{00000001-5396-4249-AA18-19982662E39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99.021137750035464</c:v>
                </c:pt>
                <c:pt idx="2">
                  <c:v>98.907646474677264</c:v>
                </c:pt>
                <c:pt idx="3">
                  <c:v>101.40445453255782</c:v>
                </c:pt>
                <c:pt idx="4">
                  <c:v>94.63044403461484</c:v>
                </c:pt>
                <c:pt idx="5">
                  <c:v>95.254646049084982</c:v>
                </c:pt>
                <c:pt idx="6">
                  <c:v>93.687047808199736</c:v>
                </c:pt>
                <c:pt idx="7">
                  <c:v>94.474393530997304</c:v>
                </c:pt>
                <c:pt idx="8">
                  <c:v>93.225989502057033</c:v>
                </c:pt>
                <c:pt idx="9">
                  <c:v>93.786352674138172</c:v>
                </c:pt>
                <c:pt idx="10">
                  <c:v>90.374521208682083</c:v>
                </c:pt>
                <c:pt idx="11">
                  <c:v>90.686622215917154</c:v>
                </c:pt>
                <c:pt idx="12">
                  <c:v>88.338771456944244</c:v>
                </c:pt>
                <c:pt idx="13">
                  <c:v>88.884948219605619</c:v>
                </c:pt>
                <c:pt idx="14">
                  <c:v>86.686054759540369</c:v>
                </c:pt>
                <c:pt idx="15">
                  <c:v>86.40232657114484</c:v>
                </c:pt>
                <c:pt idx="16">
                  <c:v>85.331252659951758</c:v>
                </c:pt>
                <c:pt idx="17">
                  <c:v>86.586749893601933</c:v>
                </c:pt>
                <c:pt idx="18">
                  <c:v>84.238899134629037</c:v>
                </c:pt>
                <c:pt idx="19">
                  <c:v>83.38062136473259</c:v>
                </c:pt>
                <c:pt idx="20">
                  <c:v>83.933891332103855</c:v>
                </c:pt>
                <c:pt idx="21">
                  <c:v>84.785075897290398</c:v>
                </c:pt>
                <c:pt idx="22">
                  <c:v>82.089658107532983</c:v>
                </c:pt>
                <c:pt idx="23">
                  <c:v>81.401617250673851</c:v>
                </c:pt>
                <c:pt idx="24">
                  <c:v>77.713150801532123</c:v>
                </c:pt>
              </c:numCache>
            </c:numRef>
          </c:val>
          <c:smooth val="0"/>
          <c:extLst>
            <c:ext xmlns:c16="http://schemas.microsoft.com/office/drawing/2014/chart" uri="{C3380CC4-5D6E-409C-BE32-E72D297353CC}">
              <c16:uniqueId val="{00000002-5396-4249-AA18-19982662E39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396-4249-AA18-19982662E391}"/>
                </c:ext>
              </c:extLst>
            </c:dLbl>
            <c:dLbl>
              <c:idx val="1"/>
              <c:delete val="1"/>
              <c:extLst>
                <c:ext xmlns:c15="http://schemas.microsoft.com/office/drawing/2012/chart" uri="{CE6537A1-D6FC-4f65-9D91-7224C49458BB}"/>
                <c:ext xmlns:c16="http://schemas.microsoft.com/office/drawing/2014/chart" uri="{C3380CC4-5D6E-409C-BE32-E72D297353CC}">
                  <c16:uniqueId val="{00000004-5396-4249-AA18-19982662E391}"/>
                </c:ext>
              </c:extLst>
            </c:dLbl>
            <c:dLbl>
              <c:idx val="2"/>
              <c:delete val="1"/>
              <c:extLst>
                <c:ext xmlns:c15="http://schemas.microsoft.com/office/drawing/2012/chart" uri="{CE6537A1-D6FC-4f65-9D91-7224C49458BB}"/>
                <c:ext xmlns:c16="http://schemas.microsoft.com/office/drawing/2014/chart" uri="{C3380CC4-5D6E-409C-BE32-E72D297353CC}">
                  <c16:uniqueId val="{00000005-5396-4249-AA18-19982662E391}"/>
                </c:ext>
              </c:extLst>
            </c:dLbl>
            <c:dLbl>
              <c:idx val="3"/>
              <c:delete val="1"/>
              <c:extLst>
                <c:ext xmlns:c15="http://schemas.microsoft.com/office/drawing/2012/chart" uri="{CE6537A1-D6FC-4f65-9D91-7224C49458BB}"/>
                <c:ext xmlns:c16="http://schemas.microsoft.com/office/drawing/2014/chart" uri="{C3380CC4-5D6E-409C-BE32-E72D297353CC}">
                  <c16:uniqueId val="{00000006-5396-4249-AA18-19982662E391}"/>
                </c:ext>
              </c:extLst>
            </c:dLbl>
            <c:dLbl>
              <c:idx val="4"/>
              <c:delete val="1"/>
              <c:extLst>
                <c:ext xmlns:c15="http://schemas.microsoft.com/office/drawing/2012/chart" uri="{CE6537A1-D6FC-4f65-9D91-7224C49458BB}"/>
                <c:ext xmlns:c16="http://schemas.microsoft.com/office/drawing/2014/chart" uri="{C3380CC4-5D6E-409C-BE32-E72D297353CC}">
                  <c16:uniqueId val="{00000007-5396-4249-AA18-19982662E391}"/>
                </c:ext>
              </c:extLst>
            </c:dLbl>
            <c:dLbl>
              <c:idx val="5"/>
              <c:delete val="1"/>
              <c:extLst>
                <c:ext xmlns:c15="http://schemas.microsoft.com/office/drawing/2012/chart" uri="{CE6537A1-D6FC-4f65-9D91-7224C49458BB}"/>
                <c:ext xmlns:c16="http://schemas.microsoft.com/office/drawing/2014/chart" uri="{C3380CC4-5D6E-409C-BE32-E72D297353CC}">
                  <c16:uniqueId val="{00000008-5396-4249-AA18-19982662E391}"/>
                </c:ext>
              </c:extLst>
            </c:dLbl>
            <c:dLbl>
              <c:idx val="6"/>
              <c:delete val="1"/>
              <c:extLst>
                <c:ext xmlns:c15="http://schemas.microsoft.com/office/drawing/2012/chart" uri="{CE6537A1-D6FC-4f65-9D91-7224C49458BB}"/>
                <c:ext xmlns:c16="http://schemas.microsoft.com/office/drawing/2014/chart" uri="{C3380CC4-5D6E-409C-BE32-E72D297353CC}">
                  <c16:uniqueId val="{00000009-5396-4249-AA18-19982662E391}"/>
                </c:ext>
              </c:extLst>
            </c:dLbl>
            <c:dLbl>
              <c:idx val="7"/>
              <c:delete val="1"/>
              <c:extLst>
                <c:ext xmlns:c15="http://schemas.microsoft.com/office/drawing/2012/chart" uri="{CE6537A1-D6FC-4f65-9D91-7224C49458BB}"/>
                <c:ext xmlns:c16="http://schemas.microsoft.com/office/drawing/2014/chart" uri="{C3380CC4-5D6E-409C-BE32-E72D297353CC}">
                  <c16:uniqueId val="{0000000A-5396-4249-AA18-19982662E391}"/>
                </c:ext>
              </c:extLst>
            </c:dLbl>
            <c:dLbl>
              <c:idx val="8"/>
              <c:delete val="1"/>
              <c:extLst>
                <c:ext xmlns:c15="http://schemas.microsoft.com/office/drawing/2012/chart" uri="{CE6537A1-D6FC-4f65-9D91-7224C49458BB}"/>
                <c:ext xmlns:c16="http://schemas.microsoft.com/office/drawing/2014/chart" uri="{C3380CC4-5D6E-409C-BE32-E72D297353CC}">
                  <c16:uniqueId val="{0000000B-5396-4249-AA18-19982662E391}"/>
                </c:ext>
              </c:extLst>
            </c:dLbl>
            <c:dLbl>
              <c:idx val="9"/>
              <c:delete val="1"/>
              <c:extLst>
                <c:ext xmlns:c15="http://schemas.microsoft.com/office/drawing/2012/chart" uri="{CE6537A1-D6FC-4f65-9D91-7224C49458BB}"/>
                <c:ext xmlns:c16="http://schemas.microsoft.com/office/drawing/2014/chart" uri="{C3380CC4-5D6E-409C-BE32-E72D297353CC}">
                  <c16:uniqueId val="{0000000C-5396-4249-AA18-19982662E391}"/>
                </c:ext>
              </c:extLst>
            </c:dLbl>
            <c:dLbl>
              <c:idx val="10"/>
              <c:delete val="1"/>
              <c:extLst>
                <c:ext xmlns:c15="http://schemas.microsoft.com/office/drawing/2012/chart" uri="{CE6537A1-D6FC-4f65-9D91-7224C49458BB}"/>
                <c:ext xmlns:c16="http://schemas.microsoft.com/office/drawing/2014/chart" uri="{C3380CC4-5D6E-409C-BE32-E72D297353CC}">
                  <c16:uniqueId val="{0000000D-5396-4249-AA18-19982662E391}"/>
                </c:ext>
              </c:extLst>
            </c:dLbl>
            <c:dLbl>
              <c:idx val="11"/>
              <c:delete val="1"/>
              <c:extLst>
                <c:ext xmlns:c15="http://schemas.microsoft.com/office/drawing/2012/chart" uri="{CE6537A1-D6FC-4f65-9D91-7224C49458BB}"/>
                <c:ext xmlns:c16="http://schemas.microsoft.com/office/drawing/2014/chart" uri="{C3380CC4-5D6E-409C-BE32-E72D297353CC}">
                  <c16:uniqueId val="{0000000E-5396-4249-AA18-19982662E391}"/>
                </c:ext>
              </c:extLst>
            </c:dLbl>
            <c:dLbl>
              <c:idx val="12"/>
              <c:delete val="1"/>
              <c:extLst>
                <c:ext xmlns:c15="http://schemas.microsoft.com/office/drawing/2012/chart" uri="{CE6537A1-D6FC-4f65-9D91-7224C49458BB}"/>
                <c:ext xmlns:c16="http://schemas.microsoft.com/office/drawing/2014/chart" uri="{C3380CC4-5D6E-409C-BE32-E72D297353CC}">
                  <c16:uniqueId val="{0000000F-5396-4249-AA18-19982662E39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396-4249-AA18-19982662E391}"/>
                </c:ext>
              </c:extLst>
            </c:dLbl>
            <c:dLbl>
              <c:idx val="14"/>
              <c:delete val="1"/>
              <c:extLst>
                <c:ext xmlns:c15="http://schemas.microsoft.com/office/drawing/2012/chart" uri="{CE6537A1-D6FC-4f65-9D91-7224C49458BB}"/>
                <c:ext xmlns:c16="http://schemas.microsoft.com/office/drawing/2014/chart" uri="{C3380CC4-5D6E-409C-BE32-E72D297353CC}">
                  <c16:uniqueId val="{00000011-5396-4249-AA18-19982662E391}"/>
                </c:ext>
              </c:extLst>
            </c:dLbl>
            <c:dLbl>
              <c:idx val="15"/>
              <c:delete val="1"/>
              <c:extLst>
                <c:ext xmlns:c15="http://schemas.microsoft.com/office/drawing/2012/chart" uri="{CE6537A1-D6FC-4f65-9D91-7224C49458BB}"/>
                <c:ext xmlns:c16="http://schemas.microsoft.com/office/drawing/2014/chart" uri="{C3380CC4-5D6E-409C-BE32-E72D297353CC}">
                  <c16:uniqueId val="{00000012-5396-4249-AA18-19982662E391}"/>
                </c:ext>
              </c:extLst>
            </c:dLbl>
            <c:dLbl>
              <c:idx val="16"/>
              <c:delete val="1"/>
              <c:extLst>
                <c:ext xmlns:c15="http://schemas.microsoft.com/office/drawing/2012/chart" uri="{CE6537A1-D6FC-4f65-9D91-7224C49458BB}"/>
                <c:ext xmlns:c16="http://schemas.microsoft.com/office/drawing/2014/chart" uri="{C3380CC4-5D6E-409C-BE32-E72D297353CC}">
                  <c16:uniqueId val="{00000013-5396-4249-AA18-19982662E391}"/>
                </c:ext>
              </c:extLst>
            </c:dLbl>
            <c:dLbl>
              <c:idx val="17"/>
              <c:delete val="1"/>
              <c:extLst>
                <c:ext xmlns:c15="http://schemas.microsoft.com/office/drawing/2012/chart" uri="{CE6537A1-D6FC-4f65-9D91-7224C49458BB}"/>
                <c:ext xmlns:c16="http://schemas.microsoft.com/office/drawing/2014/chart" uri="{C3380CC4-5D6E-409C-BE32-E72D297353CC}">
                  <c16:uniqueId val="{00000014-5396-4249-AA18-19982662E391}"/>
                </c:ext>
              </c:extLst>
            </c:dLbl>
            <c:dLbl>
              <c:idx val="18"/>
              <c:delete val="1"/>
              <c:extLst>
                <c:ext xmlns:c15="http://schemas.microsoft.com/office/drawing/2012/chart" uri="{CE6537A1-D6FC-4f65-9D91-7224C49458BB}"/>
                <c:ext xmlns:c16="http://schemas.microsoft.com/office/drawing/2014/chart" uri="{C3380CC4-5D6E-409C-BE32-E72D297353CC}">
                  <c16:uniqueId val="{00000015-5396-4249-AA18-19982662E391}"/>
                </c:ext>
              </c:extLst>
            </c:dLbl>
            <c:dLbl>
              <c:idx val="19"/>
              <c:delete val="1"/>
              <c:extLst>
                <c:ext xmlns:c15="http://schemas.microsoft.com/office/drawing/2012/chart" uri="{CE6537A1-D6FC-4f65-9D91-7224C49458BB}"/>
                <c:ext xmlns:c16="http://schemas.microsoft.com/office/drawing/2014/chart" uri="{C3380CC4-5D6E-409C-BE32-E72D297353CC}">
                  <c16:uniqueId val="{00000016-5396-4249-AA18-19982662E391}"/>
                </c:ext>
              </c:extLst>
            </c:dLbl>
            <c:dLbl>
              <c:idx val="20"/>
              <c:delete val="1"/>
              <c:extLst>
                <c:ext xmlns:c15="http://schemas.microsoft.com/office/drawing/2012/chart" uri="{CE6537A1-D6FC-4f65-9D91-7224C49458BB}"/>
                <c:ext xmlns:c16="http://schemas.microsoft.com/office/drawing/2014/chart" uri="{C3380CC4-5D6E-409C-BE32-E72D297353CC}">
                  <c16:uniqueId val="{00000017-5396-4249-AA18-19982662E391}"/>
                </c:ext>
              </c:extLst>
            </c:dLbl>
            <c:dLbl>
              <c:idx val="21"/>
              <c:delete val="1"/>
              <c:extLst>
                <c:ext xmlns:c15="http://schemas.microsoft.com/office/drawing/2012/chart" uri="{CE6537A1-D6FC-4f65-9D91-7224C49458BB}"/>
                <c:ext xmlns:c16="http://schemas.microsoft.com/office/drawing/2014/chart" uri="{C3380CC4-5D6E-409C-BE32-E72D297353CC}">
                  <c16:uniqueId val="{00000018-5396-4249-AA18-19982662E391}"/>
                </c:ext>
              </c:extLst>
            </c:dLbl>
            <c:dLbl>
              <c:idx val="22"/>
              <c:delete val="1"/>
              <c:extLst>
                <c:ext xmlns:c15="http://schemas.microsoft.com/office/drawing/2012/chart" uri="{CE6537A1-D6FC-4f65-9D91-7224C49458BB}"/>
                <c:ext xmlns:c16="http://schemas.microsoft.com/office/drawing/2014/chart" uri="{C3380CC4-5D6E-409C-BE32-E72D297353CC}">
                  <c16:uniqueId val="{00000019-5396-4249-AA18-19982662E391}"/>
                </c:ext>
              </c:extLst>
            </c:dLbl>
            <c:dLbl>
              <c:idx val="23"/>
              <c:delete val="1"/>
              <c:extLst>
                <c:ext xmlns:c15="http://schemas.microsoft.com/office/drawing/2012/chart" uri="{CE6537A1-D6FC-4f65-9D91-7224C49458BB}"/>
                <c:ext xmlns:c16="http://schemas.microsoft.com/office/drawing/2014/chart" uri="{C3380CC4-5D6E-409C-BE32-E72D297353CC}">
                  <c16:uniqueId val="{0000001A-5396-4249-AA18-19982662E391}"/>
                </c:ext>
              </c:extLst>
            </c:dLbl>
            <c:dLbl>
              <c:idx val="24"/>
              <c:delete val="1"/>
              <c:extLst>
                <c:ext xmlns:c15="http://schemas.microsoft.com/office/drawing/2012/chart" uri="{CE6537A1-D6FC-4f65-9D91-7224C49458BB}"/>
                <c:ext xmlns:c16="http://schemas.microsoft.com/office/drawing/2014/chart" uri="{C3380CC4-5D6E-409C-BE32-E72D297353CC}">
                  <c16:uniqueId val="{0000001B-5396-4249-AA18-19982662E39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396-4249-AA18-19982662E39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Zwickau (092)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124912</v>
      </c>
      <c r="F11" s="238">
        <v>125734</v>
      </c>
      <c r="G11" s="238">
        <v>126789</v>
      </c>
      <c r="H11" s="238">
        <v>125462</v>
      </c>
      <c r="I11" s="265">
        <v>125560</v>
      </c>
      <c r="J11" s="263">
        <v>-648</v>
      </c>
      <c r="K11" s="266">
        <v>-0.51608792609111187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19.872390162674524</v>
      </c>
      <c r="E13" s="115">
        <v>24823</v>
      </c>
      <c r="F13" s="114">
        <v>25030</v>
      </c>
      <c r="G13" s="114">
        <v>25285</v>
      </c>
      <c r="H13" s="114">
        <v>25370</v>
      </c>
      <c r="I13" s="140">
        <v>25285</v>
      </c>
      <c r="J13" s="115">
        <v>-462</v>
      </c>
      <c r="K13" s="116">
        <v>-1.8271702590468657</v>
      </c>
    </row>
    <row r="14" spans="1:255" ht="14.1" customHeight="1" x14ac:dyDescent="0.2">
      <c r="A14" s="306" t="s">
        <v>230</v>
      </c>
      <c r="B14" s="307"/>
      <c r="C14" s="308"/>
      <c r="D14" s="113">
        <v>59.311355194056617</v>
      </c>
      <c r="E14" s="115">
        <v>74087</v>
      </c>
      <c r="F14" s="114">
        <v>74651</v>
      </c>
      <c r="G14" s="114">
        <v>75374</v>
      </c>
      <c r="H14" s="114">
        <v>74092</v>
      </c>
      <c r="I14" s="140">
        <v>74133</v>
      </c>
      <c r="J14" s="115">
        <v>-46</v>
      </c>
      <c r="K14" s="116">
        <v>-6.2050638716900704E-2</v>
      </c>
    </row>
    <row r="15" spans="1:255" ht="14.1" customHeight="1" x14ac:dyDescent="0.2">
      <c r="A15" s="306" t="s">
        <v>231</v>
      </c>
      <c r="B15" s="307"/>
      <c r="C15" s="308"/>
      <c r="D15" s="113">
        <v>10.512200589214807</v>
      </c>
      <c r="E15" s="115">
        <v>13131</v>
      </c>
      <c r="F15" s="114">
        <v>13131</v>
      </c>
      <c r="G15" s="114">
        <v>13169</v>
      </c>
      <c r="H15" s="114">
        <v>13083</v>
      </c>
      <c r="I15" s="140">
        <v>13180</v>
      </c>
      <c r="J15" s="115">
        <v>-49</v>
      </c>
      <c r="K15" s="116">
        <v>-0.37177541729893776</v>
      </c>
    </row>
    <row r="16" spans="1:255" ht="14.1" customHeight="1" x14ac:dyDescent="0.2">
      <c r="A16" s="306" t="s">
        <v>232</v>
      </c>
      <c r="B16" s="307"/>
      <c r="C16" s="308"/>
      <c r="D16" s="113">
        <v>10.172761624183424</v>
      </c>
      <c r="E16" s="115">
        <v>12707</v>
      </c>
      <c r="F16" s="114">
        <v>12758</v>
      </c>
      <c r="G16" s="114">
        <v>12794</v>
      </c>
      <c r="H16" s="114">
        <v>12785</v>
      </c>
      <c r="I16" s="140">
        <v>12825</v>
      </c>
      <c r="J16" s="115">
        <v>-118</v>
      </c>
      <c r="K16" s="116">
        <v>-0.92007797270955161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0.66927116690149868</v>
      </c>
      <c r="E18" s="115">
        <v>836</v>
      </c>
      <c r="F18" s="114">
        <v>820</v>
      </c>
      <c r="G18" s="114">
        <v>868</v>
      </c>
      <c r="H18" s="114">
        <v>856</v>
      </c>
      <c r="I18" s="140">
        <v>843</v>
      </c>
      <c r="J18" s="115">
        <v>-7</v>
      </c>
      <c r="K18" s="116">
        <v>-0.83036773428232502</v>
      </c>
    </row>
    <row r="19" spans="1:255" ht="14.1" customHeight="1" x14ac:dyDescent="0.2">
      <c r="A19" s="306" t="s">
        <v>235</v>
      </c>
      <c r="B19" s="307" t="s">
        <v>236</v>
      </c>
      <c r="C19" s="308"/>
      <c r="D19" s="113">
        <v>0.29861022159600359</v>
      </c>
      <c r="E19" s="115">
        <v>373</v>
      </c>
      <c r="F19" s="114">
        <v>357</v>
      </c>
      <c r="G19" s="114">
        <v>393</v>
      </c>
      <c r="H19" s="114">
        <v>380</v>
      </c>
      <c r="I19" s="140">
        <v>360</v>
      </c>
      <c r="J19" s="115">
        <v>13</v>
      </c>
      <c r="K19" s="116">
        <v>3.6111111111111112</v>
      </c>
    </row>
    <row r="20" spans="1:255" ht="14.1" customHeight="1" x14ac:dyDescent="0.2">
      <c r="A20" s="306">
        <v>12</v>
      </c>
      <c r="B20" s="307" t="s">
        <v>237</v>
      </c>
      <c r="C20" s="308"/>
      <c r="D20" s="113">
        <v>0.79015627001408995</v>
      </c>
      <c r="E20" s="115">
        <v>987</v>
      </c>
      <c r="F20" s="114">
        <v>957</v>
      </c>
      <c r="G20" s="114">
        <v>1029</v>
      </c>
      <c r="H20" s="114">
        <v>1027</v>
      </c>
      <c r="I20" s="140">
        <v>989</v>
      </c>
      <c r="J20" s="115">
        <v>-2</v>
      </c>
      <c r="K20" s="116">
        <v>-0.20222446916076844</v>
      </c>
    </row>
    <row r="21" spans="1:255" ht="14.1" customHeight="1" x14ac:dyDescent="0.2">
      <c r="A21" s="306">
        <v>21</v>
      </c>
      <c r="B21" s="307" t="s">
        <v>238</v>
      </c>
      <c r="C21" s="308"/>
      <c r="D21" s="113">
        <v>0.25858204175739719</v>
      </c>
      <c r="E21" s="115">
        <v>323</v>
      </c>
      <c r="F21" s="114">
        <v>338</v>
      </c>
      <c r="G21" s="114">
        <v>342</v>
      </c>
      <c r="H21" s="114">
        <v>346</v>
      </c>
      <c r="I21" s="140">
        <v>323</v>
      </c>
      <c r="J21" s="115">
        <v>0</v>
      </c>
      <c r="K21" s="116">
        <v>0</v>
      </c>
    </row>
    <row r="22" spans="1:255" ht="14.1" customHeight="1" x14ac:dyDescent="0.2">
      <c r="A22" s="306">
        <v>22</v>
      </c>
      <c r="B22" s="307" t="s">
        <v>239</v>
      </c>
      <c r="C22" s="308"/>
      <c r="D22" s="113">
        <v>1.3969834763673625</v>
      </c>
      <c r="E22" s="115">
        <v>1745</v>
      </c>
      <c r="F22" s="114">
        <v>1747</v>
      </c>
      <c r="G22" s="114">
        <v>1748</v>
      </c>
      <c r="H22" s="114">
        <v>1711</v>
      </c>
      <c r="I22" s="140">
        <v>1735</v>
      </c>
      <c r="J22" s="115">
        <v>10</v>
      </c>
      <c r="K22" s="116">
        <v>0.57636887608069165</v>
      </c>
    </row>
    <row r="23" spans="1:255" ht="14.1" customHeight="1" x14ac:dyDescent="0.2">
      <c r="A23" s="306">
        <v>23</v>
      </c>
      <c r="B23" s="307" t="s">
        <v>240</v>
      </c>
      <c r="C23" s="308"/>
      <c r="D23" s="113">
        <v>0.69408863840143464</v>
      </c>
      <c r="E23" s="115">
        <v>867</v>
      </c>
      <c r="F23" s="114">
        <v>877</v>
      </c>
      <c r="G23" s="114">
        <v>874</v>
      </c>
      <c r="H23" s="114">
        <v>849</v>
      </c>
      <c r="I23" s="140">
        <v>853</v>
      </c>
      <c r="J23" s="115">
        <v>14</v>
      </c>
      <c r="K23" s="116">
        <v>1.6412661195779601</v>
      </c>
    </row>
    <row r="24" spans="1:255" ht="14.1" customHeight="1" x14ac:dyDescent="0.2">
      <c r="A24" s="306">
        <v>24</v>
      </c>
      <c r="B24" s="307" t="s">
        <v>241</v>
      </c>
      <c r="C24" s="308"/>
      <c r="D24" s="113">
        <v>11.022960163955425</v>
      </c>
      <c r="E24" s="115">
        <v>13769</v>
      </c>
      <c r="F24" s="114">
        <v>13993</v>
      </c>
      <c r="G24" s="114">
        <v>14187</v>
      </c>
      <c r="H24" s="114">
        <v>14450</v>
      </c>
      <c r="I24" s="140">
        <v>14577</v>
      </c>
      <c r="J24" s="115">
        <v>-808</v>
      </c>
      <c r="K24" s="116">
        <v>-5.5429786650202377</v>
      </c>
    </row>
    <row r="25" spans="1:255" ht="14.1" customHeight="1" x14ac:dyDescent="0.2">
      <c r="A25" s="306">
        <v>25</v>
      </c>
      <c r="B25" s="307" t="s">
        <v>242</v>
      </c>
      <c r="C25" s="308"/>
      <c r="D25" s="113">
        <v>7.6269693864480592</v>
      </c>
      <c r="E25" s="115">
        <v>9527</v>
      </c>
      <c r="F25" s="114">
        <v>9529</v>
      </c>
      <c r="G25" s="114">
        <v>9695</v>
      </c>
      <c r="H25" s="114">
        <v>9571</v>
      </c>
      <c r="I25" s="140">
        <v>9627</v>
      </c>
      <c r="J25" s="115">
        <v>-100</v>
      </c>
      <c r="K25" s="116">
        <v>-1.0387451958034695</v>
      </c>
    </row>
    <row r="26" spans="1:255" ht="14.1" customHeight="1" x14ac:dyDescent="0.2">
      <c r="A26" s="306">
        <v>26</v>
      </c>
      <c r="B26" s="307" t="s">
        <v>243</v>
      </c>
      <c r="C26" s="308"/>
      <c r="D26" s="113">
        <v>2.8572114768797232</v>
      </c>
      <c r="E26" s="115">
        <v>3569</v>
      </c>
      <c r="F26" s="114">
        <v>3637</v>
      </c>
      <c r="G26" s="114">
        <v>3687</v>
      </c>
      <c r="H26" s="114">
        <v>3597</v>
      </c>
      <c r="I26" s="140">
        <v>3652</v>
      </c>
      <c r="J26" s="115">
        <v>-83</v>
      </c>
      <c r="K26" s="116">
        <v>-2.2727272727272729</v>
      </c>
    </row>
    <row r="27" spans="1:255" ht="14.1" customHeight="1" x14ac:dyDescent="0.2">
      <c r="A27" s="306">
        <v>27</v>
      </c>
      <c r="B27" s="307" t="s">
        <v>244</v>
      </c>
      <c r="C27" s="308"/>
      <c r="D27" s="113">
        <v>3.8891379531189956</v>
      </c>
      <c r="E27" s="115">
        <v>4858</v>
      </c>
      <c r="F27" s="114">
        <v>4910</v>
      </c>
      <c r="G27" s="114">
        <v>4945</v>
      </c>
      <c r="H27" s="114">
        <v>4923</v>
      </c>
      <c r="I27" s="140">
        <v>4944</v>
      </c>
      <c r="J27" s="115">
        <v>-86</v>
      </c>
      <c r="K27" s="116">
        <v>-1.7394822006472492</v>
      </c>
    </row>
    <row r="28" spans="1:255" ht="14.1" customHeight="1" x14ac:dyDescent="0.2">
      <c r="A28" s="306">
        <v>28</v>
      </c>
      <c r="B28" s="307" t="s">
        <v>245</v>
      </c>
      <c r="C28" s="308"/>
      <c r="D28" s="113">
        <v>0.88782502882028946</v>
      </c>
      <c r="E28" s="115">
        <v>1109</v>
      </c>
      <c r="F28" s="114">
        <v>1157</v>
      </c>
      <c r="G28" s="114">
        <v>1209</v>
      </c>
      <c r="H28" s="114">
        <v>1182</v>
      </c>
      <c r="I28" s="140">
        <v>1180</v>
      </c>
      <c r="J28" s="115">
        <v>-71</v>
      </c>
      <c r="K28" s="116">
        <v>-6.0169491525423728</v>
      </c>
    </row>
    <row r="29" spans="1:255" ht="14.1" customHeight="1" x14ac:dyDescent="0.2">
      <c r="A29" s="306">
        <v>29</v>
      </c>
      <c r="B29" s="307" t="s">
        <v>246</v>
      </c>
      <c r="C29" s="308"/>
      <c r="D29" s="113">
        <v>1.9853977199948765</v>
      </c>
      <c r="E29" s="115">
        <v>2480</v>
      </c>
      <c r="F29" s="114">
        <v>2476</v>
      </c>
      <c r="G29" s="114">
        <v>2503</v>
      </c>
      <c r="H29" s="114">
        <v>2485</v>
      </c>
      <c r="I29" s="140">
        <v>2478</v>
      </c>
      <c r="J29" s="115">
        <v>2</v>
      </c>
      <c r="K29" s="116">
        <v>8.0710250201775621E-2</v>
      </c>
    </row>
    <row r="30" spans="1:255" ht="14.1" customHeight="1" x14ac:dyDescent="0.2">
      <c r="A30" s="306" t="s">
        <v>247</v>
      </c>
      <c r="B30" s="307" t="s">
        <v>248</v>
      </c>
      <c r="C30" s="308"/>
      <c r="D30" s="113">
        <v>0.64285256820801839</v>
      </c>
      <c r="E30" s="115">
        <v>803</v>
      </c>
      <c r="F30" s="114">
        <v>789</v>
      </c>
      <c r="G30" s="114">
        <v>795</v>
      </c>
      <c r="H30" s="114">
        <v>769</v>
      </c>
      <c r="I30" s="140">
        <v>791</v>
      </c>
      <c r="J30" s="115">
        <v>12</v>
      </c>
      <c r="K30" s="116">
        <v>1.5170670037926675</v>
      </c>
    </row>
    <row r="31" spans="1:255" ht="14.1" customHeight="1" x14ac:dyDescent="0.2">
      <c r="A31" s="306" t="s">
        <v>249</v>
      </c>
      <c r="B31" s="307" t="s">
        <v>250</v>
      </c>
      <c r="C31" s="308"/>
      <c r="D31" s="113">
        <v>1.3193288074804663</v>
      </c>
      <c r="E31" s="115">
        <v>1648</v>
      </c>
      <c r="F31" s="114">
        <v>1657</v>
      </c>
      <c r="G31" s="114">
        <v>1677</v>
      </c>
      <c r="H31" s="114">
        <v>1689</v>
      </c>
      <c r="I31" s="140">
        <v>1660</v>
      </c>
      <c r="J31" s="115">
        <v>-12</v>
      </c>
      <c r="K31" s="116">
        <v>-0.72289156626506024</v>
      </c>
    </row>
    <row r="32" spans="1:255" ht="14.1" customHeight="1" x14ac:dyDescent="0.2">
      <c r="A32" s="306">
        <v>31</v>
      </c>
      <c r="B32" s="307" t="s">
        <v>251</v>
      </c>
      <c r="C32" s="308"/>
      <c r="D32" s="113">
        <v>0.50115281157935188</v>
      </c>
      <c r="E32" s="115">
        <v>626</v>
      </c>
      <c r="F32" s="114">
        <v>637</v>
      </c>
      <c r="G32" s="114">
        <v>650</v>
      </c>
      <c r="H32" s="114">
        <v>639</v>
      </c>
      <c r="I32" s="140">
        <v>626</v>
      </c>
      <c r="J32" s="115">
        <v>0</v>
      </c>
      <c r="K32" s="116">
        <v>0</v>
      </c>
    </row>
    <row r="33" spans="1:11" ht="14.1" customHeight="1" x14ac:dyDescent="0.2">
      <c r="A33" s="306">
        <v>32</v>
      </c>
      <c r="B33" s="307" t="s">
        <v>252</v>
      </c>
      <c r="C33" s="308"/>
      <c r="D33" s="113">
        <v>2.1775329832201868</v>
      </c>
      <c r="E33" s="115">
        <v>2720</v>
      </c>
      <c r="F33" s="114">
        <v>2714</v>
      </c>
      <c r="G33" s="114">
        <v>2840</v>
      </c>
      <c r="H33" s="114">
        <v>2777</v>
      </c>
      <c r="I33" s="140">
        <v>2708</v>
      </c>
      <c r="J33" s="115">
        <v>12</v>
      </c>
      <c r="K33" s="116">
        <v>0.44313146233382572</v>
      </c>
    </row>
    <row r="34" spans="1:11" ht="14.1" customHeight="1" x14ac:dyDescent="0.2">
      <c r="A34" s="306">
        <v>33</v>
      </c>
      <c r="B34" s="307" t="s">
        <v>253</v>
      </c>
      <c r="C34" s="308"/>
      <c r="D34" s="113">
        <v>1.2216600486742666</v>
      </c>
      <c r="E34" s="115">
        <v>1526</v>
      </c>
      <c r="F34" s="114">
        <v>1552</v>
      </c>
      <c r="G34" s="114">
        <v>1604</v>
      </c>
      <c r="H34" s="114">
        <v>1610</v>
      </c>
      <c r="I34" s="140">
        <v>1588</v>
      </c>
      <c r="J34" s="115">
        <v>-62</v>
      </c>
      <c r="K34" s="116">
        <v>-3.9042821158690177</v>
      </c>
    </row>
    <row r="35" spans="1:11" ht="14.1" customHeight="1" x14ac:dyDescent="0.2">
      <c r="A35" s="306">
        <v>34</v>
      </c>
      <c r="B35" s="307" t="s">
        <v>254</v>
      </c>
      <c r="C35" s="308"/>
      <c r="D35" s="113">
        <v>2.7371269373639042</v>
      </c>
      <c r="E35" s="115">
        <v>3419</v>
      </c>
      <c r="F35" s="114">
        <v>3447</v>
      </c>
      <c r="G35" s="114">
        <v>3474</v>
      </c>
      <c r="H35" s="114">
        <v>3462</v>
      </c>
      <c r="I35" s="140">
        <v>3456</v>
      </c>
      <c r="J35" s="115">
        <v>-37</v>
      </c>
      <c r="K35" s="116">
        <v>-1.0706018518518519</v>
      </c>
    </row>
    <row r="36" spans="1:11" ht="14.1" customHeight="1" x14ac:dyDescent="0.2">
      <c r="A36" s="306">
        <v>41</v>
      </c>
      <c r="B36" s="307" t="s">
        <v>255</v>
      </c>
      <c r="C36" s="308"/>
      <c r="D36" s="113">
        <v>0.57240297169207122</v>
      </c>
      <c r="E36" s="115">
        <v>715</v>
      </c>
      <c r="F36" s="114">
        <v>718</v>
      </c>
      <c r="G36" s="114">
        <v>732</v>
      </c>
      <c r="H36" s="114">
        <v>728</v>
      </c>
      <c r="I36" s="140">
        <v>733</v>
      </c>
      <c r="J36" s="115">
        <v>-18</v>
      </c>
      <c r="K36" s="116">
        <v>-2.4556616643929057</v>
      </c>
    </row>
    <row r="37" spans="1:11" ht="14.1" customHeight="1" x14ac:dyDescent="0.2">
      <c r="A37" s="306">
        <v>42</v>
      </c>
      <c r="B37" s="307" t="s">
        <v>256</v>
      </c>
      <c r="C37" s="308"/>
      <c r="D37" s="113">
        <v>0.11127833995132573</v>
      </c>
      <c r="E37" s="115">
        <v>139</v>
      </c>
      <c r="F37" s="114">
        <v>143</v>
      </c>
      <c r="G37" s="114">
        <v>144</v>
      </c>
      <c r="H37" s="114">
        <v>140</v>
      </c>
      <c r="I37" s="140">
        <v>138</v>
      </c>
      <c r="J37" s="115">
        <v>1</v>
      </c>
      <c r="K37" s="116">
        <v>0.72463768115942029</v>
      </c>
    </row>
    <row r="38" spans="1:11" ht="14.1" customHeight="1" x14ac:dyDescent="0.2">
      <c r="A38" s="306">
        <v>43</v>
      </c>
      <c r="B38" s="307" t="s">
        <v>257</v>
      </c>
      <c r="C38" s="308"/>
      <c r="D38" s="113">
        <v>0.94626617138465474</v>
      </c>
      <c r="E38" s="115">
        <v>1182</v>
      </c>
      <c r="F38" s="114">
        <v>1177</v>
      </c>
      <c r="G38" s="114">
        <v>1166</v>
      </c>
      <c r="H38" s="114">
        <v>1172</v>
      </c>
      <c r="I38" s="140">
        <v>1174</v>
      </c>
      <c r="J38" s="115">
        <v>8</v>
      </c>
      <c r="K38" s="116">
        <v>0.68143100511073251</v>
      </c>
    </row>
    <row r="39" spans="1:11" ht="14.1" customHeight="1" x14ac:dyDescent="0.2">
      <c r="A39" s="306">
        <v>51</v>
      </c>
      <c r="B39" s="307" t="s">
        <v>258</v>
      </c>
      <c r="C39" s="308"/>
      <c r="D39" s="113">
        <v>6.0714743179198152</v>
      </c>
      <c r="E39" s="115">
        <v>7584</v>
      </c>
      <c r="F39" s="114">
        <v>7667</v>
      </c>
      <c r="G39" s="114">
        <v>7762</v>
      </c>
      <c r="H39" s="114">
        <v>7584</v>
      </c>
      <c r="I39" s="140">
        <v>7630</v>
      </c>
      <c r="J39" s="115">
        <v>-46</v>
      </c>
      <c r="K39" s="116">
        <v>-0.60288335517693314</v>
      </c>
    </row>
    <row r="40" spans="1:11" ht="14.1" customHeight="1" x14ac:dyDescent="0.2">
      <c r="A40" s="306" t="s">
        <v>259</v>
      </c>
      <c r="B40" s="307" t="s">
        <v>260</v>
      </c>
      <c r="C40" s="308"/>
      <c r="D40" s="113">
        <v>4.7161201485846034</v>
      </c>
      <c r="E40" s="115">
        <v>5891</v>
      </c>
      <c r="F40" s="114">
        <v>5973</v>
      </c>
      <c r="G40" s="114">
        <v>6044</v>
      </c>
      <c r="H40" s="114">
        <v>5959</v>
      </c>
      <c r="I40" s="140">
        <v>6018</v>
      </c>
      <c r="J40" s="115">
        <v>-127</v>
      </c>
      <c r="K40" s="116">
        <v>-2.1103356596876037</v>
      </c>
    </row>
    <row r="41" spans="1:11" ht="14.1" customHeight="1" x14ac:dyDescent="0.2">
      <c r="A41" s="306"/>
      <c r="B41" s="307" t="s">
        <v>261</v>
      </c>
      <c r="C41" s="308"/>
      <c r="D41" s="113">
        <v>3.6033367490713464</v>
      </c>
      <c r="E41" s="115">
        <v>4501</v>
      </c>
      <c r="F41" s="114">
        <v>4557</v>
      </c>
      <c r="G41" s="114">
        <v>4641</v>
      </c>
      <c r="H41" s="114">
        <v>4553</v>
      </c>
      <c r="I41" s="140">
        <v>4597</v>
      </c>
      <c r="J41" s="115">
        <v>-96</v>
      </c>
      <c r="K41" s="116">
        <v>-2.0883184685664564</v>
      </c>
    </row>
    <row r="42" spans="1:11" ht="14.1" customHeight="1" x14ac:dyDescent="0.2">
      <c r="A42" s="306">
        <v>52</v>
      </c>
      <c r="B42" s="307" t="s">
        <v>262</v>
      </c>
      <c r="C42" s="308"/>
      <c r="D42" s="113">
        <v>4.9162610477776356</v>
      </c>
      <c r="E42" s="115">
        <v>6141</v>
      </c>
      <c r="F42" s="114">
        <v>6197</v>
      </c>
      <c r="G42" s="114">
        <v>6266</v>
      </c>
      <c r="H42" s="114">
        <v>6188</v>
      </c>
      <c r="I42" s="140">
        <v>6187</v>
      </c>
      <c r="J42" s="115">
        <v>-46</v>
      </c>
      <c r="K42" s="116">
        <v>-0.74349442379182151</v>
      </c>
    </row>
    <row r="43" spans="1:11" ht="14.1" customHeight="1" x14ac:dyDescent="0.2">
      <c r="A43" s="306" t="s">
        <v>263</v>
      </c>
      <c r="B43" s="307" t="s">
        <v>264</v>
      </c>
      <c r="C43" s="308"/>
      <c r="D43" s="113">
        <v>4.0716664531830409</v>
      </c>
      <c r="E43" s="115">
        <v>5086</v>
      </c>
      <c r="F43" s="114">
        <v>5154</v>
      </c>
      <c r="G43" s="114">
        <v>5206</v>
      </c>
      <c r="H43" s="114">
        <v>5124</v>
      </c>
      <c r="I43" s="140">
        <v>5108</v>
      </c>
      <c r="J43" s="115">
        <v>-22</v>
      </c>
      <c r="K43" s="116">
        <v>-0.43069694596711039</v>
      </c>
    </row>
    <row r="44" spans="1:11" ht="14.1" customHeight="1" x14ac:dyDescent="0.2">
      <c r="A44" s="306">
        <v>53</v>
      </c>
      <c r="B44" s="307" t="s">
        <v>265</v>
      </c>
      <c r="C44" s="308"/>
      <c r="D44" s="113">
        <v>0.92465095427180732</v>
      </c>
      <c r="E44" s="115">
        <v>1155</v>
      </c>
      <c r="F44" s="114">
        <v>1147</v>
      </c>
      <c r="G44" s="114">
        <v>1185</v>
      </c>
      <c r="H44" s="114">
        <v>1166</v>
      </c>
      <c r="I44" s="140">
        <v>1155</v>
      </c>
      <c r="J44" s="115">
        <v>0</v>
      </c>
      <c r="K44" s="116">
        <v>0</v>
      </c>
    </row>
    <row r="45" spans="1:11" ht="14.1" customHeight="1" x14ac:dyDescent="0.2">
      <c r="A45" s="306" t="s">
        <v>266</v>
      </c>
      <c r="B45" s="307" t="s">
        <v>267</v>
      </c>
      <c r="C45" s="308"/>
      <c r="D45" s="113">
        <v>0.84939797617522739</v>
      </c>
      <c r="E45" s="115">
        <v>1061</v>
      </c>
      <c r="F45" s="114">
        <v>1051</v>
      </c>
      <c r="G45" s="114">
        <v>1080</v>
      </c>
      <c r="H45" s="114">
        <v>1063</v>
      </c>
      <c r="I45" s="140">
        <v>1063</v>
      </c>
      <c r="J45" s="115">
        <v>-2</v>
      </c>
      <c r="K45" s="116">
        <v>-0.18814675446848542</v>
      </c>
    </row>
    <row r="46" spans="1:11" ht="14.1" customHeight="1" x14ac:dyDescent="0.2">
      <c r="A46" s="306">
        <v>54</v>
      </c>
      <c r="B46" s="307" t="s">
        <v>268</v>
      </c>
      <c r="C46" s="308"/>
      <c r="D46" s="113">
        <v>2.4849494043806839</v>
      </c>
      <c r="E46" s="115">
        <v>3104</v>
      </c>
      <c r="F46" s="114">
        <v>3160</v>
      </c>
      <c r="G46" s="114">
        <v>3124</v>
      </c>
      <c r="H46" s="114">
        <v>3069</v>
      </c>
      <c r="I46" s="140">
        <v>2962</v>
      </c>
      <c r="J46" s="115">
        <v>142</v>
      </c>
      <c r="K46" s="116">
        <v>4.7940580688723839</v>
      </c>
    </row>
    <row r="47" spans="1:11" ht="14.1" customHeight="1" x14ac:dyDescent="0.2">
      <c r="A47" s="306">
        <v>61</v>
      </c>
      <c r="B47" s="307" t="s">
        <v>269</v>
      </c>
      <c r="C47" s="308"/>
      <c r="D47" s="113">
        <v>2.0614512616882283</v>
      </c>
      <c r="E47" s="115">
        <v>2575</v>
      </c>
      <c r="F47" s="114">
        <v>2598</v>
      </c>
      <c r="G47" s="114">
        <v>2624</v>
      </c>
      <c r="H47" s="114">
        <v>2598</v>
      </c>
      <c r="I47" s="140">
        <v>2593</v>
      </c>
      <c r="J47" s="115">
        <v>-18</v>
      </c>
      <c r="K47" s="116">
        <v>-0.69417662938681068</v>
      </c>
    </row>
    <row r="48" spans="1:11" ht="14.1" customHeight="1" x14ac:dyDescent="0.2">
      <c r="A48" s="306">
        <v>62</v>
      </c>
      <c r="B48" s="307" t="s">
        <v>270</v>
      </c>
      <c r="C48" s="308"/>
      <c r="D48" s="113">
        <v>6.2532022543870882</v>
      </c>
      <c r="E48" s="115">
        <v>7811</v>
      </c>
      <c r="F48" s="114">
        <v>7913</v>
      </c>
      <c r="G48" s="114">
        <v>7875</v>
      </c>
      <c r="H48" s="114">
        <v>7770</v>
      </c>
      <c r="I48" s="140">
        <v>7778</v>
      </c>
      <c r="J48" s="115">
        <v>33</v>
      </c>
      <c r="K48" s="116">
        <v>0.42427359218308047</v>
      </c>
    </row>
    <row r="49" spans="1:11" ht="14.1" customHeight="1" x14ac:dyDescent="0.2">
      <c r="A49" s="306">
        <v>63</v>
      </c>
      <c r="B49" s="307" t="s">
        <v>271</v>
      </c>
      <c r="C49" s="308"/>
      <c r="D49" s="113">
        <v>1.4129947483028051</v>
      </c>
      <c r="E49" s="115">
        <v>1765</v>
      </c>
      <c r="F49" s="114">
        <v>1766</v>
      </c>
      <c r="G49" s="114">
        <v>1784</v>
      </c>
      <c r="H49" s="114">
        <v>1786</v>
      </c>
      <c r="I49" s="140">
        <v>1742</v>
      </c>
      <c r="J49" s="115">
        <v>23</v>
      </c>
      <c r="K49" s="116">
        <v>1.320321469575201</v>
      </c>
    </row>
    <row r="50" spans="1:11" ht="14.1" customHeight="1" x14ac:dyDescent="0.2">
      <c r="A50" s="306" t="s">
        <v>272</v>
      </c>
      <c r="B50" s="307" t="s">
        <v>273</v>
      </c>
      <c r="C50" s="308"/>
      <c r="D50" s="113">
        <v>0.24417189701549891</v>
      </c>
      <c r="E50" s="115">
        <v>305</v>
      </c>
      <c r="F50" s="114">
        <v>300</v>
      </c>
      <c r="G50" s="114">
        <v>302</v>
      </c>
      <c r="H50" s="114">
        <v>291</v>
      </c>
      <c r="I50" s="140">
        <v>285</v>
      </c>
      <c r="J50" s="115">
        <v>20</v>
      </c>
      <c r="K50" s="116">
        <v>7.0175438596491224</v>
      </c>
    </row>
    <row r="51" spans="1:11" ht="14.1" customHeight="1" x14ac:dyDescent="0.2">
      <c r="A51" s="306" t="s">
        <v>274</v>
      </c>
      <c r="B51" s="307" t="s">
        <v>275</v>
      </c>
      <c r="C51" s="308"/>
      <c r="D51" s="113">
        <v>0.92625208146535165</v>
      </c>
      <c r="E51" s="115">
        <v>1157</v>
      </c>
      <c r="F51" s="114">
        <v>1160</v>
      </c>
      <c r="G51" s="114">
        <v>1183</v>
      </c>
      <c r="H51" s="114">
        <v>1194</v>
      </c>
      <c r="I51" s="140">
        <v>1156</v>
      </c>
      <c r="J51" s="115">
        <v>1</v>
      </c>
      <c r="K51" s="116">
        <v>8.6505190311418678E-2</v>
      </c>
    </row>
    <row r="52" spans="1:11" ht="14.1" customHeight="1" x14ac:dyDescent="0.2">
      <c r="A52" s="306">
        <v>71</v>
      </c>
      <c r="B52" s="307" t="s">
        <v>276</v>
      </c>
      <c r="C52" s="308"/>
      <c r="D52" s="113">
        <v>10.558633277827591</v>
      </c>
      <c r="E52" s="115">
        <v>13189</v>
      </c>
      <c r="F52" s="114">
        <v>13193</v>
      </c>
      <c r="G52" s="114">
        <v>13214</v>
      </c>
      <c r="H52" s="114">
        <v>13076</v>
      </c>
      <c r="I52" s="140">
        <v>13031</v>
      </c>
      <c r="J52" s="115">
        <v>158</v>
      </c>
      <c r="K52" s="116">
        <v>1.2124932852428825</v>
      </c>
    </row>
    <row r="53" spans="1:11" ht="14.1" customHeight="1" x14ac:dyDescent="0.2">
      <c r="A53" s="306" t="s">
        <v>277</v>
      </c>
      <c r="B53" s="307" t="s">
        <v>278</v>
      </c>
      <c r="C53" s="308"/>
      <c r="D53" s="113">
        <v>5.1572306904060454</v>
      </c>
      <c r="E53" s="115">
        <v>6442</v>
      </c>
      <c r="F53" s="114">
        <v>6395</v>
      </c>
      <c r="G53" s="114">
        <v>6382</v>
      </c>
      <c r="H53" s="114">
        <v>6269</v>
      </c>
      <c r="I53" s="140">
        <v>6233</v>
      </c>
      <c r="J53" s="115">
        <v>209</v>
      </c>
      <c r="K53" s="116">
        <v>3.3531204877266165</v>
      </c>
    </row>
    <row r="54" spans="1:11" ht="14.1" customHeight="1" x14ac:dyDescent="0.2">
      <c r="A54" s="306" t="s">
        <v>279</v>
      </c>
      <c r="B54" s="307" t="s">
        <v>280</v>
      </c>
      <c r="C54" s="308"/>
      <c r="D54" s="113">
        <v>4.1533239400537978</v>
      </c>
      <c r="E54" s="115">
        <v>5188</v>
      </c>
      <c r="F54" s="114">
        <v>5235</v>
      </c>
      <c r="G54" s="114">
        <v>5262</v>
      </c>
      <c r="H54" s="114">
        <v>5256</v>
      </c>
      <c r="I54" s="140">
        <v>5258</v>
      </c>
      <c r="J54" s="115">
        <v>-70</v>
      </c>
      <c r="K54" s="116">
        <v>-1.3313046785850133</v>
      </c>
    </row>
    <row r="55" spans="1:11" ht="14.1" customHeight="1" x14ac:dyDescent="0.2">
      <c r="A55" s="306">
        <v>72</v>
      </c>
      <c r="B55" s="307" t="s">
        <v>281</v>
      </c>
      <c r="C55" s="308"/>
      <c r="D55" s="113">
        <v>2.2728000512360702</v>
      </c>
      <c r="E55" s="115">
        <v>2839</v>
      </c>
      <c r="F55" s="114">
        <v>2833</v>
      </c>
      <c r="G55" s="114">
        <v>2848</v>
      </c>
      <c r="H55" s="114">
        <v>2833</v>
      </c>
      <c r="I55" s="140">
        <v>2837</v>
      </c>
      <c r="J55" s="115">
        <v>2</v>
      </c>
      <c r="K55" s="116">
        <v>7.0497003877335207E-2</v>
      </c>
    </row>
    <row r="56" spans="1:11" ht="14.1" customHeight="1" x14ac:dyDescent="0.2">
      <c r="A56" s="306" t="s">
        <v>282</v>
      </c>
      <c r="B56" s="307" t="s">
        <v>283</v>
      </c>
      <c r="C56" s="308"/>
      <c r="D56" s="113">
        <v>0.80936979633662098</v>
      </c>
      <c r="E56" s="115">
        <v>1011</v>
      </c>
      <c r="F56" s="114">
        <v>1002</v>
      </c>
      <c r="G56" s="114">
        <v>1005</v>
      </c>
      <c r="H56" s="114">
        <v>988</v>
      </c>
      <c r="I56" s="140">
        <v>989</v>
      </c>
      <c r="J56" s="115">
        <v>22</v>
      </c>
      <c r="K56" s="116">
        <v>2.2244691607684528</v>
      </c>
    </row>
    <row r="57" spans="1:11" ht="14.1" customHeight="1" x14ac:dyDescent="0.2">
      <c r="A57" s="306" t="s">
        <v>284</v>
      </c>
      <c r="B57" s="307" t="s">
        <v>285</v>
      </c>
      <c r="C57" s="308"/>
      <c r="D57" s="113">
        <v>1.0871653644165493</v>
      </c>
      <c r="E57" s="115">
        <v>1358</v>
      </c>
      <c r="F57" s="114">
        <v>1367</v>
      </c>
      <c r="G57" s="114">
        <v>1364</v>
      </c>
      <c r="H57" s="114">
        <v>1376</v>
      </c>
      <c r="I57" s="140">
        <v>1364</v>
      </c>
      <c r="J57" s="115">
        <v>-6</v>
      </c>
      <c r="K57" s="116">
        <v>-0.43988269794721407</v>
      </c>
    </row>
    <row r="58" spans="1:11" ht="14.1" customHeight="1" x14ac:dyDescent="0.2">
      <c r="A58" s="306">
        <v>73</v>
      </c>
      <c r="B58" s="307" t="s">
        <v>286</v>
      </c>
      <c r="C58" s="308"/>
      <c r="D58" s="113">
        <v>1.8020686563340591</v>
      </c>
      <c r="E58" s="115">
        <v>2251</v>
      </c>
      <c r="F58" s="114">
        <v>2295</v>
      </c>
      <c r="G58" s="114">
        <v>2294</v>
      </c>
      <c r="H58" s="114">
        <v>2251</v>
      </c>
      <c r="I58" s="140">
        <v>2266</v>
      </c>
      <c r="J58" s="115">
        <v>-15</v>
      </c>
      <c r="K58" s="116">
        <v>-0.66195939982347751</v>
      </c>
    </row>
    <row r="59" spans="1:11" ht="14.1" customHeight="1" x14ac:dyDescent="0.2">
      <c r="A59" s="306" t="s">
        <v>287</v>
      </c>
      <c r="B59" s="307" t="s">
        <v>288</v>
      </c>
      <c r="C59" s="308"/>
      <c r="D59" s="113">
        <v>1.4266043294479314</v>
      </c>
      <c r="E59" s="115">
        <v>1782</v>
      </c>
      <c r="F59" s="114">
        <v>1807</v>
      </c>
      <c r="G59" s="114">
        <v>1802</v>
      </c>
      <c r="H59" s="114">
        <v>1759</v>
      </c>
      <c r="I59" s="140">
        <v>1770</v>
      </c>
      <c r="J59" s="115">
        <v>12</v>
      </c>
      <c r="K59" s="116">
        <v>0.67796610169491522</v>
      </c>
    </row>
    <row r="60" spans="1:11" ht="14.1" customHeight="1" x14ac:dyDescent="0.2">
      <c r="A60" s="306">
        <v>81</v>
      </c>
      <c r="B60" s="307" t="s">
        <v>289</v>
      </c>
      <c r="C60" s="308"/>
      <c r="D60" s="113">
        <v>7.6101575509158446</v>
      </c>
      <c r="E60" s="115">
        <v>9506</v>
      </c>
      <c r="F60" s="114">
        <v>9476</v>
      </c>
      <c r="G60" s="114">
        <v>9481</v>
      </c>
      <c r="H60" s="114">
        <v>9128</v>
      </c>
      <c r="I60" s="140">
        <v>9119</v>
      </c>
      <c r="J60" s="115">
        <v>387</v>
      </c>
      <c r="K60" s="116">
        <v>4.2438863910516504</v>
      </c>
    </row>
    <row r="61" spans="1:11" ht="14.1" customHeight="1" x14ac:dyDescent="0.2">
      <c r="A61" s="306" t="s">
        <v>290</v>
      </c>
      <c r="B61" s="307" t="s">
        <v>291</v>
      </c>
      <c r="C61" s="308"/>
      <c r="D61" s="113">
        <v>1.5562956321250161</v>
      </c>
      <c r="E61" s="115">
        <v>1944</v>
      </c>
      <c r="F61" s="114">
        <v>1961</v>
      </c>
      <c r="G61" s="114">
        <v>1977</v>
      </c>
      <c r="H61" s="114">
        <v>1945</v>
      </c>
      <c r="I61" s="140">
        <v>1955</v>
      </c>
      <c r="J61" s="115">
        <v>-11</v>
      </c>
      <c r="K61" s="116">
        <v>-0.5626598465473146</v>
      </c>
    </row>
    <row r="62" spans="1:11" ht="14.1" customHeight="1" x14ac:dyDescent="0.2">
      <c r="A62" s="306" t="s">
        <v>292</v>
      </c>
      <c r="B62" s="307" t="s">
        <v>293</v>
      </c>
      <c r="C62" s="308"/>
      <c r="D62" s="113">
        <v>3.5529012424747024</v>
      </c>
      <c r="E62" s="115">
        <v>4438</v>
      </c>
      <c r="F62" s="114">
        <v>4454</v>
      </c>
      <c r="G62" s="114">
        <v>4460</v>
      </c>
      <c r="H62" s="114">
        <v>4170</v>
      </c>
      <c r="I62" s="140">
        <v>4154</v>
      </c>
      <c r="J62" s="115">
        <v>284</v>
      </c>
      <c r="K62" s="116">
        <v>6.8367838228213769</v>
      </c>
    </row>
    <row r="63" spans="1:11" ht="14.1" customHeight="1" x14ac:dyDescent="0.2">
      <c r="A63" s="306"/>
      <c r="B63" s="307" t="s">
        <v>294</v>
      </c>
      <c r="C63" s="308"/>
      <c r="D63" s="113">
        <v>3.0037146150890228</v>
      </c>
      <c r="E63" s="115">
        <v>3752</v>
      </c>
      <c r="F63" s="114">
        <v>3774</v>
      </c>
      <c r="G63" s="114">
        <v>3782</v>
      </c>
      <c r="H63" s="114">
        <v>3517</v>
      </c>
      <c r="I63" s="140">
        <v>3486</v>
      </c>
      <c r="J63" s="115">
        <v>266</v>
      </c>
      <c r="K63" s="116">
        <v>7.6305220883534135</v>
      </c>
    </row>
    <row r="64" spans="1:11" ht="14.1" customHeight="1" x14ac:dyDescent="0.2">
      <c r="A64" s="306" t="s">
        <v>295</v>
      </c>
      <c r="B64" s="307" t="s">
        <v>296</v>
      </c>
      <c r="C64" s="308"/>
      <c r="D64" s="113">
        <v>0.73892019982067381</v>
      </c>
      <c r="E64" s="115">
        <v>923</v>
      </c>
      <c r="F64" s="114">
        <v>905</v>
      </c>
      <c r="G64" s="114">
        <v>919</v>
      </c>
      <c r="H64" s="114">
        <v>923</v>
      </c>
      <c r="I64" s="140">
        <v>905</v>
      </c>
      <c r="J64" s="115">
        <v>18</v>
      </c>
      <c r="K64" s="116">
        <v>1.988950276243094</v>
      </c>
    </row>
    <row r="65" spans="1:11" ht="14.1" customHeight="1" x14ac:dyDescent="0.2">
      <c r="A65" s="306" t="s">
        <v>297</v>
      </c>
      <c r="B65" s="307" t="s">
        <v>298</v>
      </c>
      <c r="C65" s="308"/>
      <c r="D65" s="113">
        <v>1.0087101319328808</v>
      </c>
      <c r="E65" s="115">
        <v>1260</v>
      </c>
      <c r="F65" s="114">
        <v>1209</v>
      </c>
      <c r="G65" s="114">
        <v>1192</v>
      </c>
      <c r="H65" s="114">
        <v>1167</v>
      </c>
      <c r="I65" s="140">
        <v>1183</v>
      </c>
      <c r="J65" s="115">
        <v>77</v>
      </c>
      <c r="K65" s="116">
        <v>6.5088757396449708</v>
      </c>
    </row>
    <row r="66" spans="1:11" ht="14.1" customHeight="1" x14ac:dyDescent="0.2">
      <c r="A66" s="306">
        <v>82</v>
      </c>
      <c r="B66" s="307" t="s">
        <v>299</v>
      </c>
      <c r="C66" s="308"/>
      <c r="D66" s="113">
        <v>4.2702062251825286</v>
      </c>
      <c r="E66" s="115">
        <v>5334</v>
      </c>
      <c r="F66" s="114">
        <v>5356</v>
      </c>
      <c r="G66" s="114">
        <v>5381</v>
      </c>
      <c r="H66" s="114">
        <v>5323</v>
      </c>
      <c r="I66" s="140">
        <v>5407</v>
      </c>
      <c r="J66" s="115">
        <v>-73</v>
      </c>
      <c r="K66" s="116">
        <v>-1.3501017199926022</v>
      </c>
    </row>
    <row r="67" spans="1:11" ht="14.1" customHeight="1" x14ac:dyDescent="0.2">
      <c r="A67" s="306" t="s">
        <v>300</v>
      </c>
      <c r="B67" s="307" t="s">
        <v>301</v>
      </c>
      <c r="C67" s="308"/>
      <c r="D67" s="113">
        <v>3.0253298322018702</v>
      </c>
      <c r="E67" s="115">
        <v>3779</v>
      </c>
      <c r="F67" s="114">
        <v>3789</v>
      </c>
      <c r="G67" s="114">
        <v>3806</v>
      </c>
      <c r="H67" s="114">
        <v>3776</v>
      </c>
      <c r="I67" s="140">
        <v>3820</v>
      </c>
      <c r="J67" s="115">
        <v>-41</v>
      </c>
      <c r="K67" s="116">
        <v>-1.0732984293193717</v>
      </c>
    </row>
    <row r="68" spans="1:11" ht="14.1" customHeight="1" x14ac:dyDescent="0.2">
      <c r="A68" s="306" t="s">
        <v>302</v>
      </c>
      <c r="B68" s="307" t="s">
        <v>303</v>
      </c>
      <c r="C68" s="308"/>
      <c r="D68" s="113">
        <v>0.68127962085308058</v>
      </c>
      <c r="E68" s="115">
        <v>851</v>
      </c>
      <c r="F68" s="114">
        <v>868</v>
      </c>
      <c r="G68" s="114">
        <v>872</v>
      </c>
      <c r="H68" s="114">
        <v>870</v>
      </c>
      <c r="I68" s="140">
        <v>892</v>
      </c>
      <c r="J68" s="115">
        <v>-41</v>
      </c>
      <c r="K68" s="116">
        <v>-4.5964125560538118</v>
      </c>
    </row>
    <row r="69" spans="1:11" ht="14.1" customHeight="1" x14ac:dyDescent="0.2">
      <c r="A69" s="306">
        <v>83</v>
      </c>
      <c r="B69" s="307" t="s">
        <v>304</v>
      </c>
      <c r="C69" s="308"/>
      <c r="D69" s="113">
        <v>5.2957281926476236</v>
      </c>
      <c r="E69" s="115">
        <v>6615</v>
      </c>
      <c r="F69" s="114">
        <v>6618</v>
      </c>
      <c r="G69" s="114">
        <v>6581</v>
      </c>
      <c r="H69" s="114">
        <v>6441</v>
      </c>
      <c r="I69" s="140">
        <v>6431</v>
      </c>
      <c r="J69" s="115">
        <v>184</v>
      </c>
      <c r="K69" s="116">
        <v>2.8611413466023947</v>
      </c>
    </row>
    <row r="70" spans="1:11" ht="14.1" customHeight="1" x14ac:dyDescent="0.2">
      <c r="A70" s="306" t="s">
        <v>305</v>
      </c>
      <c r="B70" s="307" t="s">
        <v>306</v>
      </c>
      <c r="C70" s="308"/>
      <c r="D70" s="113">
        <v>4.5447995388753686</v>
      </c>
      <c r="E70" s="115">
        <v>5677</v>
      </c>
      <c r="F70" s="114">
        <v>5695</v>
      </c>
      <c r="G70" s="114">
        <v>5665</v>
      </c>
      <c r="H70" s="114">
        <v>5525</v>
      </c>
      <c r="I70" s="140">
        <v>5521</v>
      </c>
      <c r="J70" s="115">
        <v>156</v>
      </c>
      <c r="K70" s="116">
        <v>2.8255750769788084</v>
      </c>
    </row>
    <row r="71" spans="1:11" ht="14.1" customHeight="1" x14ac:dyDescent="0.2">
      <c r="A71" s="306"/>
      <c r="B71" s="307" t="s">
        <v>307</v>
      </c>
      <c r="C71" s="308"/>
      <c r="D71" s="113">
        <v>2.7875624439605482</v>
      </c>
      <c r="E71" s="115">
        <v>3482</v>
      </c>
      <c r="F71" s="114">
        <v>3502</v>
      </c>
      <c r="G71" s="114">
        <v>3479</v>
      </c>
      <c r="H71" s="114">
        <v>3366</v>
      </c>
      <c r="I71" s="140">
        <v>3359</v>
      </c>
      <c r="J71" s="115">
        <v>123</v>
      </c>
      <c r="K71" s="116">
        <v>3.661804108365585</v>
      </c>
    </row>
    <row r="72" spans="1:11" ht="14.1" customHeight="1" x14ac:dyDescent="0.2">
      <c r="A72" s="306">
        <v>84</v>
      </c>
      <c r="B72" s="307" t="s">
        <v>308</v>
      </c>
      <c r="C72" s="308"/>
      <c r="D72" s="113">
        <v>2.6122390162674525</v>
      </c>
      <c r="E72" s="115">
        <v>3263</v>
      </c>
      <c r="F72" s="114">
        <v>3302</v>
      </c>
      <c r="G72" s="114">
        <v>3298</v>
      </c>
      <c r="H72" s="114">
        <v>3379</v>
      </c>
      <c r="I72" s="140">
        <v>3446</v>
      </c>
      <c r="J72" s="115">
        <v>-183</v>
      </c>
      <c r="K72" s="116">
        <v>-5.3105049332559489</v>
      </c>
    </row>
    <row r="73" spans="1:11" ht="14.1" customHeight="1" x14ac:dyDescent="0.2">
      <c r="A73" s="306" t="s">
        <v>309</v>
      </c>
      <c r="B73" s="307" t="s">
        <v>310</v>
      </c>
      <c r="C73" s="308"/>
      <c r="D73" s="113">
        <v>1.7019982067375432</v>
      </c>
      <c r="E73" s="115">
        <v>2126</v>
      </c>
      <c r="F73" s="114">
        <v>2163</v>
      </c>
      <c r="G73" s="114">
        <v>2168</v>
      </c>
      <c r="H73" s="114">
        <v>2213</v>
      </c>
      <c r="I73" s="140">
        <v>2295</v>
      </c>
      <c r="J73" s="115">
        <v>-169</v>
      </c>
      <c r="K73" s="116">
        <v>-7.363834422657952</v>
      </c>
    </row>
    <row r="74" spans="1:11" ht="14.1" customHeight="1" x14ac:dyDescent="0.2">
      <c r="A74" s="306" t="s">
        <v>311</v>
      </c>
      <c r="B74" s="307" t="s">
        <v>312</v>
      </c>
      <c r="C74" s="308"/>
      <c r="D74" s="113">
        <v>0.36265530933777379</v>
      </c>
      <c r="E74" s="115">
        <v>453</v>
      </c>
      <c r="F74" s="114">
        <v>465</v>
      </c>
      <c r="G74" s="114">
        <v>467</v>
      </c>
      <c r="H74" s="114">
        <v>481</v>
      </c>
      <c r="I74" s="140">
        <v>481</v>
      </c>
      <c r="J74" s="115">
        <v>-28</v>
      </c>
      <c r="K74" s="116">
        <v>-5.8212058212058215</v>
      </c>
    </row>
    <row r="75" spans="1:11" ht="14.1" customHeight="1" x14ac:dyDescent="0.2">
      <c r="A75" s="306" t="s">
        <v>313</v>
      </c>
      <c r="B75" s="307" t="s">
        <v>314</v>
      </c>
      <c r="C75" s="308"/>
      <c r="D75" s="113">
        <v>0.20174202638657615</v>
      </c>
      <c r="E75" s="115">
        <v>252</v>
      </c>
      <c r="F75" s="114">
        <v>248</v>
      </c>
      <c r="G75" s="114">
        <v>231</v>
      </c>
      <c r="H75" s="114">
        <v>242</v>
      </c>
      <c r="I75" s="140">
        <v>243</v>
      </c>
      <c r="J75" s="115">
        <v>9</v>
      </c>
      <c r="K75" s="116">
        <v>3.7037037037037037</v>
      </c>
    </row>
    <row r="76" spans="1:11" ht="14.1" customHeight="1" x14ac:dyDescent="0.2">
      <c r="A76" s="306">
        <v>91</v>
      </c>
      <c r="B76" s="307" t="s">
        <v>315</v>
      </c>
      <c r="C76" s="308"/>
      <c r="D76" s="113">
        <v>7.5252978096579992E-2</v>
      </c>
      <c r="E76" s="115">
        <v>94</v>
      </c>
      <c r="F76" s="114">
        <v>94</v>
      </c>
      <c r="G76" s="114" t="s">
        <v>514</v>
      </c>
      <c r="H76" s="114">
        <v>93</v>
      </c>
      <c r="I76" s="140">
        <v>89</v>
      </c>
      <c r="J76" s="115">
        <v>5</v>
      </c>
      <c r="K76" s="116">
        <v>5.617977528089888</v>
      </c>
    </row>
    <row r="77" spans="1:11" ht="14.1" customHeight="1" x14ac:dyDescent="0.2">
      <c r="A77" s="306">
        <v>92</v>
      </c>
      <c r="B77" s="307" t="s">
        <v>316</v>
      </c>
      <c r="C77" s="308"/>
      <c r="D77" s="113">
        <v>0.43150377866017675</v>
      </c>
      <c r="E77" s="115">
        <v>539</v>
      </c>
      <c r="F77" s="114">
        <v>527</v>
      </c>
      <c r="G77" s="114">
        <v>514</v>
      </c>
      <c r="H77" s="114">
        <v>549</v>
      </c>
      <c r="I77" s="140">
        <v>539</v>
      </c>
      <c r="J77" s="115">
        <v>0</v>
      </c>
      <c r="K77" s="116">
        <v>0</v>
      </c>
    </row>
    <row r="78" spans="1:11" ht="14.1" customHeight="1" x14ac:dyDescent="0.2">
      <c r="A78" s="306">
        <v>93</v>
      </c>
      <c r="B78" s="307" t="s">
        <v>317</v>
      </c>
      <c r="C78" s="308"/>
      <c r="D78" s="113">
        <v>0.1280901754835404</v>
      </c>
      <c r="E78" s="115">
        <v>160</v>
      </c>
      <c r="F78" s="114">
        <v>167</v>
      </c>
      <c r="G78" s="114">
        <v>167</v>
      </c>
      <c r="H78" s="114">
        <v>166</v>
      </c>
      <c r="I78" s="140">
        <v>166</v>
      </c>
      <c r="J78" s="115">
        <v>-6</v>
      </c>
      <c r="K78" s="116">
        <v>-3.6144578313253013</v>
      </c>
    </row>
    <row r="79" spans="1:11" ht="14.1" customHeight="1" x14ac:dyDescent="0.2">
      <c r="A79" s="306">
        <v>94</v>
      </c>
      <c r="B79" s="307" t="s">
        <v>318</v>
      </c>
      <c r="C79" s="308"/>
      <c r="D79" s="113">
        <v>0.33703727424106572</v>
      </c>
      <c r="E79" s="115">
        <v>421</v>
      </c>
      <c r="F79" s="114">
        <v>429</v>
      </c>
      <c r="G79" s="114">
        <v>432</v>
      </c>
      <c r="H79" s="114">
        <v>402</v>
      </c>
      <c r="I79" s="140">
        <v>416</v>
      </c>
      <c r="J79" s="115">
        <v>5</v>
      </c>
      <c r="K79" s="116">
        <v>1.2019230769230769</v>
      </c>
    </row>
    <row r="80" spans="1:11" ht="14.1" customHeight="1" x14ac:dyDescent="0.2">
      <c r="A80" s="306" t="s">
        <v>319</v>
      </c>
      <c r="B80" s="307" t="s">
        <v>320</v>
      </c>
      <c r="C80" s="308"/>
      <c r="D80" s="113">
        <v>4.0028179838606376E-3</v>
      </c>
      <c r="E80" s="115">
        <v>5</v>
      </c>
      <c r="F80" s="114">
        <v>3</v>
      </c>
      <c r="G80" s="114" t="s">
        <v>514</v>
      </c>
      <c r="H80" s="114">
        <v>3</v>
      </c>
      <c r="I80" s="140">
        <v>5</v>
      </c>
      <c r="J80" s="115">
        <v>0</v>
      </c>
      <c r="K80" s="116">
        <v>0</v>
      </c>
    </row>
    <row r="81" spans="1:11" ht="14.1" customHeight="1" x14ac:dyDescent="0.2">
      <c r="A81" s="310" t="s">
        <v>321</v>
      </c>
      <c r="B81" s="311" t="s">
        <v>224</v>
      </c>
      <c r="C81" s="312"/>
      <c r="D81" s="125">
        <v>0.13129242987062892</v>
      </c>
      <c r="E81" s="143">
        <v>164</v>
      </c>
      <c r="F81" s="144">
        <v>164</v>
      </c>
      <c r="G81" s="144">
        <v>167</v>
      </c>
      <c r="H81" s="144">
        <v>132</v>
      </c>
      <c r="I81" s="145">
        <v>137</v>
      </c>
      <c r="J81" s="143">
        <v>27</v>
      </c>
      <c r="K81" s="146">
        <v>19.708029197080293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16310</v>
      </c>
      <c r="E12" s="114">
        <v>17241</v>
      </c>
      <c r="F12" s="114">
        <v>17333</v>
      </c>
      <c r="G12" s="114">
        <v>17483</v>
      </c>
      <c r="H12" s="140">
        <v>17224</v>
      </c>
      <c r="I12" s="115">
        <v>-914</v>
      </c>
      <c r="J12" s="116">
        <v>-5.3065490013934049</v>
      </c>
      <c r="K12"/>
      <c r="L12"/>
      <c r="M12"/>
      <c r="N12"/>
      <c r="O12"/>
      <c r="P12"/>
    </row>
    <row r="13" spans="1:16" s="110" customFormat="1" ht="14.45" customHeight="1" x14ac:dyDescent="0.2">
      <c r="A13" s="120" t="s">
        <v>105</v>
      </c>
      <c r="B13" s="119" t="s">
        <v>106</v>
      </c>
      <c r="C13" s="113">
        <v>43.960760269773147</v>
      </c>
      <c r="D13" s="115">
        <v>7170</v>
      </c>
      <c r="E13" s="114">
        <v>7390</v>
      </c>
      <c r="F13" s="114">
        <v>7458</v>
      </c>
      <c r="G13" s="114">
        <v>7498</v>
      </c>
      <c r="H13" s="140">
        <v>7361</v>
      </c>
      <c r="I13" s="115">
        <v>-191</v>
      </c>
      <c r="J13" s="116">
        <v>-2.5947561472626002</v>
      </c>
      <c r="K13"/>
      <c r="L13"/>
      <c r="M13"/>
      <c r="N13"/>
      <c r="O13"/>
      <c r="P13"/>
    </row>
    <row r="14" spans="1:16" s="110" customFormat="1" ht="14.45" customHeight="1" x14ac:dyDescent="0.2">
      <c r="A14" s="120"/>
      <c r="B14" s="119" t="s">
        <v>107</v>
      </c>
      <c r="C14" s="113">
        <v>56.039239730226853</v>
      </c>
      <c r="D14" s="115">
        <v>9140</v>
      </c>
      <c r="E14" s="114">
        <v>9851</v>
      </c>
      <c r="F14" s="114">
        <v>9875</v>
      </c>
      <c r="G14" s="114">
        <v>9985</v>
      </c>
      <c r="H14" s="140">
        <v>9863</v>
      </c>
      <c r="I14" s="115">
        <v>-723</v>
      </c>
      <c r="J14" s="116">
        <v>-7.3304268478150663</v>
      </c>
      <c r="K14"/>
      <c r="L14"/>
      <c r="M14"/>
      <c r="N14"/>
      <c r="O14"/>
      <c r="P14"/>
    </row>
    <row r="15" spans="1:16" s="110" customFormat="1" ht="14.45" customHeight="1" x14ac:dyDescent="0.2">
      <c r="A15" s="118" t="s">
        <v>105</v>
      </c>
      <c r="B15" s="121" t="s">
        <v>108</v>
      </c>
      <c r="C15" s="113">
        <v>13.445738810545677</v>
      </c>
      <c r="D15" s="115">
        <v>2193</v>
      </c>
      <c r="E15" s="114">
        <v>2356</v>
      </c>
      <c r="F15" s="114">
        <v>2360</v>
      </c>
      <c r="G15" s="114">
        <v>2421</v>
      </c>
      <c r="H15" s="140">
        <v>2245</v>
      </c>
      <c r="I15" s="115">
        <v>-52</v>
      </c>
      <c r="J15" s="116">
        <v>-2.3162583518930959</v>
      </c>
      <c r="K15"/>
      <c r="L15"/>
      <c r="M15"/>
      <c r="N15"/>
      <c r="O15"/>
      <c r="P15"/>
    </row>
    <row r="16" spans="1:16" s="110" customFormat="1" ht="14.45" customHeight="1" x14ac:dyDescent="0.2">
      <c r="A16" s="118"/>
      <c r="B16" s="121" t="s">
        <v>109</v>
      </c>
      <c r="C16" s="113">
        <v>36.70141017780503</v>
      </c>
      <c r="D16" s="115">
        <v>5986</v>
      </c>
      <c r="E16" s="114">
        <v>6431</v>
      </c>
      <c r="F16" s="114">
        <v>6435</v>
      </c>
      <c r="G16" s="114">
        <v>6503</v>
      </c>
      <c r="H16" s="140">
        <v>6513</v>
      </c>
      <c r="I16" s="115">
        <v>-527</v>
      </c>
      <c r="J16" s="116">
        <v>-8.0915092891140787</v>
      </c>
      <c r="K16"/>
      <c r="L16"/>
      <c r="M16"/>
      <c r="N16"/>
      <c r="O16"/>
      <c r="P16"/>
    </row>
    <row r="17" spans="1:16" s="110" customFormat="1" ht="14.45" customHeight="1" x14ac:dyDescent="0.2">
      <c r="A17" s="118"/>
      <c r="B17" s="121" t="s">
        <v>110</v>
      </c>
      <c r="C17" s="113">
        <v>22.397302268546905</v>
      </c>
      <c r="D17" s="115">
        <v>3653</v>
      </c>
      <c r="E17" s="114">
        <v>3792</v>
      </c>
      <c r="F17" s="114">
        <v>3817</v>
      </c>
      <c r="G17" s="114">
        <v>3916</v>
      </c>
      <c r="H17" s="140">
        <v>3944</v>
      </c>
      <c r="I17" s="115">
        <v>-291</v>
      </c>
      <c r="J17" s="116">
        <v>-7.378296146044625</v>
      </c>
      <c r="K17"/>
      <c r="L17"/>
      <c r="M17"/>
      <c r="N17"/>
      <c r="O17"/>
      <c r="P17"/>
    </row>
    <row r="18" spans="1:16" s="110" customFormat="1" ht="14.45" customHeight="1" x14ac:dyDescent="0.2">
      <c r="A18" s="120"/>
      <c r="B18" s="121" t="s">
        <v>111</v>
      </c>
      <c r="C18" s="113">
        <v>27.455548743102391</v>
      </c>
      <c r="D18" s="115">
        <v>4478</v>
      </c>
      <c r="E18" s="114">
        <v>4662</v>
      </c>
      <c r="F18" s="114">
        <v>4721</v>
      </c>
      <c r="G18" s="114">
        <v>4643</v>
      </c>
      <c r="H18" s="140">
        <v>4522</v>
      </c>
      <c r="I18" s="115">
        <v>-44</v>
      </c>
      <c r="J18" s="116">
        <v>-0.97302078726227337</v>
      </c>
      <c r="K18"/>
      <c r="L18"/>
      <c r="M18"/>
      <c r="N18"/>
      <c r="O18"/>
      <c r="P18"/>
    </row>
    <row r="19" spans="1:16" s="110" customFormat="1" ht="14.45" customHeight="1" x14ac:dyDescent="0.2">
      <c r="A19" s="120"/>
      <c r="B19" s="121" t="s">
        <v>112</v>
      </c>
      <c r="C19" s="113">
        <v>2.9736358062538319</v>
      </c>
      <c r="D19" s="115">
        <v>485</v>
      </c>
      <c r="E19" s="114">
        <v>497</v>
      </c>
      <c r="F19" s="114">
        <v>532</v>
      </c>
      <c r="G19" s="114">
        <v>452</v>
      </c>
      <c r="H19" s="140">
        <v>465</v>
      </c>
      <c r="I19" s="115">
        <v>20</v>
      </c>
      <c r="J19" s="116">
        <v>4.301075268817204</v>
      </c>
      <c r="K19"/>
      <c r="L19"/>
      <c r="M19"/>
      <c r="N19"/>
      <c r="O19"/>
      <c r="P19"/>
    </row>
    <row r="20" spans="1:16" s="110" customFormat="1" ht="14.45" customHeight="1" x14ac:dyDescent="0.2">
      <c r="A20" s="120" t="s">
        <v>113</v>
      </c>
      <c r="B20" s="119" t="s">
        <v>116</v>
      </c>
      <c r="C20" s="113">
        <v>95.039852851011645</v>
      </c>
      <c r="D20" s="115">
        <v>15501</v>
      </c>
      <c r="E20" s="114">
        <v>16432</v>
      </c>
      <c r="F20" s="114">
        <v>16557</v>
      </c>
      <c r="G20" s="114">
        <v>16721</v>
      </c>
      <c r="H20" s="140">
        <v>16529</v>
      </c>
      <c r="I20" s="115">
        <v>-1028</v>
      </c>
      <c r="J20" s="116">
        <v>-6.219372012825942</v>
      </c>
      <c r="K20"/>
      <c r="L20"/>
      <c r="M20"/>
      <c r="N20"/>
      <c r="O20"/>
      <c r="P20"/>
    </row>
    <row r="21" spans="1:16" s="110" customFormat="1" ht="14.45" customHeight="1" x14ac:dyDescent="0.2">
      <c r="A21" s="123"/>
      <c r="B21" s="124" t="s">
        <v>117</v>
      </c>
      <c r="C21" s="125">
        <v>4.9049662783568362</v>
      </c>
      <c r="D21" s="143">
        <v>800</v>
      </c>
      <c r="E21" s="144">
        <v>799</v>
      </c>
      <c r="F21" s="144">
        <v>768</v>
      </c>
      <c r="G21" s="144">
        <v>755</v>
      </c>
      <c r="H21" s="145">
        <v>689</v>
      </c>
      <c r="I21" s="143">
        <v>111</v>
      </c>
      <c r="J21" s="146">
        <v>16.110304789550071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16232</v>
      </c>
      <c r="E56" s="114">
        <v>17097</v>
      </c>
      <c r="F56" s="114">
        <v>17193</v>
      </c>
      <c r="G56" s="114">
        <v>17338</v>
      </c>
      <c r="H56" s="140">
        <v>17058</v>
      </c>
      <c r="I56" s="115">
        <v>-826</v>
      </c>
      <c r="J56" s="116">
        <v>-4.8423027318560203</v>
      </c>
      <c r="K56"/>
      <c r="L56"/>
      <c r="M56"/>
      <c r="N56"/>
      <c r="O56"/>
      <c r="P56"/>
    </row>
    <row r="57" spans="1:16" s="110" customFormat="1" ht="14.45" customHeight="1" x14ac:dyDescent="0.2">
      <c r="A57" s="120" t="s">
        <v>105</v>
      </c>
      <c r="B57" s="119" t="s">
        <v>106</v>
      </c>
      <c r="C57" s="113">
        <v>43.241744701823556</v>
      </c>
      <c r="D57" s="115">
        <v>7019</v>
      </c>
      <c r="E57" s="114">
        <v>7245</v>
      </c>
      <c r="F57" s="114">
        <v>7292</v>
      </c>
      <c r="G57" s="114">
        <v>7358</v>
      </c>
      <c r="H57" s="140">
        <v>7197</v>
      </c>
      <c r="I57" s="115">
        <v>-178</v>
      </c>
      <c r="J57" s="116">
        <v>-2.4732527441989718</v>
      </c>
    </row>
    <row r="58" spans="1:16" s="110" customFormat="1" ht="14.45" customHeight="1" x14ac:dyDescent="0.2">
      <c r="A58" s="120"/>
      <c r="B58" s="119" t="s">
        <v>107</v>
      </c>
      <c r="C58" s="113">
        <v>56.758255298176444</v>
      </c>
      <c r="D58" s="115">
        <v>9213</v>
      </c>
      <c r="E58" s="114">
        <v>9852</v>
      </c>
      <c r="F58" s="114">
        <v>9901</v>
      </c>
      <c r="G58" s="114">
        <v>9980</v>
      </c>
      <c r="H58" s="140">
        <v>9861</v>
      </c>
      <c r="I58" s="115">
        <v>-648</v>
      </c>
      <c r="J58" s="116">
        <v>-6.5713416489199874</v>
      </c>
    </row>
    <row r="59" spans="1:16" s="110" customFormat="1" ht="14.45" customHeight="1" x14ac:dyDescent="0.2">
      <c r="A59" s="118" t="s">
        <v>105</v>
      </c>
      <c r="B59" s="121" t="s">
        <v>108</v>
      </c>
      <c r="C59" s="113">
        <v>13.245441103992114</v>
      </c>
      <c r="D59" s="115">
        <v>2150</v>
      </c>
      <c r="E59" s="114">
        <v>2279</v>
      </c>
      <c r="F59" s="114">
        <v>2276</v>
      </c>
      <c r="G59" s="114">
        <v>2361</v>
      </c>
      <c r="H59" s="140">
        <v>2177</v>
      </c>
      <c r="I59" s="115">
        <v>-27</v>
      </c>
      <c r="J59" s="116">
        <v>-1.2402388608176389</v>
      </c>
    </row>
    <row r="60" spans="1:16" s="110" customFormat="1" ht="14.45" customHeight="1" x14ac:dyDescent="0.2">
      <c r="A60" s="118"/>
      <c r="B60" s="121" t="s">
        <v>109</v>
      </c>
      <c r="C60" s="113">
        <v>36.187777230162645</v>
      </c>
      <c r="D60" s="115">
        <v>5874</v>
      </c>
      <c r="E60" s="114">
        <v>6305</v>
      </c>
      <c r="F60" s="114">
        <v>6309</v>
      </c>
      <c r="G60" s="114">
        <v>6322</v>
      </c>
      <c r="H60" s="140">
        <v>6323</v>
      </c>
      <c r="I60" s="115">
        <v>-449</v>
      </c>
      <c r="J60" s="116">
        <v>-7.1010596235963943</v>
      </c>
    </row>
    <row r="61" spans="1:16" s="110" customFormat="1" ht="14.45" customHeight="1" x14ac:dyDescent="0.2">
      <c r="A61" s="118"/>
      <c r="B61" s="121" t="s">
        <v>110</v>
      </c>
      <c r="C61" s="113">
        <v>22.720551996057171</v>
      </c>
      <c r="D61" s="115">
        <v>3688</v>
      </c>
      <c r="E61" s="114">
        <v>3825</v>
      </c>
      <c r="F61" s="114">
        <v>3854</v>
      </c>
      <c r="G61" s="114">
        <v>3973</v>
      </c>
      <c r="H61" s="140">
        <v>4004</v>
      </c>
      <c r="I61" s="115">
        <v>-316</v>
      </c>
      <c r="J61" s="116">
        <v>-7.8921078921078918</v>
      </c>
    </row>
    <row r="62" spans="1:16" s="110" customFormat="1" ht="14.45" customHeight="1" x14ac:dyDescent="0.2">
      <c r="A62" s="120"/>
      <c r="B62" s="121" t="s">
        <v>111</v>
      </c>
      <c r="C62" s="113">
        <v>27.846229669788073</v>
      </c>
      <c r="D62" s="115">
        <v>4520</v>
      </c>
      <c r="E62" s="114">
        <v>4688</v>
      </c>
      <c r="F62" s="114">
        <v>4754</v>
      </c>
      <c r="G62" s="114">
        <v>4682</v>
      </c>
      <c r="H62" s="140">
        <v>4554</v>
      </c>
      <c r="I62" s="115">
        <v>-34</v>
      </c>
      <c r="J62" s="116">
        <v>-0.74659639877031181</v>
      </c>
    </row>
    <row r="63" spans="1:16" s="110" customFormat="1" ht="14.45" customHeight="1" x14ac:dyDescent="0.2">
      <c r="A63" s="120"/>
      <c r="B63" s="121" t="s">
        <v>112</v>
      </c>
      <c r="C63" s="113">
        <v>3.0803351404632826</v>
      </c>
      <c r="D63" s="115">
        <v>500</v>
      </c>
      <c r="E63" s="114">
        <v>498</v>
      </c>
      <c r="F63" s="114">
        <v>543</v>
      </c>
      <c r="G63" s="114">
        <v>466</v>
      </c>
      <c r="H63" s="140">
        <v>478</v>
      </c>
      <c r="I63" s="115">
        <v>22</v>
      </c>
      <c r="J63" s="116">
        <v>4.6025104602510458</v>
      </c>
    </row>
    <row r="64" spans="1:16" s="110" customFormat="1" ht="14.45" customHeight="1" x14ac:dyDescent="0.2">
      <c r="A64" s="120" t="s">
        <v>113</v>
      </c>
      <c r="B64" s="119" t="s">
        <v>116</v>
      </c>
      <c r="C64" s="113">
        <v>97.19689502217841</v>
      </c>
      <c r="D64" s="115">
        <v>15777</v>
      </c>
      <c r="E64" s="114">
        <v>16580</v>
      </c>
      <c r="F64" s="114">
        <v>16704</v>
      </c>
      <c r="G64" s="114">
        <v>16847</v>
      </c>
      <c r="H64" s="140">
        <v>16615</v>
      </c>
      <c r="I64" s="115">
        <v>-838</v>
      </c>
      <c r="J64" s="116">
        <v>-5.0436352693349384</v>
      </c>
    </row>
    <row r="65" spans="1:10" s="110" customFormat="1" ht="14.45" customHeight="1" x14ac:dyDescent="0.2">
      <c r="A65" s="123"/>
      <c r="B65" s="124" t="s">
        <v>117</v>
      </c>
      <c r="C65" s="125">
        <v>2.7476589452932481</v>
      </c>
      <c r="D65" s="143">
        <v>446</v>
      </c>
      <c r="E65" s="144">
        <v>505</v>
      </c>
      <c r="F65" s="144">
        <v>480</v>
      </c>
      <c r="G65" s="144">
        <v>480</v>
      </c>
      <c r="H65" s="145">
        <v>434</v>
      </c>
      <c r="I65" s="143">
        <v>12</v>
      </c>
      <c r="J65" s="146">
        <v>2.7649769585253456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16310</v>
      </c>
      <c r="G11" s="114">
        <v>17241</v>
      </c>
      <c r="H11" s="114">
        <v>17333</v>
      </c>
      <c r="I11" s="114">
        <v>17483</v>
      </c>
      <c r="J11" s="140">
        <v>17224</v>
      </c>
      <c r="K11" s="114">
        <v>-914</v>
      </c>
      <c r="L11" s="116">
        <v>-5.3065490013934049</v>
      </c>
    </row>
    <row r="12" spans="1:17" s="110" customFormat="1" ht="24" customHeight="1" x14ac:dyDescent="0.2">
      <c r="A12" s="604" t="s">
        <v>185</v>
      </c>
      <c r="B12" s="605"/>
      <c r="C12" s="605"/>
      <c r="D12" s="606"/>
      <c r="E12" s="113">
        <v>43.960760269773147</v>
      </c>
      <c r="F12" s="115">
        <v>7170</v>
      </c>
      <c r="G12" s="114">
        <v>7390</v>
      </c>
      <c r="H12" s="114">
        <v>7458</v>
      </c>
      <c r="I12" s="114">
        <v>7498</v>
      </c>
      <c r="J12" s="140">
        <v>7361</v>
      </c>
      <c r="K12" s="114">
        <v>-191</v>
      </c>
      <c r="L12" s="116">
        <v>-2.5947561472626002</v>
      </c>
    </row>
    <row r="13" spans="1:17" s="110" customFormat="1" ht="15" customHeight="1" x14ac:dyDescent="0.2">
      <c r="A13" s="120"/>
      <c r="B13" s="612" t="s">
        <v>107</v>
      </c>
      <c r="C13" s="612"/>
      <c r="E13" s="113">
        <v>56.039239730226853</v>
      </c>
      <c r="F13" s="115">
        <v>9140</v>
      </c>
      <c r="G13" s="114">
        <v>9851</v>
      </c>
      <c r="H13" s="114">
        <v>9875</v>
      </c>
      <c r="I13" s="114">
        <v>9985</v>
      </c>
      <c r="J13" s="140">
        <v>9863</v>
      </c>
      <c r="K13" s="114">
        <v>-723</v>
      </c>
      <c r="L13" s="116">
        <v>-7.3304268478150663</v>
      </c>
    </row>
    <row r="14" spans="1:17" s="110" customFormat="1" ht="22.5" customHeight="1" x14ac:dyDescent="0.2">
      <c r="A14" s="604" t="s">
        <v>186</v>
      </c>
      <c r="B14" s="605"/>
      <c r="C14" s="605"/>
      <c r="D14" s="606"/>
      <c r="E14" s="113">
        <v>13.445738810545677</v>
      </c>
      <c r="F14" s="115">
        <v>2193</v>
      </c>
      <c r="G14" s="114">
        <v>2356</v>
      </c>
      <c r="H14" s="114">
        <v>2360</v>
      </c>
      <c r="I14" s="114">
        <v>2421</v>
      </c>
      <c r="J14" s="140">
        <v>2245</v>
      </c>
      <c r="K14" s="114">
        <v>-52</v>
      </c>
      <c r="L14" s="116">
        <v>-2.3162583518930959</v>
      </c>
    </row>
    <row r="15" spans="1:17" s="110" customFormat="1" ht="15" customHeight="1" x14ac:dyDescent="0.2">
      <c r="A15" s="120"/>
      <c r="B15" s="119"/>
      <c r="C15" s="258" t="s">
        <v>106</v>
      </c>
      <c r="E15" s="113">
        <v>45.371637026903784</v>
      </c>
      <c r="F15" s="115">
        <v>995</v>
      </c>
      <c r="G15" s="114">
        <v>1043</v>
      </c>
      <c r="H15" s="114">
        <v>1046</v>
      </c>
      <c r="I15" s="114">
        <v>1063</v>
      </c>
      <c r="J15" s="140">
        <v>976</v>
      </c>
      <c r="K15" s="114">
        <v>19</v>
      </c>
      <c r="L15" s="116">
        <v>1.9467213114754098</v>
      </c>
    </row>
    <row r="16" spans="1:17" s="110" customFormat="1" ht="15" customHeight="1" x14ac:dyDescent="0.2">
      <c r="A16" s="120"/>
      <c r="B16" s="119"/>
      <c r="C16" s="258" t="s">
        <v>107</v>
      </c>
      <c r="E16" s="113">
        <v>54.628362973096216</v>
      </c>
      <c r="F16" s="115">
        <v>1198</v>
      </c>
      <c r="G16" s="114">
        <v>1313</v>
      </c>
      <c r="H16" s="114">
        <v>1314</v>
      </c>
      <c r="I16" s="114">
        <v>1358</v>
      </c>
      <c r="J16" s="140">
        <v>1269</v>
      </c>
      <c r="K16" s="114">
        <v>-71</v>
      </c>
      <c r="L16" s="116">
        <v>-5.5949566587864457</v>
      </c>
    </row>
    <row r="17" spans="1:12" s="110" customFormat="1" ht="15" customHeight="1" x14ac:dyDescent="0.2">
      <c r="A17" s="120"/>
      <c r="B17" s="121" t="s">
        <v>109</v>
      </c>
      <c r="C17" s="258"/>
      <c r="E17" s="113">
        <v>36.70141017780503</v>
      </c>
      <c r="F17" s="115">
        <v>5986</v>
      </c>
      <c r="G17" s="114">
        <v>6431</v>
      </c>
      <c r="H17" s="114">
        <v>6435</v>
      </c>
      <c r="I17" s="114">
        <v>6503</v>
      </c>
      <c r="J17" s="140">
        <v>6513</v>
      </c>
      <c r="K17" s="114">
        <v>-527</v>
      </c>
      <c r="L17" s="116">
        <v>-8.0915092891140787</v>
      </c>
    </row>
    <row r="18" spans="1:12" s="110" customFormat="1" ht="15" customHeight="1" x14ac:dyDescent="0.2">
      <c r="A18" s="120"/>
      <c r="B18" s="119"/>
      <c r="C18" s="258" t="s">
        <v>106</v>
      </c>
      <c r="E18" s="113">
        <v>40.995656531907784</v>
      </c>
      <c r="F18" s="115">
        <v>2454</v>
      </c>
      <c r="G18" s="114">
        <v>2550</v>
      </c>
      <c r="H18" s="114">
        <v>2537</v>
      </c>
      <c r="I18" s="114">
        <v>2550</v>
      </c>
      <c r="J18" s="140">
        <v>2555</v>
      </c>
      <c r="K18" s="114">
        <v>-101</v>
      </c>
      <c r="L18" s="116">
        <v>-3.9530332681017613</v>
      </c>
    </row>
    <row r="19" spans="1:12" s="110" customFormat="1" ht="15" customHeight="1" x14ac:dyDescent="0.2">
      <c r="A19" s="120"/>
      <c r="B19" s="119"/>
      <c r="C19" s="258" t="s">
        <v>107</v>
      </c>
      <c r="E19" s="113">
        <v>59.004343468092216</v>
      </c>
      <c r="F19" s="115">
        <v>3532</v>
      </c>
      <c r="G19" s="114">
        <v>3881</v>
      </c>
      <c r="H19" s="114">
        <v>3898</v>
      </c>
      <c r="I19" s="114">
        <v>3953</v>
      </c>
      <c r="J19" s="140">
        <v>3958</v>
      </c>
      <c r="K19" s="114">
        <v>-426</v>
      </c>
      <c r="L19" s="116">
        <v>-10.763011622031328</v>
      </c>
    </row>
    <row r="20" spans="1:12" s="110" customFormat="1" ht="15" customHeight="1" x14ac:dyDescent="0.2">
      <c r="A20" s="120"/>
      <c r="B20" s="121" t="s">
        <v>110</v>
      </c>
      <c r="C20" s="258"/>
      <c r="E20" s="113">
        <v>22.397302268546905</v>
      </c>
      <c r="F20" s="115">
        <v>3653</v>
      </c>
      <c r="G20" s="114">
        <v>3792</v>
      </c>
      <c r="H20" s="114">
        <v>3817</v>
      </c>
      <c r="I20" s="114">
        <v>3916</v>
      </c>
      <c r="J20" s="140">
        <v>3944</v>
      </c>
      <c r="K20" s="114">
        <v>-291</v>
      </c>
      <c r="L20" s="116">
        <v>-7.378296146044625</v>
      </c>
    </row>
    <row r="21" spans="1:12" s="110" customFormat="1" ht="15" customHeight="1" x14ac:dyDescent="0.2">
      <c r="A21" s="120"/>
      <c r="B21" s="119"/>
      <c r="C21" s="258" t="s">
        <v>106</v>
      </c>
      <c r="E21" s="113">
        <v>36.764303312346016</v>
      </c>
      <c r="F21" s="115">
        <v>1343</v>
      </c>
      <c r="G21" s="114">
        <v>1373</v>
      </c>
      <c r="H21" s="114">
        <v>1388</v>
      </c>
      <c r="I21" s="114">
        <v>1448</v>
      </c>
      <c r="J21" s="140">
        <v>1470</v>
      </c>
      <c r="K21" s="114">
        <v>-127</v>
      </c>
      <c r="L21" s="116">
        <v>-8.6394557823129254</v>
      </c>
    </row>
    <row r="22" spans="1:12" s="110" customFormat="1" ht="15" customHeight="1" x14ac:dyDescent="0.2">
      <c r="A22" s="120"/>
      <c r="B22" s="119"/>
      <c r="C22" s="258" t="s">
        <v>107</v>
      </c>
      <c r="E22" s="113">
        <v>63.235696687653984</v>
      </c>
      <c r="F22" s="115">
        <v>2310</v>
      </c>
      <c r="G22" s="114">
        <v>2419</v>
      </c>
      <c r="H22" s="114">
        <v>2429</v>
      </c>
      <c r="I22" s="114">
        <v>2468</v>
      </c>
      <c r="J22" s="140">
        <v>2474</v>
      </c>
      <c r="K22" s="114">
        <v>-164</v>
      </c>
      <c r="L22" s="116">
        <v>-6.6289409862570734</v>
      </c>
    </row>
    <row r="23" spans="1:12" s="110" customFormat="1" ht="15" customHeight="1" x14ac:dyDescent="0.2">
      <c r="A23" s="120"/>
      <c r="B23" s="121" t="s">
        <v>111</v>
      </c>
      <c r="C23" s="258"/>
      <c r="E23" s="113">
        <v>27.455548743102391</v>
      </c>
      <c r="F23" s="115">
        <v>4478</v>
      </c>
      <c r="G23" s="114">
        <v>4662</v>
      </c>
      <c r="H23" s="114">
        <v>4721</v>
      </c>
      <c r="I23" s="114">
        <v>4643</v>
      </c>
      <c r="J23" s="140">
        <v>4522</v>
      </c>
      <c r="K23" s="114">
        <v>-44</v>
      </c>
      <c r="L23" s="116">
        <v>-0.97302078726227337</v>
      </c>
    </row>
    <row r="24" spans="1:12" s="110" customFormat="1" ht="15" customHeight="1" x14ac:dyDescent="0.2">
      <c r="A24" s="120"/>
      <c r="B24" s="119"/>
      <c r="C24" s="258" t="s">
        <v>106</v>
      </c>
      <c r="E24" s="113">
        <v>53.104064314426083</v>
      </c>
      <c r="F24" s="115">
        <v>2378</v>
      </c>
      <c r="G24" s="114">
        <v>2424</v>
      </c>
      <c r="H24" s="114">
        <v>2487</v>
      </c>
      <c r="I24" s="114">
        <v>2437</v>
      </c>
      <c r="J24" s="140">
        <v>2360</v>
      </c>
      <c r="K24" s="114">
        <v>18</v>
      </c>
      <c r="L24" s="116">
        <v>0.76271186440677963</v>
      </c>
    </row>
    <row r="25" spans="1:12" s="110" customFormat="1" ht="15" customHeight="1" x14ac:dyDescent="0.2">
      <c r="A25" s="120"/>
      <c r="B25" s="119"/>
      <c r="C25" s="258" t="s">
        <v>107</v>
      </c>
      <c r="E25" s="113">
        <v>46.895935685573917</v>
      </c>
      <c r="F25" s="115">
        <v>2100</v>
      </c>
      <c r="G25" s="114">
        <v>2238</v>
      </c>
      <c r="H25" s="114">
        <v>2234</v>
      </c>
      <c r="I25" s="114">
        <v>2206</v>
      </c>
      <c r="J25" s="140">
        <v>2162</v>
      </c>
      <c r="K25" s="114">
        <v>-62</v>
      </c>
      <c r="L25" s="116">
        <v>-2.8677150786308974</v>
      </c>
    </row>
    <row r="26" spans="1:12" s="110" customFormat="1" ht="15" customHeight="1" x14ac:dyDescent="0.2">
      <c r="A26" s="120"/>
      <c r="C26" s="121" t="s">
        <v>187</v>
      </c>
      <c r="D26" s="110" t="s">
        <v>188</v>
      </c>
      <c r="E26" s="113">
        <v>2.9736358062538319</v>
      </c>
      <c r="F26" s="115">
        <v>485</v>
      </c>
      <c r="G26" s="114">
        <v>497</v>
      </c>
      <c r="H26" s="114">
        <v>532</v>
      </c>
      <c r="I26" s="114">
        <v>452</v>
      </c>
      <c r="J26" s="140">
        <v>465</v>
      </c>
      <c r="K26" s="114">
        <v>20</v>
      </c>
      <c r="L26" s="116">
        <v>4.301075268817204</v>
      </c>
    </row>
    <row r="27" spans="1:12" s="110" customFormat="1" ht="15" customHeight="1" x14ac:dyDescent="0.2">
      <c r="A27" s="120"/>
      <c r="B27" s="119"/>
      <c r="D27" s="259" t="s">
        <v>106</v>
      </c>
      <c r="E27" s="113">
        <v>52.371134020618555</v>
      </c>
      <c r="F27" s="115">
        <v>254</v>
      </c>
      <c r="G27" s="114">
        <v>243</v>
      </c>
      <c r="H27" s="114">
        <v>263</v>
      </c>
      <c r="I27" s="114">
        <v>223</v>
      </c>
      <c r="J27" s="140">
        <v>225</v>
      </c>
      <c r="K27" s="114">
        <v>29</v>
      </c>
      <c r="L27" s="116">
        <v>12.888888888888889</v>
      </c>
    </row>
    <row r="28" spans="1:12" s="110" customFormat="1" ht="15" customHeight="1" x14ac:dyDescent="0.2">
      <c r="A28" s="120"/>
      <c r="B28" s="119"/>
      <c r="D28" s="259" t="s">
        <v>107</v>
      </c>
      <c r="E28" s="113">
        <v>47.628865979381445</v>
      </c>
      <c r="F28" s="115">
        <v>231</v>
      </c>
      <c r="G28" s="114">
        <v>254</v>
      </c>
      <c r="H28" s="114">
        <v>269</v>
      </c>
      <c r="I28" s="114">
        <v>229</v>
      </c>
      <c r="J28" s="140">
        <v>240</v>
      </c>
      <c r="K28" s="114">
        <v>-9</v>
      </c>
      <c r="L28" s="116">
        <v>-3.75</v>
      </c>
    </row>
    <row r="29" spans="1:12" s="110" customFormat="1" ht="24" customHeight="1" x14ac:dyDescent="0.2">
      <c r="A29" s="604" t="s">
        <v>189</v>
      </c>
      <c r="B29" s="605"/>
      <c r="C29" s="605"/>
      <c r="D29" s="606"/>
      <c r="E29" s="113">
        <v>95.039852851011645</v>
      </c>
      <c r="F29" s="115">
        <v>15501</v>
      </c>
      <c r="G29" s="114">
        <v>16432</v>
      </c>
      <c r="H29" s="114">
        <v>16557</v>
      </c>
      <c r="I29" s="114">
        <v>16721</v>
      </c>
      <c r="J29" s="140">
        <v>16529</v>
      </c>
      <c r="K29" s="114">
        <v>-1028</v>
      </c>
      <c r="L29" s="116">
        <v>-6.219372012825942</v>
      </c>
    </row>
    <row r="30" spans="1:12" s="110" customFormat="1" ht="15" customHeight="1" x14ac:dyDescent="0.2">
      <c r="A30" s="120"/>
      <c r="B30" s="119"/>
      <c r="C30" s="258" t="s">
        <v>106</v>
      </c>
      <c r="E30" s="113">
        <v>43.023030772208244</v>
      </c>
      <c r="F30" s="115">
        <v>6669</v>
      </c>
      <c r="G30" s="114">
        <v>6904</v>
      </c>
      <c r="H30" s="114">
        <v>6985</v>
      </c>
      <c r="I30" s="114">
        <v>7035</v>
      </c>
      <c r="J30" s="140">
        <v>6935</v>
      </c>
      <c r="K30" s="114">
        <v>-266</v>
      </c>
      <c r="L30" s="116">
        <v>-3.8356164383561642</v>
      </c>
    </row>
    <row r="31" spans="1:12" s="110" customFormat="1" ht="15" customHeight="1" x14ac:dyDescent="0.2">
      <c r="A31" s="120"/>
      <c r="B31" s="119"/>
      <c r="C31" s="258" t="s">
        <v>107</v>
      </c>
      <c r="E31" s="113">
        <v>56.976969227791756</v>
      </c>
      <c r="F31" s="115">
        <v>8832</v>
      </c>
      <c r="G31" s="114">
        <v>9528</v>
      </c>
      <c r="H31" s="114">
        <v>9572</v>
      </c>
      <c r="I31" s="114">
        <v>9686</v>
      </c>
      <c r="J31" s="140">
        <v>9594</v>
      </c>
      <c r="K31" s="114">
        <v>-762</v>
      </c>
      <c r="L31" s="116">
        <v>-7.9424640400250155</v>
      </c>
    </row>
    <row r="32" spans="1:12" s="110" customFormat="1" ht="15" customHeight="1" x14ac:dyDescent="0.2">
      <c r="A32" s="120"/>
      <c r="B32" s="119" t="s">
        <v>117</v>
      </c>
      <c r="C32" s="258"/>
      <c r="E32" s="113">
        <v>4.9049662783568362</v>
      </c>
      <c r="F32" s="114">
        <v>800</v>
      </c>
      <c r="G32" s="114">
        <v>799</v>
      </c>
      <c r="H32" s="114">
        <v>768</v>
      </c>
      <c r="I32" s="114">
        <v>755</v>
      </c>
      <c r="J32" s="140">
        <v>689</v>
      </c>
      <c r="K32" s="114">
        <v>111</v>
      </c>
      <c r="L32" s="116">
        <v>16.110304789550071</v>
      </c>
    </row>
    <row r="33" spans="1:12" s="110" customFormat="1" ht="15" customHeight="1" x14ac:dyDescent="0.2">
      <c r="A33" s="120"/>
      <c r="B33" s="119"/>
      <c r="C33" s="258" t="s">
        <v>106</v>
      </c>
      <c r="E33" s="113">
        <v>62</v>
      </c>
      <c r="F33" s="114">
        <v>496</v>
      </c>
      <c r="G33" s="114">
        <v>481</v>
      </c>
      <c r="H33" s="114">
        <v>467</v>
      </c>
      <c r="I33" s="114">
        <v>458</v>
      </c>
      <c r="J33" s="140">
        <v>423</v>
      </c>
      <c r="K33" s="114">
        <v>73</v>
      </c>
      <c r="L33" s="116">
        <v>17.257683215130022</v>
      </c>
    </row>
    <row r="34" spans="1:12" s="110" customFormat="1" ht="15" customHeight="1" x14ac:dyDescent="0.2">
      <c r="A34" s="120"/>
      <c r="B34" s="119"/>
      <c r="C34" s="258" t="s">
        <v>107</v>
      </c>
      <c r="E34" s="113">
        <v>38</v>
      </c>
      <c r="F34" s="114">
        <v>304</v>
      </c>
      <c r="G34" s="114">
        <v>318</v>
      </c>
      <c r="H34" s="114">
        <v>301</v>
      </c>
      <c r="I34" s="114">
        <v>297</v>
      </c>
      <c r="J34" s="140">
        <v>266</v>
      </c>
      <c r="K34" s="114">
        <v>38</v>
      </c>
      <c r="L34" s="116">
        <v>14.285714285714286</v>
      </c>
    </row>
    <row r="35" spans="1:12" s="110" customFormat="1" ht="24" customHeight="1" x14ac:dyDescent="0.2">
      <c r="A35" s="604" t="s">
        <v>192</v>
      </c>
      <c r="B35" s="605"/>
      <c r="C35" s="605"/>
      <c r="D35" s="606"/>
      <c r="E35" s="113">
        <v>11.61250766400981</v>
      </c>
      <c r="F35" s="114">
        <v>1894</v>
      </c>
      <c r="G35" s="114">
        <v>2038</v>
      </c>
      <c r="H35" s="114">
        <v>2044</v>
      </c>
      <c r="I35" s="114">
        <v>2131</v>
      </c>
      <c r="J35" s="114">
        <v>1952</v>
      </c>
      <c r="K35" s="318">
        <v>-58</v>
      </c>
      <c r="L35" s="319">
        <v>-2.971311475409836</v>
      </c>
    </row>
    <row r="36" spans="1:12" s="110" customFormat="1" ht="15" customHeight="1" x14ac:dyDescent="0.2">
      <c r="A36" s="120"/>
      <c r="B36" s="119"/>
      <c r="C36" s="258" t="s">
        <v>106</v>
      </c>
      <c r="E36" s="113">
        <v>46.198521647307288</v>
      </c>
      <c r="F36" s="114">
        <v>875</v>
      </c>
      <c r="G36" s="114">
        <v>914</v>
      </c>
      <c r="H36" s="114">
        <v>921</v>
      </c>
      <c r="I36" s="114">
        <v>963</v>
      </c>
      <c r="J36" s="114">
        <v>885</v>
      </c>
      <c r="K36" s="318">
        <v>-10</v>
      </c>
      <c r="L36" s="116">
        <v>-1.1299435028248588</v>
      </c>
    </row>
    <row r="37" spans="1:12" s="110" customFormat="1" ht="15" customHeight="1" x14ac:dyDescent="0.2">
      <c r="A37" s="120"/>
      <c r="B37" s="119"/>
      <c r="C37" s="258" t="s">
        <v>107</v>
      </c>
      <c r="E37" s="113">
        <v>53.801478352692712</v>
      </c>
      <c r="F37" s="114">
        <v>1019</v>
      </c>
      <c r="G37" s="114">
        <v>1124</v>
      </c>
      <c r="H37" s="114">
        <v>1123</v>
      </c>
      <c r="I37" s="114">
        <v>1168</v>
      </c>
      <c r="J37" s="140">
        <v>1067</v>
      </c>
      <c r="K37" s="114">
        <v>-48</v>
      </c>
      <c r="L37" s="116">
        <v>-4.4985941893158392</v>
      </c>
    </row>
    <row r="38" spans="1:12" s="110" customFormat="1" ht="15" customHeight="1" x14ac:dyDescent="0.2">
      <c r="A38" s="120"/>
      <c r="B38" s="119" t="s">
        <v>329</v>
      </c>
      <c r="C38" s="258"/>
      <c r="E38" s="113">
        <v>66.866952789699567</v>
      </c>
      <c r="F38" s="114">
        <v>10906</v>
      </c>
      <c r="G38" s="114">
        <v>11479</v>
      </c>
      <c r="H38" s="114">
        <v>11523</v>
      </c>
      <c r="I38" s="114">
        <v>11583</v>
      </c>
      <c r="J38" s="140">
        <v>11520</v>
      </c>
      <c r="K38" s="114">
        <v>-614</v>
      </c>
      <c r="L38" s="116">
        <v>-5.3298611111111107</v>
      </c>
    </row>
    <row r="39" spans="1:12" s="110" customFormat="1" ht="15" customHeight="1" x14ac:dyDescent="0.2">
      <c r="A39" s="120"/>
      <c r="B39" s="119"/>
      <c r="C39" s="258" t="s">
        <v>106</v>
      </c>
      <c r="E39" s="113">
        <v>43.498991380891255</v>
      </c>
      <c r="F39" s="115">
        <v>4744</v>
      </c>
      <c r="G39" s="114">
        <v>4862</v>
      </c>
      <c r="H39" s="114">
        <v>4872</v>
      </c>
      <c r="I39" s="114">
        <v>4882</v>
      </c>
      <c r="J39" s="140">
        <v>4850</v>
      </c>
      <c r="K39" s="114">
        <v>-106</v>
      </c>
      <c r="L39" s="116">
        <v>-2.1855670103092781</v>
      </c>
    </row>
    <row r="40" spans="1:12" s="110" customFormat="1" ht="15" customHeight="1" x14ac:dyDescent="0.2">
      <c r="A40" s="120"/>
      <c r="B40" s="119"/>
      <c r="C40" s="258" t="s">
        <v>107</v>
      </c>
      <c r="E40" s="113">
        <v>56.501008619108745</v>
      </c>
      <c r="F40" s="115">
        <v>6162</v>
      </c>
      <c r="G40" s="114">
        <v>6617</v>
      </c>
      <c r="H40" s="114">
        <v>6651</v>
      </c>
      <c r="I40" s="114">
        <v>6701</v>
      </c>
      <c r="J40" s="140">
        <v>6670</v>
      </c>
      <c r="K40" s="114">
        <v>-508</v>
      </c>
      <c r="L40" s="116">
        <v>-7.6161919040479757</v>
      </c>
    </row>
    <row r="41" spans="1:12" s="110" customFormat="1" ht="15" customHeight="1" x14ac:dyDescent="0.2">
      <c r="A41" s="120"/>
      <c r="B41" s="320" t="s">
        <v>516</v>
      </c>
      <c r="C41" s="258"/>
      <c r="E41" s="113">
        <v>9.7302268546903736</v>
      </c>
      <c r="F41" s="115">
        <v>1587</v>
      </c>
      <c r="G41" s="114">
        <v>1671</v>
      </c>
      <c r="H41" s="114">
        <v>1663</v>
      </c>
      <c r="I41" s="114">
        <v>1679</v>
      </c>
      <c r="J41" s="140">
        <v>1618</v>
      </c>
      <c r="K41" s="114">
        <v>-31</v>
      </c>
      <c r="L41" s="116">
        <v>-1.9159456118665019</v>
      </c>
    </row>
    <row r="42" spans="1:12" s="110" customFormat="1" ht="15" customHeight="1" x14ac:dyDescent="0.2">
      <c r="A42" s="120"/>
      <c r="B42" s="119"/>
      <c r="C42" s="268" t="s">
        <v>106</v>
      </c>
      <c r="D42" s="182"/>
      <c r="E42" s="113">
        <v>49.59042218021424</v>
      </c>
      <c r="F42" s="115">
        <v>787</v>
      </c>
      <c r="G42" s="114">
        <v>815</v>
      </c>
      <c r="H42" s="114">
        <v>832</v>
      </c>
      <c r="I42" s="114">
        <v>849</v>
      </c>
      <c r="J42" s="140">
        <v>798</v>
      </c>
      <c r="K42" s="114">
        <v>-11</v>
      </c>
      <c r="L42" s="116">
        <v>-1.3784461152882206</v>
      </c>
    </row>
    <row r="43" spans="1:12" s="110" customFormat="1" ht="15" customHeight="1" x14ac:dyDescent="0.2">
      <c r="A43" s="120"/>
      <c r="B43" s="119"/>
      <c r="C43" s="268" t="s">
        <v>107</v>
      </c>
      <c r="D43" s="182"/>
      <c r="E43" s="113">
        <v>50.40957781978576</v>
      </c>
      <c r="F43" s="115">
        <v>800</v>
      </c>
      <c r="G43" s="114">
        <v>856</v>
      </c>
      <c r="H43" s="114">
        <v>831</v>
      </c>
      <c r="I43" s="114">
        <v>830</v>
      </c>
      <c r="J43" s="140">
        <v>820</v>
      </c>
      <c r="K43" s="114">
        <v>-20</v>
      </c>
      <c r="L43" s="116">
        <v>-2.4390243902439024</v>
      </c>
    </row>
    <row r="44" spans="1:12" s="110" customFormat="1" ht="15" customHeight="1" x14ac:dyDescent="0.2">
      <c r="A44" s="120"/>
      <c r="B44" s="119" t="s">
        <v>205</v>
      </c>
      <c r="C44" s="268"/>
      <c r="D44" s="182"/>
      <c r="E44" s="113">
        <v>11.790312691600246</v>
      </c>
      <c r="F44" s="115">
        <v>1923</v>
      </c>
      <c r="G44" s="114">
        <v>2053</v>
      </c>
      <c r="H44" s="114">
        <v>2103</v>
      </c>
      <c r="I44" s="114">
        <v>2090</v>
      </c>
      <c r="J44" s="140">
        <v>2134</v>
      </c>
      <c r="K44" s="114">
        <v>-211</v>
      </c>
      <c r="L44" s="116">
        <v>-9.8875351452671048</v>
      </c>
    </row>
    <row r="45" spans="1:12" s="110" customFormat="1" ht="15" customHeight="1" x14ac:dyDescent="0.2">
      <c r="A45" s="120"/>
      <c r="B45" s="119"/>
      <c r="C45" s="268" t="s">
        <v>106</v>
      </c>
      <c r="D45" s="182"/>
      <c r="E45" s="113">
        <v>39.729589183567342</v>
      </c>
      <c r="F45" s="115">
        <v>764</v>
      </c>
      <c r="G45" s="114">
        <v>799</v>
      </c>
      <c r="H45" s="114">
        <v>833</v>
      </c>
      <c r="I45" s="114">
        <v>804</v>
      </c>
      <c r="J45" s="140">
        <v>828</v>
      </c>
      <c r="K45" s="114">
        <v>-64</v>
      </c>
      <c r="L45" s="116">
        <v>-7.7294685990338161</v>
      </c>
    </row>
    <row r="46" spans="1:12" s="110" customFormat="1" ht="15" customHeight="1" x14ac:dyDescent="0.2">
      <c r="A46" s="123"/>
      <c r="B46" s="124"/>
      <c r="C46" s="260" t="s">
        <v>107</v>
      </c>
      <c r="D46" s="261"/>
      <c r="E46" s="125">
        <v>60.270410816432658</v>
      </c>
      <c r="F46" s="143">
        <v>1159</v>
      </c>
      <c r="G46" s="144">
        <v>1254</v>
      </c>
      <c r="H46" s="144">
        <v>1270</v>
      </c>
      <c r="I46" s="144">
        <v>1286</v>
      </c>
      <c r="J46" s="145">
        <v>1306</v>
      </c>
      <c r="K46" s="144">
        <v>-147</v>
      </c>
      <c r="L46" s="146">
        <v>-11.255742725880552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16310</v>
      </c>
      <c r="E11" s="114">
        <v>17241</v>
      </c>
      <c r="F11" s="114">
        <v>17333</v>
      </c>
      <c r="G11" s="114">
        <v>17483</v>
      </c>
      <c r="H11" s="140">
        <v>17224</v>
      </c>
      <c r="I11" s="115">
        <v>-914</v>
      </c>
      <c r="J11" s="116">
        <v>-5.3065490013934049</v>
      </c>
    </row>
    <row r="12" spans="1:15" s="110" customFormat="1" ht="24.95" customHeight="1" x14ac:dyDescent="0.2">
      <c r="A12" s="193" t="s">
        <v>132</v>
      </c>
      <c r="B12" s="194" t="s">
        <v>133</v>
      </c>
      <c r="C12" s="113">
        <v>0.98712446351931327</v>
      </c>
      <c r="D12" s="115">
        <v>161</v>
      </c>
      <c r="E12" s="114">
        <v>179</v>
      </c>
      <c r="F12" s="114">
        <v>189</v>
      </c>
      <c r="G12" s="114">
        <v>161</v>
      </c>
      <c r="H12" s="140">
        <v>153</v>
      </c>
      <c r="I12" s="115">
        <v>8</v>
      </c>
      <c r="J12" s="116">
        <v>5.2287581699346406</v>
      </c>
    </row>
    <row r="13" spans="1:15" s="110" customFormat="1" ht="24.95" customHeight="1" x14ac:dyDescent="0.2">
      <c r="A13" s="193" t="s">
        <v>134</v>
      </c>
      <c r="B13" s="199" t="s">
        <v>214</v>
      </c>
      <c r="C13" s="113">
        <v>0.34947884733292461</v>
      </c>
      <c r="D13" s="115">
        <v>57</v>
      </c>
      <c r="E13" s="114">
        <v>54</v>
      </c>
      <c r="F13" s="114">
        <v>53</v>
      </c>
      <c r="G13" s="114">
        <v>56</v>
      </c>
      <c r="H13" s="140">
        <v>60</v>
      </c>
      <c r="I13" s="115">
        <v>-3</v>
      </c>
      <c r="J13" s="116">
        <v>-5</v>
      </c>
    </row>
    <row r="14" spans="1:15" s="287" customFormat="1" ht="24.95" customHeight="1" x14ac:dyDescent="0.2">
      <c r="A14" s="193" t="s">
        <v>215</v>
      </c>
      <c r="B14" s="199" t="s">
        <v>137</v>
      </c>
      <c r="C14" s="113">
        <v>7.9153893316983446</v>
      </c>
      <c r="D14" s="115">
        <v>1291</v>
      </c>
      <c r="E14" s="114">
        <v>1340</v>
      </c>
      <c r="F14" s="114">
        <v>1356</v>
      </c>
      <c r="G14" s="114">
        <v>1395</v>
      </c>
      <c r="H14" s="140">
        <v>1399</v>
      </c>
      <c r="I14" s="115">
        <v>-108</v>
      </c>
      <c r="J14" s="116">
        <v>-7.7197998570407433</v>
      </c>
      <c r="K14" s="110"/>
      <c r="L14" s="110"/>
      <c r="M14" s="110"/>
      <c r="N14" s="110"/>
      <c r="O14" s="110"/>
    </row>
    <row r="15" spans="1:15" s="110" customFormat="1" ht="24.95" customHeight="1" x14ac:dyDescent="0.2">
      <c r="A15" s="193" t="s">
        <v>216</v>
      </c>
      <c r="B15" s="199" t="s">
        <v>217</v>
      </c>
      <c r="C15" s="113">
        <v>3.2250153280196199</v>
      </c>
      <c r="D15" s="115">
        <v>526</v>
      </c>
      <c r="E15" s="114">
        <v>556</v>
      </c>
      <c r="F15" s="114">
        <v>557</v>
      </c>
      <c r="G15" s="114">
        <v>587</v>
      </c>
      <c r="H15" s="140">
        <v>591</v>
      </c>
      <c r="I15" s="115">
        <v>-65</v>
      </c>
      <c r="J15" s="116">
        <v>-10.998307952622673</v>
      </c>
    </row>
    <row r="16" spans="1:15" s="287" customFormat="1" ht="24.95" customHeight="1" x14ac:dyDescent="0.2">
      <c r="A16" s="193" t="s">
        <v>218</v>
      </c>
      <c r="B16" s="199" t="s">
        <v>141</v>
      </c>
      <c r="C16" s="113">
        <v>3.7461679950950337</v>
      </c>
      <c r="D16" s="115">
        <v>611</v>
      </c>
      <c r="E16" s="114">
        <v>636</v>
      </c>
      <c r="F16" s="114">
        <v>650</v>
      </c>
      <c r="G16" s="114">
        <v>658</v>
      </c>
      <c r="H16" s="140">
        <v>657</v>
      </c>
      <c r="I16" s="115">
        <v>-46</v>
      </c>
      <c r="J16" s="116">
        <v>-7.0015220700152208</v>
      </c>
      <c r="K16" s="110"/>
      <c r="L16" s="110"/>
      <c r="M16" s="110"/>
      <c r="N16" s="110"/>
      <c r="O16" s="110"/>
    </row>
    <row r="17" spans="1:15" s="110" customFormat="1" ht="24.95" customHeight="1" x14ac:dyDescent="0.2">
      <c r="A17" s="193" t="s">
        <v>142</v>
      </c>
      <c r="B17" s="199" t="s">
        <v>220</v>
      </c>
      <c r="C17" s="113">
        <v>0.94420600858369097</v>
      </c>
      <c r="D17" s="115">
        <v>154</v>
      </c>
      <c r="E17" s="114">
        <v>148</v>
      </c>
      <c r="F17" s="114">
        <v>149</v>
      </c>
      <c r="G17" s="114">
        <v>150</v>
      </c>
      <c r="H17" s="140">
        <v>151</v>
      </c>
      <c r="I17" s="115">
        <v>3</v>
      </c>
      <c r="J17" s="116">
        <v>1.9867549668874172</v>
      </c>
    </row>
    <row r="18" spans="1:15" s="287" customFormat="1" ht="24.95" customHeight="1" x14ac:dyDescent="0.2">
      <c r="A18" s="201" t="s">
        <v>144</v>
      </c>
      <c r="B18" s="202" t="s">
        <v>145</v>
      </c>
      <c r="C18" s="113">
        <v>6.229307173513182</v>
      </c>
      <c r="D18" s="115">
        <v>1016</v>
      </c>
      <c r="E18" s="114">
        <v>1011</v>
      </c>
      <c r="F18" s="114">
        <v>1044</v>
      </c>
      <c r="G18" s="114">
        <v>1028</v>
      </c>
      <c r="H18" s="140">
        <v>1024</v>
      </c>
      <c r="I18" s="115">
        <v>-8</v>
      </c>
      <c r="J18" s="116">
        <v>-0.78125</v>
      </c>
      <c r="K18" s="110"/>
      <c r="L18" s="110"/>
      <c r="M18" s="110"/>
      <c r="N18" s="110"/>
      <c r="O18" s="110"/>
    </row>
    <row r="19" spans="1:15" s="110" customFormat="1" ht="24.95" customHeight="1" x14ac:dyDescent="0.2">
      <c r="A19" s="193" t="s">
        <v>146</v>
      </c>
      <c r="B19" s="199" t="s">
        <v>147</v>
      </c>
      <c r="C19" s="113">
        <v>15.266707541385653</v>
      </c>
      <c r="D19" s="115">
        <v>2490</v>
      </c>
      <c r="E19" s="114">
        <v>2591</v>
      </c>
      <c r="F19" s="114">
        <v>2575</v>
      </c>
      <c r="G19" s="114">
        <v>2608</v>
      </c>
      <c r="H19" s="140">
        <v>2524</v>
      </c>
      <c r="I19" s="115">
        <v>-34</v>
      </c>
      <c r="J19" s="116">
        <v>-1.3470681458003169</v>
      </c>
    </row>
    <row r="20" spans="1:15" s="287" customFormat="1" ht="24.95" customHeight="1" x14ac:dyDescent="0.2">
      <c r="A20" s="193" t="s">
        <v>148</v>
      </c>
      <c r="B20" s="199" t="s">
        <v>149</v>
      </c>
      <c r="C20" s="113">
        <v>10.944206008583691</v>
      </c>
      <c r="D20" s="115">
        <v>1785</v>
      </c>
      <c r="E20" s="114">
        <v>1806</v>
      </c>
      <c r="F20" s="114">
        <v>1846</v>
      </c>
      <c r="G20" s="114">
        <v>1873</v>
      </c>
      <c r="H20" s="140">
        <v>1908</v>
      </c>
      <c r="I20" s="115">
        <v>-123</v>
      </c>
      <c r="J20" s="116">
        <v>-6.4465408805031448</v>
      </c>
      <c r="K20" s="110"/>
      <c r="L20" s="110"/>
      <c r="M20" s="110"/>
      <c r="N20" s="110"/>
      <c r="O20" s="110"/>
    </row>
    <row r="21" spans="1:15" s="110" customFormat="1" ht="24.95" customHeight="1" x14ac:dyDescent="0.2">
      <c r="A21" s="201" t="s">
        <v>150</v>
      </c>
      <c r="B21" s="202" t="s">
        <v>151</v>
      </c>
      <c r="C21" s="113">
        <v>12.072348252605764</v>
      </c>
      <c r="D21" s="115">
        <v>1969</v>
      </c>
      <c r="E21" s="114">
        <v>2434</v>
      </c>
      <c r="F21" s="114">
        <v>2433</v>
      </c>
      <c r="G21" s="114">
        <v>2457</v>
      </c>
      <c r="H21" s="140">
        <v>2332</v>
      </c>
      <c r="I21" s="115">
        <v>-363</v>
      </c>
      <c r="J21" s="116">
        <v>-15.566037735849056</v>
      </c>
    </row>
    <row r="22" spans="1:15" s="110" customFormat="1" ht="24.95" customHeight="1" x14ac:dyDescent="0.2">
      <c r="A22" s="201" t="s">
        <v>152</v>
      </c>
      <c r="B22" s="199" t="s">
        <v>153</v>
      </c>
      <c r="C22" s="113">
        <v>0.99938687921520541</v>
      </c>
      <c r="D22" s="115">
        <v>163</v>
      </c>
      <c r="E22" s="114">
        <v>176</v>
      </c>
      <c r="F22" s="114">
        <v>192</v>
      </c>
      <c r="G22" s="114">
        <v>185</v>
      </c>
      <c r="H22" s="140">
        <v>169</v>
      </c>
      <c r="I22" s="115">
        <v>-6</v>
      </c>
      <c r="J22" s="116">
        <v>-3.5502958579881656</v>
      </c>
    </row>
    <row r="23" spans="1:15" s="110" customFormat="1" ht="24.95" customHeight="1" x14ac:dyDescent="0.2">
      <c r="A23" s="193" t="s">
        <v>154</v>
      </c>
      <c r="B23" s="199" t="s">
        <v>155</v>
      </c>
      <c r="C23" s="113">
        <v>1.0300429184549356</v>
      </c>
      <c r="D23" s="115">
        <v>168</v>
      </c>
      <c r="E23" s="114">
        <v>167</v>
      </c>
      <c r="F23" s="114">
        <v>170</v>
      </c>
      <c r="G23" s="114">
        <v>165</v>
      </c>
      <c r="H23" s="140">
        <v>168</v>
      </c>
      <c r="I23" s="115">
        <v>0</v>
      </c>
      <c r="J23" s="116">
        <v>0</v>
      </c>
    </row>
    <row r="24" spans="1:15" s="110" customFormat="1" ht="24.95" customHeight="1" x14ac:dyDescent="0.2">
      <c r="A24" s="193" t="s">
        <v>156</v>
      </c>
      <c r="B24" s="199" t="s">
        <v>221</v>
      </c>
      <c r="C24" s="113">
        <v>6.9527896995708156</v>
      </c>
      <c r="D24" s="115">
        <v>1134</v>
      </c>
      <c r="E24" s="114">
        <v>1182</v>
      </c>
      <c r="F24" s="114">
        <v>1186</v>
      </c>
      <c r="G24" s="114">
        <v>1190</v>
      </c>
      <c r="H24" s="140">
        <v>1164</v>
      </c>
      <c r="I24" s="115">
        <v>-30</v>
      </c>
      <c r="J24" s="116">
        <v>-2.5773195876288661</v>
      </c>
    </row>
    <row r="25" spans="1:15" s="110" customFormat="1" ht="24.95" customHeight="1" x14ac:dyDescent="0.2">
      <c r="A25" s="193" t="s">
        <v>222</v>
      </c>
      <c r="B25" s="204" t="s">
        <v>159</v>
      </c>
      <c r="C25" s="113">
        <v>14.383813611281422</v>
      </c>
      <c r="D25" s="115">
        <v>2346</v>
      </c>
      <c r="E25" s="114">
        <v>2345</v>
      </c>
      <c r="F25" s="114">
        <v>2285</v>
      </c>
      <c r="G25" s="114">
        <v>2305</v>
      </c>
      <c r="H25" s="140">
        <v>2317</v>
      </c>
      <c r="I25" s="115">
        <v>29</v>
      </c>
      <c r="J25" s="116">
        <v>1.2516184721622787</v>
      </c>
    </row>
    <row r="26" spans="1:15" s="110" customFormat="1" ht="24.95" customHeight="1" x14ac:dyDescent="0.2">
      <c r="A26" s="201">
        <v>782.78300000000002</v>
      </c>
      <c r="B26" s="203" t="s">
        <v>160</v>
      </c>
      <c r="C26" s="113">
        <v>0.58246474555487426</v>
      </c>
      <c r="D26" s="115">
        <v>95</v>
      </c>
      <c r="E26" s="114">
        <v>106</v>
      </c>
      <c r="F26" s="114">
        <v>118</v>
      </c>
      <c r="G26" s="114">
        <v>136</v>
      </c>
      <c r="H26" s="140">
        <v>124</v>
      </c>
      <c r="I26" s="115">
        <v>-29</v>
      </c>
      <c r="J26" s="116">
        <v>-23.387096774193548</v>
      </c>
    </row>
    <row r="27" spans="1:15" s="110" customFormat="1" ht="24.95" customHeight="1" x14ac:dyDescent="0.2">
      <c r="A27" s="193" t="s">
        <v>161</v>
      </c>
      <c r="B27" s="199" t="s">
        <v>162</v>
      </c>
      <c r="C27" s="113">
        <v>1.2139791538933169</v>
      </c>
      <c r="D27" s="115">
        <v>198</v>
      </c>
      <c r="E27" s="114">
        <v>202</v>
      </c>
      <c r="F27" s="114">
        <v>229</v>
      </c>
      <c r="G27" s="114">
        <v>230</v>
      </c>
      <c r="H27" s="140">
        <v>220</v>
      </c>
      <c r="I27" s="115">
        <v>-22</v>
      </c>
      <c r="J27" s="116">
        <v>-10</v>
      </c>
    </row>
    <row r="28" spans="1:15" s="110" customFormat="1" ht="24.95" customHeight="1" x14ac:dyDescent="0.2">
      <c r="A28" s="193" t="s">
        <v>163</v>
      </c>
      <c r="B28" s="199" t="s">
        <v>164</v>
      </c>
      <c r="C28" s="113">
        <v>2.0232985898221951</v>
      </c>
      <c r="D28" s="115">
        <v>330</v>
      </c>
      <c r="E28" s="114">
        <v>366</v>
      </c>
      <c r="F28" s="114">
        <v>341</v>
      </c>
      <c r="G28" s="114">
        <v>359</v>
      </c>
      <c r="H28" s="140">
        <v>356</v>
      </c>
      <c r="I28" s="115">
        <v>-26</v>
      </c>
      <c r="J28" s="116">
        <v>-7.3033707865168536</v>
      </c>
    </row>
    <row r="29" spans="1:15" s="110" customFormat="1" ht="24.95" customHeight="1" x14ac:dyDescent="0.2">
      <c r="A29" s="193">
        <v>86</v>
      </c>
      <c r="B29" s="199" t="s">
        <v>165</v>
      </c>
      <c r="C29" s="113">
        <v>5.9166155732679337</v>
      </c>
      <c r="D29" s="115">
        <v>965</v>
      </c>
      <c r="E29" s="114">
        <v>994</v>
      </c>
      <c r="F29" s="114">
        <v>1003</v>
      </c>
      <c r="G29" s="114">
        <v>1005</v>
      </c>
      <c r="H29" s="140">
        <v>1016</v>
      </c>
      <c r="I29" s="115">
        <v>-51</v>
      </c>
      <c r="J29" s="116">
        <v>-5.0196850393700787</v>
      </c>
    </row>
    <row r="30" spans="1:15" s="110" customFormat="1" ht="24.95" customHeight="1" x14ac:dyDescent="0.2">
      <c r="A30" s="193">
        <v>87.88</v>
      </c>
      <c r="B30" s="204" t="s">
        <v>166</v>
      </c>
      <c r="C30" s="113">
        <v>4.3960760269773145</v>
      </c>
      <c r="D30" s="115">
        <v>717</v>
      </c>
      <c r="E30" s="114">
        <v>723</v>
      </c>
      <c r="F30" s="114">
        <v>705</v>
      </c>
      <c r="G30" s="114">
        <v>708</v>
      </c>
      <c r="H30" s="140">
        <v>704</v>
      </c>
      <c r="I30" s="115">
        <v>13</v>
      </c>
      <c r="J30" s="116">
        <v>1.8465909090909092</v>
      </c>
    </row>
    <row r="31" spans="1:15" s="110" customFormat="1" ht="24.95" customHeight="1" x14ac:dyDescent="0.2">
      <c r="A31" s="193" t="s">
        <v>167</v>
      </c>
      <c r="B31" s="199" t="s">
        <v>168</v>
      </c>
      <c r="C31" s="113">
        <v>8.7308399754751687</v>
      </c>
      <c r="D31" s="115">
        <v>1424</v>
      </c>
      <c r="E31" s="114">
        <v>1565</v>
      </c>
      <c r="F31" s="114">
        <v>1608</v>
      </c>
      <c r="G31" s="114">
        <v>1622</v>
      </c>
      <c r="H31" s="140">
        <v>1586</v>
      </c>
      <c r="I31" s="115">
        <v>-162</v>
      </c>
      <c r="J31" s="116">
        <v>-10.214375788146279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0.98712446351931327</v>
      </c>
      <c r="D34" s="115">
        <v>161</v>
      </c>
      <c r="E34" s="114">
        <v>179</v>
      </c>
      <c r="F34" s="114">
        <v>189</v>
      </c>
      <c r="G34" s="114">
        <v>161</v>
      </c>
      <c r="H34" s="140">
        <v>153</v>
      </c>
      <c r="I34" s="115">
        <v>8</v>
      </c>
      <c r="J34" s="116">
        <v>5.2287581699346406</v>
      </c>
    </row>
    <row r="35" spans="1:10" s="110" customFormat="1" ht="24.95" customHeight="1" x14ac:dyDescent="0.2">
      <c r="A35" s="292" t="s">
        <v>171</v>
      </c>
      <c r="B35" s="293" t="s">
        <v>172</v>
      </c>
      <c r="C35" s="113">
        <v>14.494175352544451</v>
      </c>
      <c r="D35" s="115">
        <v>2364</v>
      </c>
      <c r="E35" s="114">
        <v>2405</v>
      </c>
      <c r="F35" s="114">
        <v>2453</v>
      </c>
      <c r="G35" s="114">
        <v>2479</v>
      </c>
      <c r="H35" s="140">
        <v>2483</v>
      </c>
      <c r="I35" s="115">
        <v>-119</v>
      </c>
      <c r="J35" s="116">
        <v>-4.7925896093435361</v>
      </c>
    </row>
    <row r="36" spans="1:10" s="110" customFormat="1" ht="24.95" customHeight="1" x14ac:dyDescent="0.2">
      <c r="A36" s="294" t="s">
        <v>173</v>
      </c>
      <c r="B36" s="295" t="s">
        <v>174</v>
      </c>
      <c r="C36" s="125">
        <v>84.512568976088289</v>
      </c>
      <c r="D36" s="143">
        <v>13784</v>
      </c>
      <c r="E36" s="144">
        <v>14657</v>
      </c>
      <c r="F36" s="144">
        <v>14691</v>
      </c>
      <c r="G36" s="144">
        <v>14843</v>
      </c>
      <c r="H36" s="145">
        <v>14588</v>
      </c>
      <c r="I36" s="143">
        <v>-804</v>
      </c>
      <c r="J36" s="146">
        <v>-5.5113792157938031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16310</v>
      </c>
      <c r="F11" s="264">
        <v>17241</v>
      </c>
      <c r="G11" s="264">
        <v>17333</v>
      </c>
      <c r="H11" s="264">
        <v>17483</v>
      </c>
      <c r="I11" s="265">
        <v>17224</v>
      </c>
      <c r="J11" s="263">
        <v>-914</v>
      </c>
      <c r="K11" s="266">
        <v>-5.3065490013934049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41.759656652360512</v>
      </c>
      <c r="E13" s="115">
        <v>6811</v>
      </c>
      <c r="F13" s="114">
        <v>7143</v>
      </c>
      <c r="G13" s="114">
        <v>7268</v>
      </c>
      <c r="H13" s="114">
        <v>7338</v>
      </c>
      <c r="I13" s="140">
        <v>7116</v>
      </c>
      <c r="J13" s="115">
        <v>-305</v>
      </c>
      <c r="K13" s="116">
        <v>-4.2861157953906686</v>
      </c>
    </row>
    <row r="14" spans="1:15" ht="15.95" customHeight="1" x14ac:dyDescent="0.2">
      <c r="A14" s="306" t="s">
        <v>230</v>
      </c>
      <c r="B14" s="307"/>
      <c r="C14" s="308"/>
      <c r="D14" s="113">
        <v>47.234825260576336</v>
      </c>
      <c r="E14" s="115">
        <v>7704</v>
      </c>
      <c r="F14" s="114">
        <v>8216</v>
      </c>
      <c r="G14" s="114">
        <v>8213</v>
      </c>
      <c r="H14" s="114">
        <v>8251</v>
      </c>
      <c r="I14" s="140">
        <v>8228</v>
      </c>
      <c r="J14" s="115">
        <v>-524</v>
      </c>
      <c r="K14" s="116">
        <v>-6.36849781234808</v>
      </c>
    </row>
    <row r="15" spans="1:15" ht="15.95" customHeight="1" x14ac:dyDescent="0.2">
      <c r="A15" s="306" t="s">
        <v>231</v>
      </c>
      <c r="B15" s="307"/>
      <c r="C15" s="308"/>
      <c r="D15" s="113">
        <v>5.0827713059472712</v>
      </c>
      <c r="E15" s="115">
        <v>829</v>
      </c>
      <c r="F15" s="114">
        <v>865</v>
      </c>
      <c r="G15" s="114">
        <v>869</v>
      </c>
      <c r="H15" s="114">
        <v>865</v>
      </c>
      <c r="I15" s="140">
        <v>870</v>
      </c>
      <c r="J15" s="115">
        <v>-41</v>
      </c>
      <c r="K15" s="116">
        <v>-4.7126436781609193</v>
      </c>
    </row>
    <row r="16" spans="1:15" ht="15.95" customHeight="1" x14ac:dyDescent="0.2">
      <c r="A16" s="306" t="s">
        <v>232</v>
      </c>
      <c r="B16" s="307"/>
      <c r="C16" s="308"/>
      <c r="D16" s="113">
        <v>3.6112814224402205</v>
      </c>
      <c r="E16" s="115">
        <v>589</v>
      </c>
      <c r="F16" s="114">
        <v>624</v>
      </c>
      <c r="G16" s="114">
        <v>585</v>
      </c>
      <c r="H16" s="114">
        <v>621</v>
      </c>
      <c r="I16" s="140">
        <v>625</v>
      </c>
      <c r="J16" s="115">
        <v>-36</v>
      </c>
      <c r="K16" s="116">
        <v>-5.76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0.70508890251379519</v>
      </c>
      <c r="E18" s="115">
        <v>115</v>
      </c>
      <c r="F18" s="114">
        <v>137</v>
      </c>
      <c r="G18" s="114">
        <v>144</v>
      </c>
      <c r="H18" s="114">
        <v>117</v>
      </c>
      <c r="I18" s="140">
        <v>116</v>
      </c>
      <c r="J18" s="115">
        <v>-1</v>
      </c>
      <c r="K18" s="116">
        <v>-0.86206896551724133</v>
      </c>
    </row>
    <row r="19" spans="1:11" ht="14.1" customHeight="1" x14ac:dyDescent="0.2">
      <c r="A19" s="306" t="s">
        <v>235</v>
      </c>
      <c r="B19" s="307" t="s">
        <v>236</v>
      </c>
      <c r="C19" s="308"/>
      <c r="D19" s="113">
        <v>0.38013488657265482</v>
      </c>
      <c r="E19" s="115">
        <v>62</v>
      </c>
      <c r="F19" s="114">
        <v>87</v>
      </c>
      <c r="G19" s="114">
        <v>99</v>
      </c>
      <c r="H19" s="114">
        <v>70</v>
      </c>
      <c r="I19" s="140">
        <v>63</v>
      </c>
      <c r="J19" s="115">
        <v>-1</v>
      </c>
      <c r="K19" s="116">
        <v>-1.5873015873015872</v>
      </c>
    </row>
    <row r="20" spans="1:11" ht="14.1" customHeight="1" x14ac:dyDescent="0.2">
      <c r="A20" s="306">
        <v>12</v>
      </c>
      <c r="B20" s="307" t="s">
        <v>237</v>
      </c>
      <c r="C20" s="308"/>
      <c r="D20" s="113">
        <v>1.1833231146535867</v>
      </c>
      <c r="E20" s="115">
        <v>193</v>
      </c>
      <c r="F20" s="114">
        <v>209</v>
      </c>
      <c r="G20" s="114">
        <v>207</v>
      </c>
      <c r="H20" s="114">
        <v>204</v>
      </c>
      <c r="I20" s="140">
        <v>199</v>
      </c>
      <c r="J20" s="115">
        <v>-6</v>
      </c>
      <c r="K20" s="116">
        <v>-3.0150753768844223</v>
      </c>
    </row>
    <row r="21" spans="1:11" ht="14.1" customHeight="1" x14ac:dyDescent="0.2">
      <c r="A21" s="306">
        <v>21</v>
      </c>
      <c r="B21" s="307" t="s">
        <v>238</v>
      </c>
      <c r="C21" s="308"/>
      <c r="D21" s="113">
        <v>0.14101778050275904</v>
      </c>
      <c r="E21" s="115">
        <v>23</v>
      </c>
      <c r="F21" s="114">
        <v>17</v>
      </c>
      <c r="G21" s="114">
        <v>50</v>
      </c>
      <c r="H21" s="114">
        <v>50</v>
      </c>
      <c r="I21" s="140">
        <v>24</v>
      </c>
      <c r="J21" s="115">
        <v>-1</v>
      </c>
      <c r="K21" s="116">
        <v>-4.166666666666667</v>
      </c>
    </row>
    <row r="22" spans="1:11" ht="14.1" customHeight="1" x14ac:dyDescent="0.2">
      <c r="A22" s="306">
        <v>22</v>
      </c>
      <c r="B22" s="307" t="s">
        <v>239</v>
      </c>
      <c r="C22" s="308"/>
      <c r="D22" s="113">
        <v>0.54567749846719804</v>
      </c>
      <c r="E22" s="115">
        <v>89</v>
      </c>
      <c r="F22" s="114">
        <v>79</v>
      </c>
      <c r="G22" s="114">
        <v>82</v>
      </c>
      <c r="H22" s="114">
        <v>82</v>
      </c>
      <c r="I22" s="140">
        <v>85</v>
      </c>
      <c r="J22" s="115">
        <v>4</v>
      </c>
      <c r="K22" s="116">
        <v>4.7058823529411766</v>
      </c>
    </row>
    <row r="23" spans="1:11" ht="14.1" customHeight="1" x14ac:dyDescent="0.2">
      <c r="A23" s="306">
        <v>23</v>
      </c>
      <c r="B23" s="307" t="s">
        <v>240</v>
      </c>
      <c r="C23" s="308"/>
      <c r="D23" s="113">
        <v>0.29429797670141017</v>
      </c>
      <c r="E23" s="115">
        <v>48</v>
      </c>
      <c r="F23" s="114">
        <v>45</v>
      </c>
      <c r="G23" s="114">
        <v>48</v>
      </c>
      <c r="H23" s="114">
        <v>52</v>
      </c>
      <c r="I23" s="140">
        <v>51</v>
      </c>
      <c r="J23" s="115">
        <v>-3</v>
      </c>
      <c r="K23" s="116">
        <v>-5.882352941176471</v>
      </c>
    </row>
    <row r="24" spans="1:11" ht="14.1" customHeight="1" x14ac:dyDescent="0.2">
      <c r="A24" s="306">
        <v>24</v>
      </c>
      <c r="B24" s="307" t="s">
        <v>241</v>
      </c>
      <c r="C24" s="308"/>
      <c r="D24" s="113">
        <v>1.1710606989576946</v>
      </c>
      <c r="E24" s="115">
        <v>191</v>
      </c>
      <c r="F24" s="114">
        <v>190</v>
      </c>
      <c r="G24" s="114">
        <v>202</v>
      </c>
      <c r="H24" s="114">
        <v>214</v>
      </c>
      <c r="I24" s="140">
        <v>227</v>
      </c>
      <c r="J24" s="115">
        <v>-36</v>
      </c>
      <c r="K24" s="116">
        <v>-15.859030837004406</v>
      </c>
    </row>
    <row r="25" spans="1:11" ht="14.1" customHeight="1" x14ac:dyDescent="0.2">
      <c r="A25" s="306">
        <v>25</v>
      </c>
      <c r="B25" s="307" t="s">
        <v>242</v>
      </c>
      <c r="C25" s="308"/>
      <c r="D25" s="113">
        <v>1.3672593500919681</v>
      </c>
      <c r="E25" s="115">
        <v>223</v>
      </c>
      <c r="F25" s="114">
        <v>228</v>
      </c>
      <c r="G25" s="114">
        <v>231</v>
      </c>
      <c r="H25" s="114">
        <v>230</v>
      </c>
      <c r="I25" s="140">
        <v>238</v>
      </c>
      <c r="J25" s="115">
        <v>-15</v>
      </c>
      <c r="K25" s="116">
        <v>-6.3025210084033612</v>
      </c>
    </row>
    <row r="26" spans="1:11" ht="14.1" customHeight="1" x14ac:dyDescent="0.2">
      <c r="A26" s="306">
        <v>26</v>
      </c>
      <c r="B26" s="307" t="s">
        <v>243</v>
      </c>
      <c r="C26" s="308"/>
      <c r="D26" s="113">
        <v>0.94420600858369097</v>
      </c>
      <c r="E26" s="115">
        <v>154</v>
      </c>
      <c r="F26" s="114">
        <v>160</v>
      </c>
      <c r="G26" s="114">
        <v>159</v>
      </c>
      <c r="H26" s="114">
        <v>156</v>
      </c>
      <c r="I26" s="140">
        <v>157</v>
      </c>
      <c r="J26" s="115">
        <v>-3</v>
      </c>
      <c r="K26" s="116">
        <v>-1.910828025477707</v>
      </c>
    </row>
    <row r="27" spans="1:11" ht="14.1" customHeight="1" x14ac:dyDescent="0.2">
      <c r="A27" s="306">
        <v>27</v>
      </c>
      <c r="B27" s="307" t="s">
        <v>244</v>
      </c>
      <c r="C27" s="308"/>
      <c r="D27" s="113">
        <v>0.6192519926425506</v>
      </c>
      <c r="E27" s="115">
        <v>101</v>
      </c>
      <c r="F27" s="114">
        <v>100</v>
      </c>
      <c r="G27" s="114">
        <v>96</v>
      </c>
      <c r="H27" s="114">
        <v>102</v>
      </c>
      <c r="I27" s="140">
        <v>95</v>
      </c>
      <c r="J27" s="115">
        <v>6</v>
      </c>
      <c r="K27" s="116">
        <v>6.3157894736842106</v>
      </c>
    </row>
    <row r="28" spans="1:11" ht="14.1" customHeight="1" x14ac:dyDescent="0.2">
      <c r="A28" s="306">
        <v>28</v>
      </c>
      <c r="B28" s="307" t="s">
        <v>245</v>
      </c>
      <c r="C28" s="308"/>
      <c r="D28" s="113">
        <v>0.58246474555487426</v>
      </c>
      <c r="E28" s="115">
        <v>95</v>
      </c>
      <c r="F28" s="114">
        <v>98</v>
      </c>
      <c r="G28" s="114">
        <v>97</v>
      </c>
      <c r="H28" s="114">
        <v>98</v>
      </c>
      <c r="I28" s="140">
        <v>102</v>
      </c>
      <c r="J28" s="115">
        <v>-7</v>
      </c>
      <c r="K28" s="116">
        <v>-6.8627450980392153</v>
      </c>
    </row>
    <row r="29" spans="1:11" ht="14.1" customHeight="1" x14ac:dyDescent="0.2">
      <c r="A29" s="306">
        <v>29</v>
      </c>
      <c r="B29" s="307" t="s">
        <v>246</v>
      </c>
      <c r="C29" s="308"/>
      <c r="D29" s="113">
        <v>3.4150827713059471</v>
      </c>
      <c r="E29" s="115">
        <v>557</v>
      </c>
      <c r="F29" s="114">
        <v>658</v>
      </c>
      <c r="G29" s="114">
        <v>650</v>
      </c>
      <c r="H29" s="114">
        <v>664</v>
      </c>
      <c r="I29" s="140">
        <v>648</v>
      </c>
      <c r="J29" s="115">
        <v>-91</v>
      </c>
      <c r="K29" s="116">
        <v>-14.043209876543211</v>
      </c>
    </row>
    <row r="30" spans="1:11" ht="14.1" customHeight="1" x14ac:dyDescent="0.2">
      <c r="A30" s="306" t="s">
        <v>247</v>
      </c>
      <c r="B30" s="307" t="s">
        <v>248</v>
      </c>
      <c r="C30" s="308"/>
      <c r="D30" s="113">
        <v>0.60085836909871249</v>
      </c>
      <c r="E30" s="115">
        <v>98</v>
      </c>
      <c r="F30" s="114">
        <v>112</v>
      </c>
      <c r="G30" s="114">
        <v>106</v>
      </c>
      <c r="H30" s="114">
        <v>108</v>
      </c>
      <c r="I30" s="140">
        <v>110</v>
      </c>
      <c r="J30" s="115">
        <v>-12</v>
      </c>
      <c r="K30" s="116">
        <v>-10.909090909090908</v>
      </c>
    </row>
    <row r="31" spans="1:11" ht="14.1" customHeight="1" x14ac:dyDescent="0.2">
      <c r="A31" s="306" t="s">
        <v>249</v>
      </c>
      <c r="B31" s="307" t="s">
        <v>250</v>
      </c>
      <c r="C31" s="308"/>
      <c r="D31" s="113">
        <v>2.7835683629675048</v>
      </c>
      <c r="E31" s="115">
        <v>454</v>
      </c>
      <c r="F31" s="114">
        <v>542</v>
      </c>
      <c r="G31" s="114">
        <v>540</v>
      </c>
      <c r="H31" s="114">
        <v>551</v>
      </c>
      <c r="I31" s="140">
        <v>533</v>
      </c>
      <c r="J31" s="115">
        <v>-79</v>
      </c>
      <c r="K31" s="116">
        <v>-14.821763602251407</v>
      </c>
    </row>
    <row r="32" spans="1:11" ht="14.1" customHeight="1" x14ac:dyDescent="0.2">
      <c r="A32" s="306">
        <v>31</v>
      </c>
      <c r="B32" s="307" t="s">
        <v>251</v>
      </c>
      <c r="C32" s="308"/>
      <c r="D32" s="113">
        <v>0.26977314530962598</v>
      </c>
      <c r="E32" s="115">
        <v>44</v>
      </c>
      <c r="F32" s="114">
        <v>45</v>
      </c>
      <c r="G32" s="114">
        <v>46</v>
      </c>
      <c r="H32" s="114">
        <v>45</v>
      </c>
      <c r="I32" s="140">
        <v>41</v>
      </c>
      <c r="J32" s="115">
        <v>3</v>
      </c>
      <c r="K32" s="116">
        <v>7.3170731707317076</v>
      </c>
    </row>
    <row r="33" spans="1:11" ht="14.1" customHeight="1" x14ac:dyDescent="0.2">
      <c r="A33" s="306">
        <v>32</v>
      </c>
      <c r="B33" s="307" t="s">
        <v>252</v>
      </c>
      <c r="C33" s="308"/>
      <c r="D33" s="113">
        <v>1.0055180870631515</v>
      </c>
      <c r="E33" s="115">
        <v>164</v>
      </c>
      <c r="F33" s="114">
        <v>148</v>
      </c>
      <c r="G33" s="114">
        <v>158</v>
      </c>
      <c r="H33" s="114">
        <v>149</v>
      </c>
      <c r="I33" s="140">
        <v>157</v>
      </c>
      <c r="J33" s="115">
        <v>7</v>
      </c>
      <c r="K33" s="116">
        <v>4.4585987261146496</v>
      </c>
    </row>
    <row r="34" spans="1:11" ht="14.1" customHeight="1" x14ac:dyDescent="0.2">
      <c r="A34" s="306">
        <v>33</v>
      </c>
      <c r="B34" s="307" t="s">
        <v>253</v>
      </c>
      <c r="C34" s="308"/>
      <c r="D34" s="113">
        <v>0.57020232985898223</v>
      </c>
      <c r="E34" s="115">
        <v>93</v>
      </c>
      <c r="F34" s="114">
        <v>95</v>
      </c>
      <c r="G34" s="114">
        <v>94</v>
      </c>
      <c r="H34" s="114">
        <v>104</v>
      </c>
      <c r="I34" s="140">
        <v>103</v>
      </c>
      <c r="J34" s="115">
        <v>-10</v>
      </c>
      <c r="K34" s="116">
        <v>-9.7087378640776691</v>
      </c>
    </row>
    <row r="35" spans="1:11" ht="14.1" customHeight="1" x14ac:dyDescent="0.2">
      <c r="A35" s="306">
        <v>34</v>
      </c>
      <c r="B35" s="307" t="s">
        <v>254</v>
      </c>
      <c r="C35" s="308"/>
      <c r="D35" s="113">
        <v>6.2538320049049663</v>
      </c>
      <c r="E35" s="115">
        <v>1020</v>
      </c>
      <c r="F35" s="114">
        <v>1042</v>
      </c>
      <c r="G35" s="114">
        <v>1024</v>
      </c>
      <c r="H35" s="114">
        <v>1018</v>
      </c>
      <c r="I35" s="140">
        <v>1013</v>
      </c>
      <c r="J35" s="115">
        <v>7</v>
      </c>
      <c r="K35" s="116">
        <v>0.69101678183613036</v>
      </c>
    </row>
    <row r="36" spans="1:11" ht="14.1" customHeight="1" x14ac:dyDescent="0.2">
      <c r="A36" s="306">
        <v>41</v>
      </c>
      <c r="B36" s="307" t="s">
        <v>255</v>
      </c>
      <c r="C36" s="308"/>
      <c r="D36" s="113">
        <v>0.15941140404659718</v>
      </c>
      <c r="E36" s="115">
        <v>26</v>
      </c>
      <c r="F36" s="114">
        <v>28</v>
      </c>
      <c r="G36" s="114">
        <v>28</v>
      </c>
      <c r="H36" s="114">
        <v>29</v>
      </c>
      <c r="I36" s="140">
        <v>24</v>
      </c>
      <c r="J36" s="115">
        <v>2</v>
      </c>
      <c r="K36" s="116">
        <v>8.3333333333333339</v>
      </c>
    </row>
    <row r="37" spans="1:11" ht="14.1" customHeight="1" x14ac:dyDescent="0.2">
      <c r="A37" s="306">
        <v>42</v>
      </c>
      <c r="B37" s="307" t="s">
        <v>256</v>
      </c>
      <c r="C37" s="308"/>
      <c r="D37" s="113">
        <v>4.2918454935622317E-2</v>
      </c>
      <c r="E37" s="115">
        <v>7</v>
      </c>
      <c r="F37" s="114">
        <v>7</v>
      </c>
      <c r="G37" s="114">
        <v>8</v>
      </c>
      <c r="H37" s="114">
        <v>7</v>
      </c>
      <c r="I37" s="140">
        <v>7</v>
      </c>
      <c r="J37" s="115">
        <v>0</v>
      </c>
      <c r="K37" s="116">
        <v>0</v>
      </c>
    </row>
    <row r="38" spans="1:11" ht="14.1" customHeight="1" x14ac:dyDescent="0.2">
      <c r="A38" s="306">
        <v>43</v>
      </c>
      <c r="B38" s="307" t="s">
        <v>257</v>
      </c>
      <c r="C38" s="308"/>
      <c r="D38" s="113">
        <v>0.37400367872470874</v>
      </c>
      <c r="E38" s="115">
        <v>61</v>
      </c>
      <c r="F38" s="114">
        <v>69</v>
      </c>
      <c r="G38" s="114">
        <v>67</v>
      </c>
      <c r="H38" s="114">
        <v>70</v>
      </c>
      <c r="I38" s="140">
        <v>63</v>
      </c>
      <c r="J38" s="115">
        <v>-2</v>
      </c>
      <c r="K38" s="116">
        <v>-3.1746031746031744</v>
      </c>
    </row>
    <row r="39" spans="1:11" ht="14.1" customHeight="1" x14ac:dyDescent="0.2">
      <c r="A39" s="306">
        <v>51</v>
      </c>
      <c r="B39" s="307" t="s">
        <v>258</v>
      </c>
      <c r="C39" s="308"/>
      <c r="D39" s="113">
        <v>10.846106683016554</v>
      </c>
      <c r="E39" s="115">
        <v>1769</v>
      </c>
      <c r="F39" s="114">
        <v>1787</v>
      </c>
      <c r="G39" s="114">
        <v>1851</v>
      </c>
      <c r="H39" s="114">
        <v>1863</v>
      </c>
      <c r="I39" s="140">
        <v>1865</v>
      </c>
      <c r="J39" s="115">
        <v>-96</v>
      </c>
      <c r="K39" s="116">
        <v>-5.1474530831099194</v>
      </c>
    </row>
    <row r="40" spans="1:11" ht="14.1" customHeight="1" x14ac:dyDescent="0.2">
      <c r="A40" s="306" t="s">
        <v>259</v>
      </c>
      <c r="B40" s="307" t="s">
        <v>260</v>
      </c>
      <c r="C40" s="308"/>
      <c r="D40" s="113">
        <v>10.380134886572655</v>
      </c>
      <c r="E40" s="115">
        <v>1693</v>
      </c>
      <c r="F40" s="114">
        <v>1707</v>
      </c>
      <c r="G40" s="114">
        <v>1764</v>
      </c>
      <c r="H40" s="114">
        <v>1780</v>
      </c>
      <c r="I40" s="140">
        <v>1786</v>
      </c>
      <c r="J40" s="115">
        <v>-93</v>
      </c>
      <c r="K40" s="116">
        <v>-5.2071668533034714</v>
      </c>
    </row>
    <row r="41" spans="1:11" ht="14.1" customHeight="1" x14ac:dyDescent="0.2">
      <c r="A41" s="306"/>
      <c r="B41" s="307" t="s">
        <v>261</v>
      </c>
      <c r="C41" s="308"/>
      <c r="D41" s="113">
        <v>3.9484978540772531</v>
      </c>
      <c r="E41" s="115">
        <v>644</v>
      </c>
      <c r="F41" s="114">
        <v>660</v>
      </c>
      <c r="G41" s="114">
        <v>672</v>
      </c>
      <c r="H41" s="114">
        <v>676</v>
      </c>
      <c r="I41" s="140">
        <v>652</v>
      </c>
      <c r="J41" s="115">
        <v>-8</v>
      </c>
      <c r="K41" s="116">
        <v>-1.2269938650306749</v>
      </c>
    </row>
    <row r="42" spans="1:11" ht="14.1" customHeight="1" x14ac:dyDescent="0.2">
      <c r="A42" s="306">
        <v>52</v>
      </c>
      <c r="B42" s="307" t="s">
        <v>262</v>
      </c>
      <c r="C42" s="308"/>
      <c r="D42" s="113">
        <v>5.0153280196198651</v>
      </c>
      <c r="E42" s="115">
        <v>818</v>
      </c>
      <c r="F42" s="114">
        <v>828</v>
      </c>
      <c r="G42" s="114">
        <v>838</v>
      </c>
      <c r="H42" s="114">
        <v>841</v>
      </c>
      <c r="I42" s="140">
        <v>842</v>
      </c>
      <c r="J42" s="115">
        <v>-24</v>
      </c>
      <c r="K42" s="116">
        <v>-2.8503562945368173</v>
      </c>
    </row>
    <row r="43" spans="1:11" ht="14.1" customHeight="1" x14ac:dyDescent="0.2">
      <c r="A43" s="306" t="s">
        <v>263</v>
      </c>
      <c r="B43" s="307" t="s">
        <v>264</v>
      </c>
      <c r="C43" s="308"/>
      <c r="D43" s="113">
        <v>4.8007357449417531</v>
      </c>
      <c r="E43" s="115">
        <v>783</v>
      </c>
      <c r="F43" s="114">
        <v>795</v>
      </c>
      <c r="G43" s="114">
        <v>805</v>
      </c>
      <c r="H43" s="114">
        <v>812</v>
      </c>
      <c r="I43" s="140">
        <v>812</v>
      </c>
      <c r="J43" s="115">
        <v>-29</v>
      </c>
      <c r="K43" s="116">
        <v>-3.5714285714285716</v>
      </c>
    </row>
    <row r="44" spans="1:11" ht="14.1" customHeight="1" x14ac:dyDescent="0.2">
      <c r="A44" s="306">
        <v>53</v>
      </c>
      <c r="B44" s="307" t="s">
        <v>265</v>
      </c>
      <c r="C44" s="308"/>
      <c r="D44" s="113">
        <v>2.3789086450030656</v>
      </c>
      <c r="E44" s="115">
        <v>388</v>
      </c>
      <c r="F44" s="114">
        <v>418</v>
      </c>
      <c r="G44" s="114">
        <v>447</v>
      </c>
      <c r="H44" s="114">
        <v>411</v>
      </c>
      <c r="I44" s="140">
        <v>395</v>
      </c>
      <c r="J44" s="115">
        <v>-7</v>
      </c>
      <c r="K44" s="116">
        <v>-1.7721518987341771</v>
      </c>
    </row>
    <row r="45" spans="1:11" ht="14.1" customHeight="1" x14ac:dyDescent="0.2">
      <c r="A45" s="306" t="s">
        <v>266</v>
      </c>
      <c r="B45" s="307" t="s">
        <v>267</v>
      </c>
      <c r="C45" s="308"/>
      <c r="D45" s="113">
        <v>2.3237277743715512</v>
      </c>
      <c r="E45" s="115">
        <v>379</v>
      </c>
      <c r="F45" s="114">
        <v>409</v>
      </c>
      <c r="G45" s="114">
        <v>438</v>
      </c>
      <c r="H45" s="114">
        <v>403</v>
      </c>
      <c r="I45" s="140">
        <v>385</v>
      </c>
      <c r="J45" s="115">
        <v>-6</v>
      </c>
      <c r="K45" s="116">
        <v>-1.5584415584415585</v>
      </c>
    </row>
    <row r="46" spans="1:11" ht="14.1" customHeight="1" x14ac:dyDescent="0.2">
      <c r="A46" s="306">
        <v>54</v>
      </c>
      <c r="B46" s="307" t="s">
        <v>268</v>
      </c>
      <c r="C46" s="308"/>
      <c r="D46" s="113">
        <v>15.162477007970571</v>
      </c>
      <c r="E46" s="115">
        <v>2473</v>
      </c>
      <c r="F46" s="114">
        <v>2470</v>
      </c>
      <c r="G46" s="114">
        <v>2468</v>
      </c>
      <c r="H46" s="114">
        <v>2530</v>
      </c>
      <c r="I46" s="140">
        <v>2506</v>
      </c>
      <c r="J46" s="115">
        <v>-33</v>
      </c>
      <c r="K46" s="116">
        <v>-1.3168395849960095</v>
      </c>
    </row>
    <row r="47" spans="1:11" ht="14.1" customHeight="1" x14ac:dyDescent="0.2">
      <c r="A47" s="306">
        <v>61</v>
      </c>
      <c r="B47" s="307" t="s">
        <v>269</v>
      </c>
      <c r="C47" s="308"/>
      <c r="D47" s="113">
        <v>0.84610668301655423</v>
      </c>
      <c r="E47" s="115">
        <v>138</v>
      </c>
      <c r="F47" s="114">
        <v>135</v>
      </c>
      <c r="G47" s="114">
        <v>141</v>
      </c>
      <c r="H47" s="114">
        <v>145</v>
      </c>
      <c r="I47" s="140">
        <v>132</v>
      </c>
      <c r="J47" s="115">
        <v>6</v>
      </c>
      <c r="K47" s="116">
        <v>4.5454545454545459</v>
      </c>
    </row>
    <row r="48" spans="1:11" ht="14.1" customHeight="1" x14ac:dyDescent="0.2">
      <c r="A48" s="306">
        <v>62</v>
      </c>
      <c r="B48" s="307" t="s">
        <v>270</v>
      </c>
      <c r="C48" s="308"/>
      <c r="D48" s="113">
        <v>9.3623543838136118</v>
      </c>
      <c r="E48" s="115">
        <v>1527</v>
      </c>
      <c r="F48" s="114">
        <v>1704</v>
      </c>
      <c r="G48" s="114">
        <v>1672</v>
      </c>
      <c r="H48" s="114">
        <v>1710</v>
      </c>
      <c r="I48" s="140">
        <v>1634</v>
      </c>
      <c r="J48" s="115">
        <v>-107</v>
      </c>
      <c r="K48" s="116">
        <v>-6.5483476132190939</v>
      </c>
    </row>
    <row r="49" spans="1:11" ht="14.1" customHeight="1" x14ac:dyDescent="0.2">
      <c r="A49" s="306">
        <v>63</v>
      </c>
      <c r="B49" s="307" t="s">
        <v>271</v>
      </c>
      <c r="C49" s="308"/>
      <c r="D49" s="113">
        <v>10.036787247087677</v>
      </c>
      <c r="E49" s="115">
        <v>1637</v>
      </c>
      <c r="F49" s="114">
        <v>1991</v>
      </c>
      <c r="G49" s="114">
        <v>2032</v>
      </c>
      <c r="H49" s="114">
        <v>2063</v>
      </c>
      <c r="I49" s="140">
        <v>1962</v>
      </c>
      <c r="J49" s="115">
        <v>-325</v>
      </c>
      <c r="K49" s="116">
        <v>-16.564729867482161</v>
      </c>
    </row>
    <row r="50" spans="1:11" ht="14.1" customHeight="1" x14ac:dyDescent="0.2">
      <c r="A50" s="306" t="s">
        <v>272</v>
      </c>
      <c r="B50" s="307" t="s">
        <v>273</v>
      </c>
      <c r="C50" s="308"/>
      <c r="D50" s="113">
        <v>0.36174126302881665</v>
      </c>
      <c r="E50" s="115">
        <v>59</v>
      </c>
      <c r="F50" s="114">
        <v>70</v>
      </c>
      <c r="G50" s="114">
        <v>69</v>
      </c>
      <c r="H50" s="114">
        <v>70</v>
      </c>
      <c r="I50" s="140">
        <v>66</v>
      </c>
      <c r="J50" s="115">
        <v>-7</v>
      </c>
      <c r="K50" s="116">
        <v>-10.606060606060606</v>
      </c>
    </row>
    <row r="51" spans="1:11" ht="14.1" customHeight="1" x14ac:dyDescent="0.2">
      <c r="A51" s="306" t="s">
        <v>274</v>
      </c>
      <c r="B51" s="307" t="s">
        <v>275</v>
      </c>
      <c r="C51" s="308"/>
      <c r="D51" s="113">
        <v>9.2274678111587978</v>
      </c>
      <c r="E51" s="115">
        <v>1505</v>
      </c>
      <c r="F51" s="114">
        <v>1826</v>
      </c>
      <c r="G51" s="114">
        <v>1851</v>
      </c>
      <c r="H51" s="114">
        <v>1879</v>
      </c>
      <c r="I51" s="140">
        <v>1797</v>
      </c>
      <c r="J51" s="115">
        <v>-292</v>
      </c>
      <c r="K51" s="116">
        <v>-16.249304396215916</v>
      </c>
    </row>
    <row r="52" spans="1:11" ht="14.1" customHeight="1" x14ac:dyDescent="0.2">
      <c r="A52" s="306">
        <v>71</v>
      </c>
      <c r="B52" s="307" t="s">
        <v>276</v>
      </c>
      <c r="C52" s="308"/>
      <c r="D52" s="113">
        <v>13.310852237890865</v>
      </c>
      <c r="E52" s="115">
        <v>2171</v>
      </c>
      <c r="F52" s="114">
        <v>2265</v>
      </c>
      <c r="G52" s="114">
        <v>2258</v>
      </c>
      <c r="H52" s="114">
        <v>2219</v>
      </c>
      <c r="I52" s="140">
        <v>2242</v>
      </c>
      <c r="J52" s="115">
        <v>-71</v>
      </c>
      <c r="K52" s="116">
        <v>-3.1668153434433544</v>
      </c>
    </row>
    <row r="53" spans="1:11" ht="14.1" customHeight="1" x14ac:dyDescent="0.2">
      <c r="A53" s="306" t="s">
        <v>277</v>
      </c>
      <c r="B53" s="307" t="s">
        <v>278</v>
      </c>
      <c r="C53" s="308"/>
      <c r="D53" s="113">
        <v>1.6125076640098099</v>
      </c>
      <c r="E53" s="115">
        <v>263</v>
      </c>
      <c r="F53" s="114">
        <v>262</v>
      </c>
      <c r="G53" s="114">
        <v>270</v>
      </c>
      <c r="H53" s="114">
        <v>257</v>
      </c>
      <c r="I53" s="140">
        <v>257</v>
      </c>
      <c r="J53" s="115">
        <v>6</v>
      </c>
      <c r="K53" s="116">
        <v>2.3346303501945527</v>
      </c>
    </row>
    <row r="54" spans="1:11" ht="14.1" customHeight="1" x14ac:dyDescent="0.2">
      <c r="A54" s="306" t="s">
        <v>279</v>
      </c>
      <c r="B54" s="307" t="s">
        <v>280</v>
      </c>
      <c r="C54" s="308"/>
      <c r="D54" s="113">
        <v>10.944206008583691</v>
      </c>
      <c r="E54" s="115">
        <v>1785</v>
      </c>
      <c r="F54" s="114">
        <v>1866</v>
      </c>
      <c r="G54" s="114">
        <v>1854</v>
      </c>
      <c r="H54" s="114">
        <v>1828</v>
      </c>
      <c r="I54" s="140">
        <v>1839</v>
      </c>
      <c r="J54" s="115">
        <v>-54</v>
      </c>
      <c r="K54" s="116">
        <v>-2.9363784665579118</v>
      </c>
    </row>
    <row r="55" spans="1:11" ht="14.1" customHeight="1" x14ac:dyDescent="0.2">
      <c r="A55" s="306">
        <v>72</v>
      </c>
      <c r="B55" s="307" t="s">
        <v>281</v>
      </c>
      <c r="C55" s="308"/>
      <c r="D55" s="113">
        <v>1.3979153893316985</v>
      </c>
      <c r="E55" s="115">
        <v>228</v>
      </c>
      <c r="F55" s="114">
        <v>232</v>
      </c>
      <c r="G55" s="114">
        <v>226</v>
      </c>
      <c r="H55" s="114">
        <v>235</v>
      </c>
      <c r="I55" s="140">
        <v>231</v>
      </c>
      <c r="J55" s="115">
        <v>-3</v>
      </c>
      <c r="K55" s="116">
        <v>-1.2987012987012987</v>
      </c>
    </row>
    <row r="56" spans="1:11" ht="14.1" customHeight="1" x14ac:dyDescent="0.2">
      <c r="A56" s="306" t="s">
        <v>282</v>
      </c>
      <c r="B56" s="307" t="s">
        <v>283</v>
      </c>
      <c r="C56" s="308"/>
      <c r="D56" s="113">
        <v>0.18393623543838136</v>
      </c>
      <c r="E56" s="115">
        <v>30</v>
      </c>
      <c r="F56" s="114">
        <v>28</v>
      </c>
      <c r="G56" s="114">
        <v>24</v>
      </c>
      <c r="H56" s="114">
        <v>25</v>
      </c>
      <c r="I56" s="140">
        <v>26</v>
      </c>
      <c r="J56" s="115">
        <v>4</v>
      </c>
      <c r="K56" s="116">
        <v>15.384615384615385</v>
      </c>
    </row>
    <row r="57" spans="1:11" ht="14.1" customHeight="1" x14ac:dyDescent="0.2">
      <c r="A57" s="306" t="s">
        <v>284</v>
      </c>
      <c r="B57" s="307" t="s">
        <v>285</v>
      </c>
      <c r="C57" s="308"/>
      <c r="D57" s="113">
        <v>1.0361741263028816</v>
      </c>
      <c r="E57" s="115">
        <v>169</v>
      </c>
      <c r="F57" s="114">
        <v>175</v>
      </c>
      <c r="G57" s="114">
        <v>174</v>
      </c>
      <c r="H57" s="114">
        <v>176</v>
      </c>
      <c r="I57" s="140">
        <v>177</v>
      </c>
      <c r="J57" s="115">
        <v>-8</v>
      </c>
      <c r="K57" s="116">
        <v>-4.5197740112994351</v>
      </c>
    </row>
    <row r="58" spans="1:11" ht="14.1" customHeight="1" x14ac:dyDescent="0.2">
      <c r="A58" s="306">
        <v>73</v>
      </c>
      <c r="B58" s="307" t="s">
        <v>286</v>
      </c>
      <c r="C58" s="308"/>
      <c r="D58" s="113">
        <v>0.93194359288779893</v>
      </c>
      <c r="E58" s="115">
        <v>152</v>
      </c>
      <c r="F58" s="114">
        <v>145</v>
      </c>
      <c r="G58" s="114">
        <v>148</v>
      </c>
      <c r="H58" s="114">
        <v>145</v>
      </c>
      <c r="I58" s="140">
        <v>148</v>
      </c>
      <c r="J58" s="115">
        <v>4</v>
      </c>
      <c r="K58" s="116">
        <v>2.7027027027027026</v>
      </c>
    </row>
    <row r="59" spans="1:11" ht="14.1" customHeight="1" x14ac:dyDescent="0.2">
      <c r="A59" s="306" t="s">
        <v>287</v>
      </c>
      <c r="B59" s="307" t="s">
        <v>288</v>
      </c>
      <c r="C59" s="308"/>
      <c r="D59" s="113">
        <v>0.74800735744941749</v>
      </c>
      <c r="E59" s="115">
        <v>122</v>
      </c>
      <c r="F59" s="114">
        <v>117</v>
      </c>
      <c r="G59" s="114">
        <v>120</v>
      </c>
      <c r="H59" s="114">
        <v>116</v>
      </c>
      <c r="I59" s="140">
        <v>118</v>
      </c>
      <c r="J59" s="115">
        <v>4</v>
      </c>
      <c r="K59" s="116">
        <v>3.3898305084745761</v>
      </c>
    </row>
    <row r="60" spans="1:11" ht="14.1" customHeight="1" x14ac:dyDescent="0.2">
      <c r="A60" s="306">
        <v>81</v>
      </c>
      <c r="B60" s="307" t="s">
        <v>289</v>
      </c>
      <c r="C60" s="308"/>
      <c r="D60" s="113">
        <v>2.7590435315757205</v>
      </c>
      <c r="E60" s="115">
        <v>450</v>
      </c>
      <c r="F60" s="114">
        <v>470</v>
      </c>
      <c r="G60" s="114">
        <v>458</v>
      </c>
      <c r="H60" s="114">
        <v>466</v>
      </c>
      <c r="I60" s="140">
        <v>471</v>
      </c>
      <c r="J60" s="115">
        <v>-21</v>
      </c>
      <c r="K60" s="116">
        <v>-4.4585987261146496</v>
      </c>
    </row>
    <row r="61" spans="1:11" ht="14.1" customHeight="1" x14ac:dyDescent="0.2">
      <c r="A61" s="306" t="s">
        <v>290</v>
      </c>
      <c r="B61" s="307" t="s">
        <v>291</v>
      </c>
      <c r="C61" s="308"/>
      <c r="D61" s="113">
        <v>0.93194359288779893</v>
      </c>
      <c r="E61" s="115">
        <v>152</v>
      </c>
      <c r="F61" s="114">
        <v>164</v>
      </c>
      <c r="G61" s="114">
        <v>162</v>
      </c>
      <c r="H61" s="114">
        <v>168</v>
      </c>
      <c r="I61" s="140">
        <v>171</v>
      </c>
      <c r="J61" s="115">
        <v>-19</v>
      </c>
      <c r="K61" s="116">
        <v>-11.111111111111111</v>
      </c>
    </row>
    <row r="62" spans="1:11" ht="14.1" customHeight="1" x14ac:dyDescent="0.2">
      <c r="A62" s="306" t="s">
        <v>292</v>
      </c>
      <c r="B62" s="307" t="s">
        <v>293</v>
      </c>
      <c r="C62" s="308"/>
      <c r="D62" s="113">
        <v>0.93194359288779893</v>
      </c>
      <c r="E62" s="115">
        <v>152</v>
      </c>
      <c r="F62" s="114">
        <v>152</v>
      </c>
      <c r="G62" s="114">
        <v>142</v>
      </c>
      <c r="H62" s="114">
        <v>141</v>
      </c>
      <c r="I62" s="140">
        <v>143</v>
      </c>
      <c r="J62" s="115">
        <v>9</v>
      </c>
      <c r="K62" s="116">
        <v>6.2937062937062933</v>
      </c>
    </row>
    <row r="63" spans="1:11" ht="14.1" customHeight="1" x14ac:dyDescent="0.2">
      <c r="A63" s="306"/>
      <c r="B63" s="307" t="s">
        <v>294</v>
      </c>
      <c r="C63" s="308"/>
      <c r="D63" s="113">
        <v>0.68056407112201101</v>
      </c>
      <c r="E63" s="115">
        <v>111</v>
      </c>
      <c r="F63" s="114">
        <v>113</v>
      </c>
      <c r="G63" s="114">
        <v>111</v>
      </c>
      <c r="H63" s="114">
        <v>107</v>
      </c>
      <c r="I63" s="140">
        <v>108</v>
      </c>
      <c r="J63" s="115">
        <v>3</v>
      </c>
      <c r="K63" s="116">
        <v>2.7777777777777777</v>
      </c>
    </row>
    <row r="64" spans="1:11" ht="14.1" customHeight="1" x14ac:dyDescent="0.2">
      <c r="A64" s="306" t="s">
        <v>295</v>
      </c>
      <c r="B64" s="307" t="s">
        <v>296</v>
      </c>
      <c r="C64" s="308"/>
      <c r="D64" s="113">
        <v>0.13488657265481299</v>
      </c>
      <c r="E64" s="115">
        <v>22</v>
      </c>
      <c r="F64" s="114">
        <v>23</v>
      </c>
      <c r="G64" s="114">
        <v>24</v>
      </c>
      <c r="H64" s="114">
        <v>21</v>
      </c>
      <c r="I64" s="140">
        <v>20</v>
      </c>
      <c r="J64" s="115">
        <v>2</v>
      </c>
      <c r="K64" s="116">
        <v>10</v>
      </c>
    </row>
    <row r="65" spans="1:11" ht="14.1" customHeight="1" x14ac:dyDescent="0.2">
      <c r="A65" s="306" t="s">
        <v>297</v>
      </c>
      <c r="B65" s="307" t="s">
        <v>298</v>
      </c>
      <c r="C65" s="308"/>
      <c r="D65" s="113">
        <v>0.48436541998773758</v>
      </c>
      <c r="E65" s="115">
        <v>79</v>
      </c>
      <c r="F65" s="114">
        <v>89</v>
      </c>
      <c r="G65" s="114">
        <v>88</v>
      </c>
      <c r="H65" s="114">
        <v>92</v>
      </c>
      <c r="I65" s="140">
        <v>90</v>
      </c>
      <c r="J65" s="115">
        <v>-11</v>
      </c>
      <c r="K65" s="116">
        <v>-12.222222222222221</v>
      </c>
    </row>
    <row r="66" spans="1:11" ht="14.1" customHeight="1" x14ac:dyDescent="0.2">
      <c r="A66" s="306">
        <v>82</v>
      </c>
      <c r="B66" s="307" t="s">
        <v>299</v>
      </c>
      <c r="C66" s="308"/>
      <c r="D66" s="113">
        <v>1.8393623543838136</v>
      </c>
      <c r="E66" s="115">
        <v>300</v>
      </c>
      <c r="F66" s="114">
        <v>327</v>
      </c>
      <c r="G66" s="114">
        <v>328</v>
      </c>
      <c r="H66" s="114">
        <v>333</v>
      </c>
      <c r="I66" s="140">
        <v>332</v>
      </c>
      <c r="J66" s="115">
        <v>-32</v>
      </c>
      <c r="K66" s="116">
        <v>-9.6385542168674707</v>
      </c>
    </row>
    <row r="67" spans="1:11" ht="14.1" customHeight="1" x14ac:dyDescent="0.2">
      <c r="A67" s="306" t="s">
        <v>300</v>
      </c>
      <c r="B67" s="307" t="s">
        <v>301</v>
      </c>
      <c r="C67" s="308"/>
      <c r="D67" s="113">
        <v>0.85836909871244638</v>
      </c>
      <c r="E67" s="115">
        <v>140</v>
      </c>
      <c r="F67" s="114">
        <v>149</v>
      </c>
      <c r="G67" s="114">
        <v>143</v>
      </c>
      <c r="H67" s="114">
        <v>148</v>
      </c>
      <c r="I67" s="140">
        <v>150</v>
      </c>
      <c r="J67" s="115">
        <v>-10</v>
      </c>
      <c r="K67" s="116">
        <v>-6.666666666666667</v>
      </c>
    </row>
    <row r="68" spans="1:11" ht="14.1" customHeight="1" x14ac:dyDescent="0.2">
      <c r="A68" s="306" t="s">
        <v>302</v>
      </c>
      <c r="B68" s="307" t="s">
        <v>303</v>
      </c>
      <c r="C68" s="308"/>
      <c r="D68" s="113">
        <v>0.55180870631514412</v>
      </c>
      <c r="E68" s="115">
        <v>90</v>
      </c>
      <c r="F68" s="114">
        <v>100</v>
      </c>
      <c r="G68" s="114">
        <v>100</v>
      </c>
      <c r="H68" s="114">
        <v>102</v>
      </c>
      <c r="I68" s="140">
        <v>103</v>
      </c>
      <c r="J68" s="115">
        <v>-13</v>
      </c>
      <c r="K68" s="116">
        <v>-12.621359223300971</v>
      </c>
    </row>
    <row r="69" spans="1:11" ht="14.1" customHeight="1" x14ac:dyDescent="0.2">
      <c r="A69" s="306">
        <v>83</v>
      </c>
      <c r="B69" s="307" t="s">
        <v>304</v>
      </c>
      <c r="C69" s="308"/>
      <c r="D69" s="113">
        <v>2.1336603310852236</v>
      </c>
      <c r="E69" s="115">
        <v>348</v>
      </c>
      <c r="F69" s="114">
        <v>350</v>
      </c>
      <c r="G69" s="114">
        <v>337</v>
      </c>
      <c r="H69" s="114">
        <v>351</v>
      </c>
      <c r="I69" s="140">
        <v>344</v>
      </c>
      <c r="J69" s="115">
        <v>4</v>
      </c>
      <c r="K69" s="116">
        <v>1.1627906976744187</v>
      </c>
    </row>
    <row r="70" spans="1:11" ht="14.1" customHeight="1" x14ac:dyDescent="0.2">
      <c r="A70" s="306" t="s">
        <v>305</v>
      </c>
      <c r="B70" s="307" t="s">
        <v>306</v>
      </c>
      <c r="C70" s="308"/>
      <c r="D70" s="113">
        <v>1.1097486204782343</v>
      </c>
      <c r="E70" s="115">
        <v>181</v>
      </c>
      <c r="F70" s="114">
        <v>176</v>
      </c>
      <c r="G70" s="114">
        <v>166</v>
      </c>
      <c r="H70" s="114">
        <v>178</v>
      </c>
      <c r="I70" s="140">
        <v>172</v>
      </c>
      <c r="J70" s="115">
        <v>9</v>
      </c>
      <c r="K70" s="116">
        <v>5.2325581395348841</v>
      </c>
    </row>
    <row r="71" spans="1:11" ht="14.1" customHeight="1" x14ac:dyDescent="0.2">
      <c r="A71" s="306"/>
      <c r="B71" s="307" t="s">
        <v>307</v>
      </c>
      <c r="C71" s="308"/>
      <c r="D71" s="113">
        <v>0.52728387492335993</v>
      </c>
      <c r="E71" s="115">
        <v>86</v>
      </c>
      <c r="F71" s="114">
        <v>80</v>
      </c>
      <c r="G71" s="114">
        <v>82</v>
      </c>
      <c r="H71" s="114">
        <v>86</v>
      </c>
      <c r="I71" s="140">
        <v>80</v>
      </c>
      <c r="J71" s="115">
        <v>6</v>
      </c>
      <c r="K71" s="116">
        <v>7.5</v>
      </c>
    </row>
    <row r="72" spans="1:11" ht="14.1" customHeight="1" x14ac:dyDescent="0.2">
      <c r="A72" s="306">
        <v>84</v>
      </c>
      <c r="B72" s="307" t="s">
        <v>308</v>
      </c>
      <c r="C72" s="308"/>
      <c r="D72" s="113">
        <v>1.3120784794604536</v>
      </c>
      <c r="E72" s="115">
        <v>214</v>
      </c>
      <c r="F72" s="114">
        <v>230</v>
      </c>
      <c r="G72" s="114">
        <v>204</v>
      </c>
      <c r="H72" s="114">
        <v>227</v>
      </c>
      <c r="I72" s="140">
        <v>234</v>
      </c>
      <c r="J72" s="115">
        <v>-20</v>
      </c>
      <c r="K72" s="116">
        <v>-8.5470085470085468</v>
      </c>
    </row>
    <row r="73" spans="1:11" ht="14.1" customHeight="1" x14ac:dyDescent="0.2">
      <c r="A73" s="306" t="s">
        <v>309</v>
      </c>
      <c r="B73" s="307" t="s">
        <v>310</v>
      </c>
      <c r="C73" s="308"/>
      <c r="D73" s="113">
        <v>0.12262415695892091</v>
      </c>
      <c r="E73" s="115">
        <v>20</v>
      </c>
      <c r="F73" s="114">
        <v>16</v>
      </c>
      <c r="G73" s="114">
        <v>18</v>
      </c>
      <c r="H73" s="114">
        <v>16</v>
      </c>
      <c r="I73" s="140">
        <v>18</v>
      </c>
      <c r="J73" s="115">
        <v>2</v>
      </c>
      <c r="K73" s="116">
        <v>11.111111111111111</v>
      </c>
    </row>
    <row r="74" spans="1:11" ht="14.1" customHeight="1" x14ac:dyDescent="0.2">
      <c r="A74" s="306" t="s">
        <v>311</v>
      </c>
      <c r="B74" s="307" t="s">
        <v>312</v>
      </c>
      <c r="C74" s="308"/>
      <c r="D74" s="113">
        <v>0.17780502759043532</v>
      </c>
      <c r="E74" s="115">
        <v>29</v>
      </c>
      <c r="F74" s="114">
        <v>30</v>
      </c>
      <c r="G74" s="114">
        <v>28</v>
      </c>
      <c r="H74" s="114">
        <v>27</v>
      </c>
      <c r="I74" s="140">
        <v>28</v>
      </c>
      <c r="J74" s="115">
        <v>1</v>
      </c>
      <c r="K74" s="116">
        <v>3.5714285714285716</v>
      </c>
    </row>
    <row r="75" spans="1:11" ht="14.1" customHeight="1" x14ac:dyDescent="0.2">
      <c r="A75" s="306" t="s">
        <v>313</v>
      </c>
      <c r="B75" s="307" t="s">
        <v>314</v>
      </c>
      <c r="C75" s="308"/>
      <c r="D75" s="113">
        <v>0.47210300429184548</v>
      </c>
      <c r="E75" s="115">
        <v>77</v>
      </c>
      <c r="F75" s="114">
        <v>87</v>
      </c>
      <c r="G75" s="114">
        <v>53</v>
      </c>
      <c r="H75" s="114">
        <v>86</v>
      </c>
      <c r="I75" s="140">
        <v>86</v>
      </c>
      <c r="J75" s="115">
        <v>-9</v>
      </c>
      <c r="K75" s="116">
        <v>-10.465116279069768</v>
      </c>
    </row>
    <row r="76" spans="1:11" ht="14.1" customHeight="1" x14ac:dyDescent="0.2">
      <c r="A76" s="306">
        <v>91</v>
      </c>
      <c r="B76" s="307" t="s">
        <v>315</v>
      </c>
      <c r="C76" s="308"/>
      <c r="D76" s="113">
        <v>6.7443286327406496E-2</v>
      </c>
      <c r="E76" s="115">
        <v>11</v>
      </c>
      <c r="F76" s="114">
        <v>11</v>
      </c>
      <c r="G76" s="114">
        <v>12</v>
      </c>
      <c r="H76" s="114">
        <v>12</v>
      </c>
      <c r="I76" s="140">
        <v>9</v>
      </c>
      <c r="J76" s="115">
        <v>2</v>
      </c>
      <c r="K76" s="116">
        <v>22.222222222222221</v>
      </c>
    </row>
    <row r="77" spans="1:11" ht="14.1" customHeight="1" x14ac:dyDescent="0.2">
      <c r="A77" s="306">
        <v>92</v>
      </c>
      <c r="B77" s="307" t="s">
        <v>316</v>
      </c>
      <c r="C77" s="308"/>
      <c r="D77" s="113">
        <v>0.25751072961373389</v>
      </c>
      <c r="E77" s="115">
        <v>42</v>
      </c>
      <c r="F77" s="114">
        <v>44</v>
      </c>
      <c r="G77" s="114">
        <v>39</v>
      </c>
      <c r="H77" s="114">
        <v>42</v>
      </c>
      <c r="I77" s="140">
        <v>45</v>
      </c>
      <c r="J77" s="115">
        <v>-3</v>
      </c>
      <c r="K77" s="116">
        <v>-6.666666666666667</v>
      </c>
    </row>
    <row r="78" spans="1:11" ht="14.1" customHeight="1" x14ac:dyDescent="0.2">
      <c r="A78" s="306">
        <v>93</v>
      </c>
      <c r="B78" s="307" t="s">
        <v>317</v>
      </c>
      <c r="C78" s="308"/>
      <c r="D78" s="113">
        <v>0.13488657265481299</v>
      </c>
      <c r="E78" s="115">
        <v>22</v>
      </c>
      <c r="F78" s="114">
        <v>22</v>
      </c>
      <c r="G78" s="114">
        <v>24</v>
      </c>
      <c r="H78" s="114">
        <v>24</v>
      </c>
      <c r="I78" s="140">
        <v>26</v>
      </c>
      <c r="J78" s="115">
        <v>-4</v>
      </c>
      <c r="K78" s="116">
        <v>-15.384615384615385</v>
      </c>
    </row>
    <row r="79" spans="1:11" ht="14.1" customHeight="1" x14ac:dyDescent="0.2">
      <c r="A79" s="306">
        <v>94</v>
      </c>
      <c r="B79" s="307" t="s">
        <v>318</v>
      </c>
      <c r="C79" s="308"/>
      <c r="D79" s="113">
        <v>0.22685469037400369</v>
      </c>
      <c r="E79" s="115">
        <v>37</v>
      </c>
      <c r="F79" s="114">
        <v>60</v>
      </c>
      <c r="G79" s="114">
        <v>57</v>
      </c>
      <c r="H79" s="114">
        <v>63</v>
      </c>
      <c r="I79" s="140">
        <v>68</v>
      </c>
      <c r="J79" s="115">
        <v>-31</v>
      </c>
      <c r="K79" s="116">
        <v>-45.588235294117645</v>
      </c>
    </row>
    <row r="80" spans="1:11" ht="14.1" customHeight="1" x14ac:dyDescent="0.2">
      <c r="A80" s="306" t="s">
        <v>319</v>
      </c>
      <c r="B80" s="307" t="s">
        <v>320</v>
      </c>
      <c r="C80" s="308"/>
      <c r="D80" s="113">
        <v>2.4524831391784182E-2</v>
      </c>
      <c r="E80" s="115">
        <v>4</v>
      </c>
      <c r="F80" s="114">
        <v>4</v>
      </c>
      <c r="G80" s="114">
        <v>4</v>
      </c>
      <c r="H80" s="114">
        <v>4</v>
      </c>
      <c r="I80" s="140">
        <v>3</v>
      </c>
      <c r="J80" s="115">
        <v>1</v>
      </c>
      <c r="K80" s="116">
        <v>33.333333333333336</v>
      </c>
    </row>
    <row r="81" spans="1:11" ht="14.1" customHeight="1" x14ac:dyDescent="0.2">
      <c r="A81" s="310" t="s">
        <v>321</v>
      </c>
      <c r="B81" s="311" t="s">
        <v>334</v>
      </c>
      <c r="C81" s="312"/>
      <c r="D81" s="125">
        <v>2.3114653586756591</v>
      </c>
      <c r="E81" s="143">
        <v>377</v>
      </c>
      <c r="F81" s="144">
        <v>393</v>
      </c>
      <c r="G81" s="144">
        <v>398</v>
      </c>
      <c r="H81" s="144">
        <v>408</v>
      </c>
      <c r="I81" s="145">
        <v>385</v>
      </c>
      <c r="J81" s="143">
        <v>-8</v>
      </c>
      <c r="K81" s="146">
        <v>-2.0779220779220777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7573</v>
      </c>
      <c r="G12" s="536">
        <v>5483</v>
      </c>
      <c r="H12" s="536">
        <v>9669</v>
      </c>
      <c r="I12" s="536">
        <v>6731</v>
      </c>
      <c r="J12" s="537">
        <v>9494</v>
      </c>
      <c r="K12" s="538">
        <v>-1921</v>
      </c>
      <c r="L12" s="349">
        <v>-20.233831893827681</v>
      </c>
    </row>
    <row r="13" spans="1:17" s="110" customFormat="1" ht="15" customHeight="1" x14ac:dyDescent="0.2">
      <c r="A13" s="350" t="s">
        <v>345</v>
      </c>
      <c r="B13" s="351" t="s">
        <v>346</v>
      </c>
      <c r="C13" s="347"/>
      <c r="D13" s="347"/>
      <c r="E13" s="348"/>
      <c r="F13" s="536">
        <v>4316</v>
      </c>
      <c r="G13" s="536">
        <v>2912</v>
      </c>
      <c r="H13" s="536">
        <v>5409</v>
      </c>
      <c r="I13" s="536">
        <v>3925</v>
      </c>
      <c r="J13" s="537">
        <v>5760</v>
      </c>
      <c r="K13" s="538">
        <v>-1444</v>
      </c>
      <c r="L13" s="349">
        <v>-25.069444444444443</v>
      </c>
    </row>
    <row r="14" spans="1:17" s="110" customFormat="1" ht="22.5" customHeight="1" x14ac:dyDescent="0.2">
      <c r="A14" s="350"/>
      <c r="B14" s="351" t="s">
        <v>347</v>
      </c>
      <c r="C14" s="347"/>
      <c r="D14" s="347"/>
      <c r="E14" s="348"/>
      <c r="F14" s="536">
        <v>3257</v>
      </c>
      <c r="G14" s="536">
        <v>2571</v>
      </c>
      <c r="H14" s="536">
        <v>4260</v>
      </c>
      <c r="I14" s="536">
        <v>2806</v>
      </c>
      <c r="J14" s="537">
        <v>3734</v>
      </c>
      <c r="K14" s="538">
        <v>-477</v>
      </c>
      <c r="L14" s="349">
        <v>-12.774504552758437</v>
      </c>
    </row>
    <row r="15" spans="1:17" s="110" customFormat="1" ht="15" customHeight="1" x14ac:dyDescent="0.2">
      <c r="A15" s="350" t="s">
        <v>348</v>
      </c>
      <c r="B15" s="351" t="s">
        <v>108</v>
      </c>
      <c r="C15" s="347"/>
      <c r="D15" s="347"/>
      <c r="E15" s="348"/>
      <c r="F15" s="536">
        <v>1402</v>
      </c>
      <c r="G15" s="536">
        <v>1106</v>
      </c>
      <c r="H15" s="536">
        <v>3770</v>
      </c>
      <c r="I15" s="536">
        <v>1079</v>
      </c>
      <c r="J15" s="537">
        <v>1379</v>
      </c>
      <c r="K15" s="538">
        <v>23</v>
      </c>
      <c r="L15" s="349">
        <v>1.6678752719361856</v>
      </c>
    </row>
    <row r="16" spans="1:17" s="110" customFormat="1" ht="15" customHeight="1" x14ac:dyDescent="0.2">
      <c r="A16" s="350"/>
      <c r="B16" s="351" t="s">
        <v>109</v>
      </c>
      <c r="C16" s="347"/>
      <c r="D16" s="347"/>
      <c r="E16" s="348"/>
      <c r="F16" s="536">
        <v>5094</v>
      </c>
      <c r="G16" s="536">
        <v>3694</v>
      </c>
      <c r="H16" s="536">
        <v>5043</v>
      </c>
      <c r="I16" s="536">
        <v>4608</v>
      </c>
      <c r="J16" s="537">
        <v>6567</v>
      </c>
      <c r="K16" s="538">
        <v>-1473</v>
      </c>
      <c r="L16" s="349">
        <v>-22.430333485609868</v>
      </c>
    </row>
    <row r="17" spans="1:12" s="110" customFormat="1" ht="15" customHeight="1" x14ac:dyDescent="0.2">
      <c r="A17" s="350"/>
      <c r="B17" s="351" t="s">
        <v>110</v>
      </c>
      <c r="C17" s="347"/>
      <c r="D17" s="347"/>
      <c r="E17" s="348"/>
      <c r="F17" s="536">
        <v>971</v>
      </c>
      <c r="G17" s="536">
        <v>609</v>
      </c>
      <c r="H17" s="536">
        <v>779</v>
      </c>
      <c r="I17" s="536">
        <v>951</v>
      </c>
      <c r="J17" s="537">
        <v>1422</v>
      </c>
      <c r="K17" s="538">
        <v>-451</v>
      </c>
      <c r="L17" s="349">
        <v>-31.715893108298172</v>
      </c>
    </row>
    <row r="18" spans="1:12" s="110" customFormat="1" ht="15" customHeight="1" x14ac:dyDescent="0.2">
      <c r="A18" s="350"/>
      <c r="B18" s="351" t="s">
        <v>111</v>
      </c>
      <c r="C18" s="347"/>
      <c r="D18" s="347"/>
      <c r="E18" s="348"/>
      <c r="F18" s="536">
        <v>106</v>
      </c>
      <c r="G18" s="536">
        <v>74</v>
      </c>
      <c r="H18" s="536">
        <v>77</v>
      </c>
      <c r="I18" s="536">
        <v>93</v>
      </c>
      <c r="J18" s="537">
        <v>126</v>
      </c>
      <c r="K18" s="538">
        <v>-20</v>
      </c>
      <c r="L18" s="349">
        <v>-15.873015873015873</v>
      </c>
    </row>
    <row r="19" spans="1:12" s="110" customFormat="1" ht="15" customHeight="1" x14ac:dyDescent="0.2">
      <c r="A19" s="118" t="s">
        <v>113</v>
      </c>
      <c r="B19" s="119" t="s">
        <v>181</v>
      </c>
      <c r="C19" s="347"/>
      <c r="D19" s="347"/>
      <c r="E19" s="348"/>
      <c r="F19" s="536">
        <v>4887</v>
      </c>
      <c r="G19" s="536">
        <v>3351</v>
      </c>
      <c r="H19" s="536">
        <v>6820</v>
      </c>
      <c r="I19" s="536">
        <v>4326</v>
      </c>
      <c r="J19" s="537">
        <v>6733</v>
      </c>
      <c r="K19" s="538">
        <v>-1846</v>
      </c>
      <c r="L19" s="349">
        <v>-27.41719887123125</v>
      </c>
    </row>
    <row r="20" spans="1:12" s="110" customFormat="1" ht="15" customHeight="1" x14ac:dyDescent="0.2">
      <c r="A20" s="118"/>
      <c r="B20" s="119" t="s">
        <v>182</v>
      </c>
      <c r="C20" s="347"/>
      <c r="D20" s="347"/>
      <c r="E20" s="348"/>
      <c r="F20" s="536">
        <v>2686</v>
      </c>
      <c r="G20" s="536">
        <v>2132</v>
      </c>
      <c r="H20" s="536">
        <v>2849</v>
      </c>
      <c r="I20" s="536">
        <v>2405</v>
      </c>
      <c r="J20" s="537">
        <v>2761</v>
      </c>
      <c r="K20" s="538">
        <v>-75</v>
      </c>
      <c r="L20" s="349">
        <v>-2.7164070988772182</v>
      </c>
    </row>
    <row r="21" spans="1:12" s="110" customFormat="1" ht="15" customHeight="1" x14ac:dyDescent="0.2">
      <c r="A21" s="118" t="s">
        <v>113</v>
      </c>
      <c r="B21" s="119" t="s">
        <v>116</v>
      </c>
      <c r="C21" s="347"/>
      <c r="D21" s="347"/>
      <c r="E21" s="348"/>
      <c r="F21" s="536">
        <v>6588</v>
      </c>
      <c r="G21" s="536">
        <v>4712</v>
      </c>
      <c r="H21" s="536">
        <v>8420</v>
      </c>
      <c r="I21" s="536">
        <v>5736</v>
      </c>
      <c r="J21" s="537">
        <v>8440</v>
      </c>
      <c r="K21" s="538">
        <v>-1852</v>
      </c>
      <c r="L21" s="349">
        <v>-21.94312796208531</v>
      </c>
    </row>
    <row r="22" spans="1:12" s="110" customFormat="1" ht="15" customHeight="1" x14ac:dyDescent="0.2">
      <c r="A22" s="118"/>
      <c r="B22" s="119" t="s">
        <v>117</v>
      </c>
      <c r="C22" s="347"/>
      <c r="D22" s="347"/>
      <c r="E22" s="348"/>
      <c r="F22" s="536">
        <v>981</v>
      </c>
      <c r="G22" s="536">
        <v>770</v>
      </c>
      <c r="H22" s="536">
        <v>1248</v>
      </c>
      <c r="I22" s="536">
        <v>993</v>
      </c>
      <c r="J22" s="537">
        <v>1053</v>
      </c>
      <c r="K22" s="538">
        <v>-72</v>
      </c>
      <c r="L22" s="349">
        <v>-6.8376068376068373</v>
      </c>
    </row>
    <row r="23" spans="1:12" s="110" customFormat="1" ht="15" customHeight="1" x14ac:dyDescent="0.2">
      <c r="A23" s="352" t="s">
        <v>348</v>
      </c>
      <c r="B23" s="353" t="s">
        <v>193</v>
      </c>
      <c r="C23" s="354"/>
      <c r="D23" s="354"/>
      <c r="E23" s="355"/>
      <c r="F23" s="539">
        <v>117</v>
      </c>
      <c r="G23" s="539">
        <v>232</v>
      </c>
      <c r="H23" s="539">
        <v>1831</v>
      </c>
      <c r="I23" s="539">
        <v>105</v>
      </c>
      <c r="J23" s="540">
        <v>210</v>
      </c>
      <c r="K23" s="541">
        <v>-93</v>
      </c>
      <c r="L23" s="356">
        <v>-44.285714285714285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25.5</v>
      </c>
      <c r="G25" s="542">
        <v>30.1</v>
      </c>
      <c r="H25" s="542">
        <v>29.7</v>
      </c>
      <c r="I25" s="542">
        <v>28.5</v>
      </c>
      <c r="J25" s="542">
        <v>23.9</v>
      </c>
      <c r="K25" s="543" t="s">
        <v>350</v>
      </c>
      <c r="L25" s="364">
        <v>1.6000000000000014</v>
      </c>
    </row>
    <row r="26" spans="1:12" s="110" customFormat="1" ht="15" customHeight="1" x14ac:dyDescent="0.2">
      <c r="A26" s="365" t="s">
        <v>105</v>
      </c>
      <c r="B26" s="366" t="s">
        <v>346</v>
      </c>
      <c r="C26" s="362"/>
      <c r="D26" s="362"/>
      <c r="E26" s="363"/>
      <c r="F26" s="542">
        <v>22.6</v>
      </c>
      <c r="G26" s="542">
        <v>27.4</v>
      </c>
      <c r="H26" s="542">
        <v>26.3</v>
      </c>
      <c r="I26" s="542">
        <v>23.8</v>
      </c>
      <c r="J26" s="544">
        <v>20.100000000000001</v>
      </c>
      <c r="K26" s="543" t="s">
        <v>350</v>
      </c>
      <c r="L26" s="364">
        <v>2.5</v>
      </c>
    </row>
    <row r="27" spans="1:12" s="110" customFormat="1" ht="15" customHeight="1" x14ac:dyDescent="0.2">
      <c r="A27" s="365"/>
      <c r="B27" s="366" t="s">
        <v>347</v>
      </c>
      <c r="C27" s="362"/>
      <c r="D27" s="362"/>
      <c r="E27" s="363"/>
      <c r="F27" s="542">
        <v>29.5</v>
      </c>
      <c r="G27" s="542">
        <v>33.1</v>
      </c>
      <c r="H27" s="542">
        <v>34</v>
      </c>
      <c r="I27" s="542">
        <v>35</v>
      </c>
      <c r="J27" s="542">
        <v>29.7</v>
      </c>
      <c r="K27" s="543" t="s">
        <v>350</v>
      </c>
      <c r="L27" s="364">
        <v>-0.19999999999999929</v>
      </c>
    </row>
    <row r="28" spans="1:12" s="110" customFormat="1" ht="15" customHeight="1" x14ac:dyDescent="0.2">
      <c r="A28" s="365" t="s">
        <v>113</v>
      </c>
      <c r="B28" s="366" t="s">
        <v>108</v>
      </c>
      <c r="C28" s="362"/>
      <c r="D28" s="362"/>
      <c r="E28" s="363"/>
      <c r="F28" s="542">
        <v>32.6</v>
      </c>
      <c r="G28" s="542">
        <v>40.1</v>
      </c>
      <c r="H28" s="542">
        <v>40</v>
      </c>
      <c r="I28" s="542">
        <v>41.4</v>
      </c>
      <c r="J28" s="542">
        <v>34.299999999999997</v>
      </c>
      <c r="K28" s="543" t="s">
        <v>350</v>
      </c>
      <c r="L28" s="364">
        <v>-1.6999999999999957</v>
      </c>
    </row>
    <row r="29" spans="1:12" s="110" customFormat="1" ht="11.25" x14ac:dyDescent="0.2">
      <c r="A29" s="365"/>
      <c r="B29" s="366" t="s">
        <v>109</v>
      </c>
      <c r="C29" s="362"/>
      <c r="D29" s="362"/>
      <c r="E29" s="363"/>
      <c r="F29" s="542">
        <v>24.5</v>
      </c>
      <c r="G29" s="542">
        <v>28.3</v>
      </c>
      <c r="H29" s="542">
        <v>27.1</v>
      </c>
      <c r="I29" s="542">
        <v>25.9</v>
      </c>
      <c r="J29" s="544">
        <v>22.7</v>
      </c>
      <c r="K29" s="543" t="s">
        <v>350</v>
      </c>
      <c r="L29" s="364">
        <v>1.8000000000000007</v>
      </c>
    </row>
    <row r="30" spans="1:12" s="110" customFormat="1" ht="15" customHeight="1" x14ac:dyDescent="0.2">
      <c r="A30" s="365"/>
      <c r="B30" s="366" t="s">
        <v>110</v>
      </c>
      <c r="C30" s="362"/>
      <c r="D30" s="362"/>
      <c r="E30" s="363"/>
      <c r="F30" s="542">
        <v>20.9</v>
      </c>
      <c r="G30" s="542">
        <v>25.9</v>
      </c>
      <c r="H30" s="542">
        <v>23.7</v>
      </c>
      <c r="I30" s="542">
        <v>25.5</v>
      </c>
      <c r="J30" s="542">
        <v>20</v>
      </c>
      <c r="K30" s="543" t="s">
        <v>350</v>
      </c>
      <c r="L30" s="364">
        <v>0.89999999999999858</v>
      </c>
    </row>
    <row r="31" spans="1:12" s="110" customFormat="1" ht="15" customHeight="1" x14ac:dyDescent="0.2">
      <c r="A31" s="365"/>
      <c r="B31" s="366" t="s">
        <v>111</v>
      </c>
      <c r="C31" s="362"/>
      <c r="D31" s="362"/>
      <c r="E31" s="363"/>
      <c r="F31" s="542">
        <v>31.1</v>
      </c>
      <c r="G31" s="542">
        <v>39.700000000000003</v>
      </c>
      <c r="H31" s="542">
        <v>32.9</v>
      </c>
      <c r="I31" s="542">
        <v>47.3</v>
      </c>
      <c r="J31" s="542">
        <v>32.5</v>
      </c>
      <c r="K31" s="543" t="s">
        <v>350</v>
      </c>
      <c r="L31" s="364">
        <v>-1.3999999999999986</v>
      </c>
    </row>
    <row r="32" spans="1:12" s="110" customFormat="1" ht="15" customHeight="1" x14ac:dyDescent="0.2">
      <c r="A32" s="367" t="s">
        <v>113</v>
      </c>
      <c r="B32" s="368" t="s">
        <v>181</v>
      </c>
      <c r="C32" s="362"/>
      <c r="D32" s="362"/>
      <c r="E32" s="363"/>
      <c r="F32" s="542">
        <v>21.8</v>
      </c>
      <c r="G32" s="542">
        <v>24.5</v>
      </c>
      <c r="H32" s="542">
        <v>25.3</v>
      </c>
      <c r="I32" s="542">
        <v>22.1</v>
      </c>
      <c r="J32" s="544">
        <v>19.3</v>
      </c>
      <c r="K32" s="543" t="s">
        <v>350</v>
      </c>
      <c r="L32" s="364">
        <v>2.5</v>
      </c>
    </row>
    <row r="33" spans="1:12" s="110" customFormat="1" ht="15" customHeight="1" x14ac:dyDescent="0.2">
      <c r="A33" s="367"/>
      <c r="B33" s="368" t="s">
        <v>182</v>
      </c>
      <c r="C33" s="362"/>
      <c r="D33" s="362"/>
      <c r="E33" s="363"/>
      <c r="F33" s="542">
        <v>32.299999999999997</v>
      </c>
      <c r="G33" s="542">
        <v>38.299999999999997</v>
      </c>
      <c r="H33" s="542">
        <v>37.299999999999997</v>
      </c>
      <c r="I33" s="542">
        <v>39.9</v>
      </c>
      <c r="J33" s="542">
        <v>34.9</v>
      </c>
      <c r="K33" s="543" t="s">
        <v>350</v>
      </c>
      <c r="L33" s="364">
        <v>-2.6000000000000014</v>
      </c>
    </row>
    <row r="34" spans="1:12" s="369" customFormat="1" ht="15" customHeight="1" x14ac:dyDescent="0.2">
      <c r="A34" s="367" t="s">
        <v>113</v>
      </c>
      <c r="B34" s="368" t="s">
        <v>116</v>
      </c>
      <c r="C34" s="362"/>
      <c r="D34" s="362"/>
      <c r="E34" s="363"/>
      <c r="F34" s="542">
        <v>25.1</v>
      </c>
      <c r="G34" s="542">
        <v>29.5</v>
      </c>
      <c r="H34" s="542">
        <v>29.4</v>
      </c>
      <c r="I34" s="542">
        <v>28.1</v>
      </c>
      <c r="J34" s="542">
        <v>23.4</v>
      </c>
      <c r="K34" s="543" t="s">
        <v>350</v>
      </c>
      <c r="L34" s="364">
        <v>1.7000000000000028</v>
      </c>
    </row>
    <row r="35" spans="1:12" s="369" customFormat="1" ht="11.25" x14ac:dyDescent="0.2">
      <c r="A35" s="370"/>
      <c r="B35" s="371" t="s">
        <v>117</v>
      </c>
      <c r="C35" s="372"/>
      <c r="D35" s="372"/>
      <c r="E35" s="373"/>
      <c r="F35" s="545">
        <v>28.7</v>
      </c>
      <c r="G35" s="545">
        <v>33.6</v>
      </c>
      <c r="H35" s="545">
        <v>31.7</v>
      </c>
      <c r="I35" s="545">
        <v>30.4</v>
      </c>
      <c r="J35" s="546">
        <v>27.6</v>
      </c>
      <c r="K35" s="547" t="s">
        <v>350</v>
      </c>
      <c r="L35" s="374">
        <v>1.0999999999999979</v>
      </c>
    </row>
    <row r="36" spans="1:12" s="369" customFormat="1" ht="15.95" customHeight="1" x14ac:dyDescent="0.2">
      <c r="A36" s="375" t="s">
        <v>351</v>
      </c>
      <c r="B36" s="376"/>
      <c r="C36" s="377"/>
      <c r="D36" s="376"/>
      <c r="E36" s="378"/>
      <c r="F36" s="548">
        <v>7355</v>
      </c>
      <c r="G36" s="548">
        <v>5127</v>
      </c>
      <c r="H36" s="548">
        <v>7446</v>
      </c>
      <c r="I36" s="548">
        <v>6543</v>
      </c>
      <c r="J36" s="548">
        <v>9155</v>
      </c>
      <c r="K36" s="549">
        <v>-1800</v>
      </c>
      <c r="L36" s="380">
        <v>-19.661387220098305</v>
      </c>
    </row>
    <row r="37" spans="1:12" s="369" customFormat="1" ht="15.95" customHeight="1" x14ac:dyDescent="0.2">
      <c r="A37" s="381"/>
      <c r="B37" s="382" t="s">
        <v>113</v>
      </c>
      <c r="C37" s="382" t="s">
        <v>352</v>
      </c>
      <c r="D37" s="382"/>
      <c r="E37" s="383"/>
      <c r="F37" s="548">
        <v>1879</v>
      </c>
      <c r="G37" s="548">
        <v>1542</v>
      </c>
      <c r="H37" s="548">
        <v>2215</v>
      </c>
      <c r="I37" s="548">
        <v>1863</v>
      </c>
      <c r="J37" s="548">
        <v>2187</v>
      </c>
      <c r="K37" s="549">
        <v>-308</v>
      </c>
      <c r="L37" s="380">
        <v>-14.083219021490626</v>
      </c>
    </row>
    <row r="38" spans="1:12" s="369" customFormat="1" ht="15.95" customHeight="1" x14ac:dyDescent="0.2">
      <c r="A38" s="381"/>
      <c r="B38" s="384" t="s">
        <v>105</v>
      </c>
      <c r="C38" s="384" t="s">
        <v>106</v>
      </c>
      <c r="D38" s="385"/>
      <c r="E38" s="383"/>
      <c r="F38" s="548">
        <v>4204</v>
      </c>
      <c r="G38" s="548">
        <v>2744</v>
      </c>
      <c r="H38" s="548">
        <v>4138</v>
      </c>
      <c r="I38" s="548">
        <v>3834</v>
      </c>
      <c r="J38" s="550">
        <v>5558</v>
      </c>
      <c r="K38" s="549">
        <v>-1354</v>
      </c>
      <c r="L38" s="380">
        <v>-24.361281036344007</v>
      </c>
    </row>
    <row r="39" spans="1:12" s="369" customFormat="1" ht="15.95" customHeight="1" x14ac:dyDescent="0.2">
      <c r="A39" s="381"/>
      <c r="B39" s="385"/>
      <c r="C39" s="382" t="s">
        <v>353</v>
      </c>
      <c r="D39" s="385"/>
      <c r="E39" s="383"/>
      <c r="F39" s="548">
        <v>950</v>
      </c>
      <c r="G39" s="548">
        <v>753</v>
      </c>
      <c r="H39" s="548">
        <v>1089</v>
      </c>
      <c r="I39" s="548">
        <v>914</v>
      </c>
      <c r="J39" s="548">
        <v>1118</v>
      </c>
      <c r="K39" s="549">
        <v>-168</v>
      </c>
      <c r="L39" s="380">
        <v>-15.026833631484795</v>
      </c>
    </row>
    <row r="40" spans="1:12" s="369" customFormat="1" ht="15.95" customHeight="1" x14ac:dyDescent="0.2">
      <c r="A40" s="381"/>
      <c r="B40" s="384"/>
      <c r="C40" s="384" t="s">
        <v>107</v>
      </c>
      <c r="D40" s="385"/>
      <c r="E40" s="383"/>
      <c r="F40" s="548">
        <v>3151</v>
      </c>
      <c r="G40" s="548">
        <v>2383</v>
      </c>
      <c r="H40" s="548">
        <v>3308</v>
      </c>
      <c r="I40" s="548">
        <v>2709</v>
      </c>
      <c r="J40" s="548">
        <v>3597</v>
      </c>
      <c r="K40" s="549">
        <v>-446</v>
      </c>
      <c r="L40" s="380">
        <v>-12.399221573533501</v>
      </c>
    </row>
    <row r="41" spans="1:12" s="369" customFormat="1" ht="24" customHeight="1" x14ac:dyDescent="0.2">
      <c r="A41" s="381"/>
      <c r="B41" s="385"/>
      <c r="C41" s="382" t="s">
        <v>353</v>
      </c>
      <c r="D41" s="385"/>
      <c r="E41" s="383"/>
      <c r="F41" s="548">
        <v>929</v>
      </c>
      <c r="G41" s="548">
        <v>789</v>
      </c>
      <c r="H41" s="548">
        <v>1126</v>
      </c>
      <c r="I41" s="548">
        <v>949</v>
      </c>
      <c r="J41" s="550">
        <v>1069</v>
      </c>
      <c r="K41" s="549">
        <v>-140</v>
      </c>
      <c r="L41" s="380">
        <v>-13.096351730589335</v>
      </c>
    </row>
    <row r="42" spans="1:12" s="110" customFormat="1" ht="15" customHeight="1" x14ac:dyDescent="0.2">
      <c r="A42" s="381"/>
      <c r="B42" s="384" t="s">
        <v>113</v>
      </c>
      <c r="C42" s="384" t="s">
        <v>354</v>
      </c>
      <c r="D42" s="385"/>
      <c r="E42" s="383"/>
      <c r="F42" s="548">
        <v>1253</v>
      </c>
      <c r="G42" s="548">
        <v>823</v>
      </c>
      <c r="H42" s="548">
        <v>1686</v>
      </c>
      <c r="I42" s="548">
        <v>971</v>
      </c>
      <c r="J42" s="548">
        <v>1136</v>
      </c>
      <c r="K42" s="549">
        <v>117</v>
      </c>
      <c r="L42" s="380">
        <v>10.299295774647888</v>
      </c>
    </row>
    <row r="43" spans="1:12" s="110" customFormat="1" ht="15" customHeight="1" x14ac:dyDescent="0.2">
      <c r="A43" s="381"/>
      <c r="B43" s="385"/>
      <c r="C43" s="382" t="s">
        <v>353</v>
      </c>
      <c r="D43" s="385"/>
      <c r="E43" s="383"/>
      <c r="F43" s="548">
        <v>409</v>
      </c>
      <c r="G43" s="548">
        <v>330</v>
      </c>
      <c r="H43" s="548">
        <v>674</v>
      </c>
      <c r="I43" s="548">
        <v>402</v>
      </c>
      <c r="J43" s="548">
        <v>390</v>
      </c>
      <c r="K43" s="549">
        <v>19</v>
      </c>
      <c r="L43" s="380">
        <v>4.8717948717948714</v>
      </c>
    </row>
    <row r="44" spans="1:12" s="110" customFormat="1" ht="15" customHeight="1" x14ac:dyDescent="0.2">
      <c r="A44" s="381"/>
      <c r="B44" s="384"/>
      <c r="C44" s="366" t="s">
        <v>109</v>
      </c>
      <c r="D44" s="385"/>
      <c r="E44" s="383"/>
      <c r="F44" s="548">
        <v>5041</v>
      </c>
      <c r="G44" s="548">
        <v>3641</v>
      </c>
      <c r="H44" s="548">
        <v>4921</v>
      </c>
      <c r="I44" s="548">
        <v>4543</v>
      </c>
      <c r="J44" s="550">
        <v>6487</v>
      </c>
      <c r="K44" s="549">
        <v>-1446</v>
      </c>
      <c r="L44" s="380">
        <v>-22.290735316787423</v>
      </c>
    </row>
    <row r="45" spans="1:12" s="110" customFormat="1" ht="15" customHeight="1" x14ac:dyDescent="0.2">
      <c r="A45" s="381"/>
      <c r="B45" s="385"/>
      <c r="C45" s="382" t="s">
        <v>353</v>
      </c>
      <c r="D45" s="385"/>
      <c r="E45" s="383"/>
      <c r="F45" s="548">
        <v>1237</v>
      </c>
      <c r="G45" s="548">
        <v>1030</v>
      </c>
      <c r="H45" s="548">
        <v>1335</v>
      </c>
      <c r="I45" s="548">
        <v>1178</v>
      </c>
      <c r="J45" s="548">
        <v>1475</v>
      </c>
      <c r="K45" s="549">
        <v>-238</v>
      </c>
      <c r="L45" s="380">
        <v>-16.135593220338983</v>
      </c>
    </row>
    <row r="46" spans="1:12" s="110" customFormat="1" ht="15" customHeight="1" x14ac:dyDescent="0.2">
      <c r="A46" s="381"/>
      <c r="B46" s="384"/>
      <c r="C46" s="366" t="s">
        <v>110</v>
      </c>
      <c r="D46" s="385"/>
      <c r="E46" s="383"/>
      <c r="F46" s="548">
        <v>955</v>
      </c>
      <c r="G46" s="548">
        <v>590</v>
      </c>
      <c r="H46" s="548">
        <v>763</v>
      </c>
      <c r="I46" s="548">
        <v>936</v>
      </c>
      <c r="J46" s="548">
        <v>1406</v>
      </c>
      <c r="K46" s="549">
        <v>-451</v>
      </c>
      <c r="L46" s="380">
        <v>-32.076813655761022</v>
      </c>
    </row>
    <row r="47" spans="1:12" s="110" customFormat="1" ht="15" customHeight="1" x14ac:dyDescent="0.2">
      <c r="A47" s="381"/>
      <c r="B47" s="385"/>
      <c r="C47" s="382" t="s">
        <v>353</v>
      </c>
      <c r="D47" s="385"/>
      <c r="E47" s="383"/>
      <c r="F47" s="548">
        <v>200</v>
      </c>
      <c r="G47" s="548">
        <v>153</v>
      </c>
      <c r="H47" s="548">
        <v>181</v>
      </c>
      <c r="I47" s="548">
        <v>239</v>
      </c>
      <c r="J47" s="550">
        <v>281</v>
      </c>
      <c r="K47" s="549">
        <v>-81</v>
      </c>
      <c r="L47" s="380">
        <v>-28.82562277580071</v>
      </c>
    </row>
    <row r="48" spans="1:12" s="110" customFormat="1" ht="15" customHeight="1" x14ac:dyDescent="0.2">
      <c r="A48" s="381"/>
      <c r="B48" s="385"/>
      <c r="C48" s="366" t="s">
        <v>111</v>
      </c>
      <c r="D48" s="386"/>
      <c r="E48" s="387"/>
      <c r="F48" s="548">
        <v>106</v>
      </c>
      <c r="G48" s="548">
        <v>73</v>
      </c>
      <c r="H48" s="548">
        <v>76</v>
      </c>
      <c r="I48" s="548">
        <v>93</v>
      </c>
      <c r="J48" s="548">
        <v>126</v>
      </c>
      <c r="K48" s="549">
        <v>-20</v>
      </c>
      <c r="L48" s="380">
        <v>-15.873015873015873</v>
      </c>
    </row>
    <row r="49" spans="1:12" s="110" customFormat="1" ht="15" customHeight="1" x14ac:dyDescent="0.2">
      <c r="A49" s="381"/>
      <c r="B49" s="385"/>
      <c r="C49" s="382" t="s">
        <v>353</v>
      </c>
      <c r="D49" s="385"/>
      <c r="E49" s="383"/>
      <c r="F49" s="548">
        <v>33</v>
      </c>
      <c r="G49" s="548">
        <v>29</v>
      </c>
      <c r="H49" s="548">
        <v>25</v>
      </c>
      <c r="I49" s="548">
        <v>44</v>
      </c>
      <c r="J49" s="548">
        <v>41</v>
      </c>
      <c r="K49" s="549">
        <v>-8</v>
      </c>
      <c r="L49" s="380">
        <v>-19.512195121951219</v>
      </c>
    </row>
    <row r="50" spans="1:12" s="110" customFormat="1" ht="15" customHeight="1" x14ac:dyDescent="0.2">
      <c r="A50" s="381"/>
      <c r="B50" s="384" t="s">
        <v>113</v>
      </c>
      <c r="C50" s="382" t="s">
        <v>181</v>
      </c>
      <c r="D50" s="385"/>
      <c r="E50" s="383"/>
      <c r="F50" s="548">
        <v>4717</v>
      </c>
      <c r="G50" s="548">
        <v>3055</v>
      </c>
      <c r="H50" s="548">
        <v>4678</v>
      </c>
      <c r="I50" s="548">
        <v>4200</v>
      </c>
      <c r="J50" s="550">
        <v>6465</v>
      </c>
      <c r="K50" s="549">
        <v>-1748</v>
      </c>
      <c r="L50" s="380">
        <v>-27.037896365042538</v>
      </c>
    </row>
    <row r="51" spans="1:12" s="110" customFormat="1" ht="15" customHeight="1" x14ac:dyDescent="0.2">
      <c r="A51" s="381"/>
      <c r="B51" s="385"/>
      <c r="C51" s="382" t="s">
        <v>353</v>
      </c>
      <c r="D51" s="385"/>
      <c r="E51" s="383"/>
      <c r="F51" s="548">
        <v>1026</v>
      </c>
      <c r="G51" s="548">
        <v>748</v>
      </c>
      <c r="H51" s="548">
        <v>1182</v>
      </c>
      <c r="I51" s="548">
        <v>929</v>
      </c>
      <c r="J51" s="548">
        <v>1248</v>
      </c>
      <c r="K51" s="549">
        <v>-222</v>
      </c>
      <c r="L51" s="380">
        <v>-17.78846153846154</v>
      </c>
    </row>
    <row r="52" spans="1:12" s="110" customFormat="1" ht="15" customHeight="1" x14ac:dyDescent="0.2">
      <c r="A52" s="381"/>
      <c r="B52" s="384"/>
      <c r="C52" s="382" t="s">
        <v>182</v>
      </c>
      <c r="D52" s="385"/>
      <c r="E52" s="383"/>
      <c r="F52" s="548">
        <v>2638</v>
      </c>
      <c r="G52" s="548">
        <v>2072</v>
      </c>
      <c r="H52" s="548">
        <v>2768</v>
      </c>
      <c r="I52" s="548">
        <v>2343</v>
      </c>
      <c r="J52" s="548">
        <v>2690</v>
      </c>
      <c r="K52" s="549">
        <v>-52</v>
      </c>
      <c r="L52" s="380">
        <v>-1.9330855018587361</v>
      </c>
    </row>
    <row r="53" spans="1:12" s="269" customFormat="1" ht="11.25" customHeight="1" x14ac:dyDescent="0.2">
      <c r="A53" s="381"/>
      <c r="B53" s="385"/>
      <c r="C53" s="382" t="s">
        <v>353</v>
      </c>
      <c r="D53" s="385"/>
      <c r="E53" s="383"/>
      <c r="F53" s="548">
        <v>853</v>
      </c>
      <c r="G53" s="548">
        <v>794</v>
      </c>
      <c r="H53" s="548">
        <v>1033</v>
      </c>
      <c r="I53" s="548">
        <v>934</v>
      </c>
      <c r="J53" s="550">
        <v>939</v>
      </c>
      <c r="K53" s="549">
        <v>-86</v>
      </c>
      <c r="L53" s="380">
        <v>-9.1586794462193826</v>
      </c>
    </row>
    <row r="54" spans="1:12" s="151" customFormat="1" ht="12.75" customHeight="1" x14ac:dyDescent="0.2">
      <c r="A54" s="381"/>
      <c r="B54" s="384" t="s">
        <v>113</v>
      </c>
      <c r="C54" s="384" t="s">
        <v>116</v>
      </c>
      <c r="D54" s="385"/>
      <c r="E54" s="383"/>
      <c r="F54" s="548">
        <v>6399</v>
      </c>
      <c r="G54" s="548">
        <v>4376</v>
      </c>
      <c r="H54" s="548">
        <v>6319</v>
      </c>
      <c r="I54" s="548">
        <v>5560</v>
      </c>
      <c r="J54" s="548">
        <v>8125</v>
      </c>
      <c r="K54" s="549">
        <v>-1726</v>
      </c>
      <c r="L54" s="380">
        <v>-21.243076923076924</v>
      </c>
    </row>
    <row r="55" spans="1:12" ht="11.25" x14ac:dyDescent="0.2">
      <c r="A55" s="381"/>
      <c r="B55" s="385"/>
      <c r="C55" s="382" t="s">
        <v>353</v>
      </c>
      <c r="D55" s="385"/>
      <c r="E55" s="383"/>
      <c r="F55" s="548">
        <v>1603</v>
      </c>
      <c r="G55" s="548">
        <v>1289</v>
      </c>
      <c r="H55" s="548">
        <v>1858</v>
      </c>
      <c r="I55" s="548">
        <v>1563</v>
      </c>
      <c r="J55" s="548">
        <v>1902</v>
      </c>
      <c r="K55" s="549">
        <v>-299</v>
      </c>
      <c r="L55" s="380">
        <v>-15.720294426919033</v>
      </c>
    </row>
    <row r="56" spans="1:12" ht="14.25" customHeight="1" x14ac:dyDescent="0.2">
      <c r="A56" s="381"/>
      <c r="B56" s="385"/>
      <c r="C56" s="384" t="s">
        <v>117</v>
      </c>
      <c r="D56" s="385"/>
      <c r="E56" s="383"/>
      <c r="F56" s="548">
        <v>952</v>
      </c>
      <c r="G56" s="548">
        <v>750</v>
      </c>
      <c r="H56" s="548">
        <v>1126</v>
      </c>
      <c r="I56" s="548">
        <v>981</v>
      </c>
      <c r="J56" s="548">
        <v>1029</v>
      </c>
      <c r="K56" s="549">
        <v>-77</v>
      </c>
      <c r="L56" s="380">
        <v>-7.4829931972789119</v>
      </c>
    </row>
    <row r="57" spans="1:12" ht="18.75" customHeight="1" x14ac:dyDescent="0.2">
      <c r="A57" s="388"/>
      <c r="B57" s="389"/>
      <c r="C57" s="390" t="s">
        <v>353</v>
      </c>
      <c r="D57" s="389"/>
      <c r="E57" s="391"/>
      <c r="F57" s="551">
        <v>273</v>
      </c>
      <c r="G57" s="552">
        <v>252</v>
      </c>
      <c r="H57" s="552">
        <v>357</v>
      </c>
      <c r="I57" s="552">
        <v>298</v>
      </c>
      <c r="J57" s="552">
        <v>284</v>
      </c>
      <c r="K57" s="553">
        <f t="shared" ref="K57" si="0">IF(OR(F57=".",J57=".")=TRUE,".",IF(OR(F57="*",J57="*")=TRUE,"*",IF(AND(F57="-",J57="-")=TRUE,"-",IF(AND(ISNUMBER(J57),ISNUMBER(F57))=TRUE,IF(F57-J57=0,0,F57-J57),IF(ISNUMBER(F57)=TRUE,F57,-J57)))))</f>
        <v>-11</v>
      </c>
      <c r="L57" s="392">
        <f t="shared" ref="L57" si="1">IF(K57 =".",".",IF(K57 ="*","*",IF(K57="-","-",IF(K57=0,0,IF(OR(J57="-",J57=".",F57="-",F57=".")=TRUE,"X",IF(J57=0,"0,0",IF(ABS(K57*100/J57)&gt;250,".X",(K57*100/J57))))))))</f>
        <v>-3.8732394366197185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7573</v>
      </c>
      <c r="E11" s="114">
        <v>5483</v>
      </c>
      <c r="F11" s="114">
        <v>9669</v>
      </c>
      <c r="G11" s="114">
        <v>6731</v>
      </c>
      <c r="H11" s="140">
        <v>9494</v>
      </c>
      <c r="I11" s="115">
        <v>-1921</v>
      </c>
      <c r="J11" s="116">
        <v>-20.233831893827681</v>
      </c>
    </row>
    <row r="12" spans="1:15" s="110" customFormat="1" ht="24.95" customHeight="1" x14ac:dyDescent="0.2">
      <c r="A12" s="193" t="s">
        <v>132</v>
      </c>
      <c r="B12" s="194" t="s">
        <v>133</v>
      </c>
      <c r="C12" s="113">
        <v>1.2412518156609005</v>
      </c>
      <c r="D12" s="115">
        <v>94</v>
      </c>
      <c r="E12" s="114">
        <v>36</v>
      </c>
      <c r="F12" s="114">
        <v>94</v>
      </c>
      <c r="G12" s="114">
        <v>54</v>
      </c>
      <c r="H12" s="140">
        <v>103</v>
      </c>
      <c r="I12" s="115">
        <v>-9</v>
      </c>
      <c r="J12" s="116">
        <v>-8.7378640776699026</v>
      </c>
    </row>
    <row r="13" spans="1:15" s="110" customFormat="1" ht="24.95" customHeight="1" x14ac:dyDescent="0.2">
      <c r="A13" s="193" t="s">
        <v>134</v>
      </c>
      <c r="B13" s="199" t="s">
        <v>214</v>
      </c>
      <c r="C13" s="113">
        <v>0.8847220388221313</v>
      </c>
      <c r="D13" s="115">
        <v>67</v>
      </c>
      <c r="E13" s="114">
        <v>40</v>
      </c>
      <c r="F13" s="114">
        <v>80</v>
      </c>
      <c r="G13" s="114">
        <v>68</v>
      </c>
      <c r="H13" s="140">
        <v>51</v>
      </c>
      <c r="I13" s="115">
        <v>16</v>
      </c>
      <c r="J13" s="116">
        <v>31.372549019607842</v>
      </c>
    </row>
    <row r="14" spans="1:15" s="287" customFormat="1" ht="24.95" customHeight="1" x14ac:dyDescent="0.2">
      <c r="A14" s="193" t="s">
        <v>215</v>
      </c>
      <c r="B14" s="199" t="s">
        <v>137</v>
      </c>
      <c r="C14" s="113">
        <v>16.255116862537964</v>
      </c>
      <c r="D14" s="115">
        <v>1231</v>
      </c>
      <c r="E14" s="114">
        <v>753</v>
      </c>
      <c r="F14" s="114">
        <v>1548</v>
      </c>
      <c r="G14" s="114">
        <v>983</v>
      </c>
      <c r="H14" s="140">
        <v>2650</v>
      </c>
      <c r="I14" s="115">
        <v>-1419</v>
      </c>
      <c r="J14" s="116">
        <v>-53.547169811320757</v>
      </c>
      <c r="K14" s="110"/>
      <c r="L14" s="110"/>
      <c r="M14" s="110"/>
      <c r="N14" s="110"/>
      <c r="O14" s="110"/>
    </row>
    <row r="15" spans="1:15" s="110" customFormat="1" ht="24.95" customHeight="1" x14ac:dyDescent="0.2">
      <c r="A15" s="193" t="s">
        <v>216</v>
      </c>
      <c r="B15" s="199" t="s">
        <v>217</v>
      </c>
      <c r="C15" s="113">
        <v>3.1031295391522513</v>
      </c>
      <c r="D15" s="115">
        <v>235</v>
      </c>
      <c r="E15" s="114">
        <v>200</v>
      </c>
      <c r="F15" s="114">
        <v>375</v>
      </c>
      <c r="G15" s="114">
        <v>214</v>
      </c>
      <c r="H15" s="140">
        <v>250</v>
      </c>
      <c r="I15" s="115">
        <v>-15</v>
      </c>
      <c r="J15" s="116">
        <v>-6</v>
      </c>
    </row>
    <row r="16" spans="1:15" s="287" customFormat="1" ht="24.95" customHeight="1" x14ac:dyDescent="0.2">
      <c r="A16" s="193" t="s">
        <v>218</v>
      </c>
      <c r="B16" s="199" t="s">
        <v>141</v>
      </c>
      <c r="C16" s="113">
        <v>10.524230820018486</v>
      </c>
      <c r="D16" s="115">
        <v>797</v>
      </c>
      <c r="E16" s="114">
        <v>457</v>
      </c>
      <c r="F16" s="114">
        <v>1010</v>
      </c>
      <c r="G16" s="114">
        <v>659</v>
      </c>
      <c r="H16" s="140">
        <v>2264</v>
      </c>
      <c r="I16" s="115">
        <v>-1467</v>
      </c>
      <c r="J16" s="116">
        <v>-64.796819787985868</v>
      </c>
      <c r="K16" s="110"/>
      <c r="L16" s="110"/>
      <c r="M16" s="110"/>
      <c r="N16" s="110"/>
      <c r="O16" s="110"/>
    </row>
    <row r="17" spans="1:15" s="110" customFormat="1" ht="24.95" customHeight="1" x14ac:dyDescent="0.2">
      <c r="A17" s="193" t="s">
        <v>142</v>
      </c>
      <c r="B17" s="199" t="s">
        <v>220</v>
      </c>
      <c r="C17" s="113">
        <v>2.6277565033672259</v>
      </c>
      <c r="D17" s="115">
        <v>199</v>
      </c>
      <c r="E17" s="114">
        <v>96</v>
      </c>
      <c r="F17" s="114">
        <v>163</v>
      </c>
      <c r="G17" s="114">
        <v>110</v>
      </c>
      <c r="H17" s="140">
        <v>136</v>
      </c>
      <c r="I17" s="115">
        <v>63</v>
      </c>
      <c r="J17" s="116">
        <v>46.323529411764703</v>
      </c>
    </row>
    <row r="18" spans="1:15" s="287" customFormat="1" ht="24.95" customHeight="1" x14ac:dyDescent="0.2">
      <c r="A18" s="201" t="s">
        <v>144</v>
      </c>
      <c r="B18" s="202" t="s">
        <v>145</v>
      </c>
      <c r="C18" s="113">
        <v>8.556714644130464</v>
      </c>
      <c r="D18" s="115">
        <v>648</v>
      </c>
      <c r="E18" s="114">
        <v>281</v>
      </c>
      <c r="F18" s="114">
        <v>764</v>
      </c>
      <c r="G18" s="114">
        <v>622</v>
      </c>
      <c r="H18" s="140">
        <v>647</v>
      </c>
      <c r="I18" s="115">
        <v>1</v>
      </c>
      <c r="J18" s="116">
        <v>0.15455950540958269</v>
      </c>
      <c r="K18" s="110"/>
      <c r="L18" s="110"/>
      <c r="M18" s="110"/>
      <c r="N18" s="110"/>
      <c r="O18" s="110"/>
    </row>
    <row r="19" spans="1:15" s="110" customFormat="1" ht="24.95" customHeight="1" x14ac:dyDescent="0.2">
      <c r="A19" s="193" t="s">
        <v>146</v>
      </c>
      <c r="B19" s="199" t="s">
        <v>147</v>
      </c>
      <c r="C19" s="113">
        <v>12.887891192394031</v>
      </c>
      <c r="D19" s="115">
        <v>976</v>
      </c>
      <c r="E19" s="114">
        <v>746</v>
      </c>
      <c r="F19" s="114">
        <v>1090</v>
      </c>
      <c r="G19" s="114">
        <v>773</v>
      </c>
      <c r="H19" s="140">
        <v>808</v>
      </c>
      <c r="I19" s="115">
        <v>168</v>
      </c>
      <c r="J19" s="116">
        <v>20.792079207920793</v>
      </c>
    </row>
    <row r="20" spans="1:15" s="287" customFormat="1" ht="24.95" customHeight="1" x14ac:dyDescent="0.2">
      <c r="A20" s="193" t="s">
        <v>148</v>
      </c>
      <c r="B20" s="199" t="s">
        <v>149</v>
      </c>
      <c r="C20" s="113">
        <v>6.853294599234121</v>
      </c>
      <c r="D20" s="115">
        <v>519</v>
      </c>
      <c r="E20" s="114">
        <v>403</v>
      </c>
      <c r="F20" s="114">
        <v>657</v>
      </c>
      <c r="G20" s="114">
        <v>504</v>
      </c>
      <c r="H20" s="140">
        <v>558</v>
      </c>
      <c r="I20" s="115">
        <v>-39</v>
      </c>
      <c r="J20" s="116">
        <v>-6.989247311827957</v>
      </c>
      <c r="K20" s="110"/>
      <c r="L20" s="110"/>
      <c r="M20" s="110"/>
      <c r="N20" s="110"/>
      <c r="O20" s="110"/>
    </row>
    <row r="21" spans="1:15" s="110" customFormat="1" ht="24.95" customHeight="1" x14ac:dyDescent="0.2">
      <c r="A21" s="201" t="s">
        <v>150</v>
      </c>
      <c r="B21" s="202" t="s">
        <v>151</v>
      </c>
      <c r="C21" s="113">
        <v>4.7537303578502579</v>
      </c>
      <c r="D21" s="115">
        <v>360</v>
      </c>
      <c r="E21" s="114">
        <v>271</v>
      </c>
      <c r="F21" s="114">
        <v>358</v>
      </c>
      <c r="G21" s="114">
        <v>395</v>
      </c>
      <c r="H21" s="140">
        <v>346</v>
      </c>
      <c r="I21" s="115">
        <v>14</v>
      </c>
      <c r="J21" s="116">
        <v>4.0462427745664744</v>
      </c>
    </row>
    <row r="22" spans="1:15" s="110" customFormat="1" ht="24.95" customHeight="1" x14ac:dyDescent="0.2">
      <c r="A22" s="201" t="s">
        <v>152</v>
      </c>
      <c r="B22" s="199" t="s">
        <v>153</v>
      </c>
      <c r="C22" s="113">
        <v>1.5581671728509177</v>
      </c>
      <c r="D22" s="115">
        <v>118</v>
      </c>
      <c r="E22" s="114">
        <v>68</v>
      </c>
      <c r="F22" s="114">
        <v>112</v>
      </c>
      <c r="G22" s="114">
        <v>75</v>
      </c>
      <c r="H22" s="140">
        <v>80</v>
      </c>
      <c r="I22" s="115">
        <v>38</v>
      </c>
      <c r="J22" s="116">
        <v>47.5</v>
      </c>
    </row>
    <row r="23" spans="1:15" s="110" customFormat="1" ht="24.95" customHeight="1" x14ac:dyDescent="0.2">
      <c r="A23" s="193" t="s">
        <v>154</v>
      </c>
      <c r="B23" s="199" t="s">
        <v>155</v>
      </c>
      <c r="C23" s="113">
        <v>0.62062590783045024</v>
      </c>
      <c r="D23" s="115">
        <v>47</v>
      </c>
      <c r="E23" s="114">
        <v>39</v>
      </c>
      <c r="F23" s="114">
        <v>45</v>
      </c>
      <c r="G23" s="114">
        <v>34</v>
      </c>
      <c r="H23" s="140">
        <v>43</v>
      </c>
      <c r="I23" s="115">
        <v>4</v>
      </c>
      <c r="J23" s="116">
        <v>9.3023255813953494</v>
      </c>
    </row>
    <row r="24" spans="1:15" s="110" customFormat="1" ht="24.95" customHeight="1" x14ac:dyDescent="0.2">
      <c r="A24" s="193" t="s">
        <v>156</v>
      </c>
      <c r="B24" s="199" t="s">
        <v>221</v>
      </c>
      <c r="C24" s="113">
        <v>3.8293938993793741</v>
      </c>
      <c r="D24" s="115">
        <v>290</v>
      </c>
      <c r="E24" s="114">
        <v>278</v>
      </c>
      <c r="F24" s="114">
        <v>334</v>
      </c>
      <c r="G24" s="114">
        <v>223</v>
      </c>
      <c r="H24" s="140">
        <v>333</v>
      </c>
      <c r="I24" s="115">
        <v>-43</v>
      </c>
      <c r="J24" s="116">
        <v>-12.912912912912914</v>
      </c>
    </row>
    <row r="25" spans="1:15" s="110" customFormat="1" ht="24.95" customHeight="1" x14ac:dyDescent="0.2">
      <c r="A25" s="193" t="s">
        <v>222</v>
      </c>
      <c r="B25" s="204" t="s">
        <v>159</v>
      </c>
      <c r="C25" s="113">
        <v>7.4871253136141558</v>
      </c>
      <c r="D25" s="115">
        <v>567</v>
      </c>
      <c r="E25" s="114">
        <v>481</v>
      </c>
      <c r="F25" s="114">
        <v>631</v>
      </c>
      <c r="G25" s="114">
        <v>631</v>
      </c>
      <c r="H25" s="140">
        <v>719</v>
      </c>
      <c r="I25" s="115">
        <v>-152</v>
      </c>
      <c r="J25" s="116">
        <v>-21.140472878998608</v>
      </c>
    </row>
    <row r="26" spans="1:15" s="110" customFormat="1" ht="24.95" customHeight="1" x14ac:dyDescent="0.2">
      <c r="A26" s="201">
        <v>782.78300000000002</v>
      </c>
      <c r="B26" s="203" t="s">
        <v>160</v>
      </c>
      <c r="C26" s="113">
        <v>12.042783573220653</v>
      </c>
      <c r="D26" s="115">
        <v>912</v>
      </c>
      <c r="E26" s="114">
        <v>675</v>
      </c>
      <c r="F26" s="114">
        <v>1020</v>
      </c>
      <c r="G26" s="114">
        <v>1002</v>
      </c>
      <c r="H26" s="140">
        <v>1033</v>
      </c>
      <c r="I26" s="115">
        <v>-121</v>
      </c>
      <c r="J26" s="116">
        <v>-11.713455953533398</v>
      </c>
    </row>
    <row r="27" spans="1:15" s="110" customFormat="1" ht="24.95" customHeight="1" x14ac:dyDescent="0.2">
      <c r="A27" s="193" t="s">
        <v>161</v>
      </c>
      <c r="B27" s="199" t="s">
        <v>162</v>
      </c>
      <c r="C27" s="113">
        <v>2.4032747920242969</v>
      </c>
      <c r="D27" s="115">
        <v>182</v>
      </c>
      <c r="E27" s="114">
        <v>133</v>
      </c>
      <c r="F27" s="114">
        <v>281</v>
      </c>
      <c r="G27" s="114">
        <v>150</v>
      </c>
      <c r="H27" s="140">
        <v>158</v>
      </c>
      <c r="I27" s="115">
        <v>24</v>
      </c>
      <c r="J27" s="116">
        <v>15.189873417721518</v>
      </c>
    </row>
    <row r="28" spans="1:15" s="110" customFormat="1" ht="24.95" customHeight="1" x14ac:dyDescent="0.2">
      <c r="A28" s="193" t="s">
        <v>163</v>
      </c>
      <c r="B28" s="199" t="s">
        <v>164</v>
      </c>
      <c r="C28" s="113">
        <v>2.2844315330780405</v>
      </c>
      <c r="D28" s="115">
        <v>173</v>
      </c>
      <c r="E28" s="114">
        <v>144</v>
      </c>
      <c r="F28" s="114">
        <v>438</v>
      </c>
      <c r="G28" s="114">
        <v>165</v>
      </c>
      <c r="H28" s="140">
        <v>199</v>
      </c>
      <c r="I28" s="115">
        <v>-26</v>
      </c>
      <c r="J28" s="116">
        <v>-13.06532663316583</v>
      </c>
    </row>
    <row r="29" spans="1:15" s="110" customFormat="1" ht="24.95" customHeight="1" x14ac:dyDescent="0.2">
      <c r="A29" s="193">
        <v>86</v>
      </c>
      <c r="B29" s="199" t="s">
        <v>165</v>
      </c>
      <c r="C29" s="113">
        <v>5.3347418460319558</v>
      </c>
      <c r="D29" s="115">
        <v>404</v>
      </c>
      <c r="E29" s="114">
        <v>255</v>
      </c>
      <c r="F29" s="114">
        <v>561</v>
      </c>
      <c r="G29" s="114">
        <v>332</v>
      </c>
      <c r="H29" s="140">
        <v>824</v>
      </c>
      <c r="I29" s="115">
        <v>-420</v>
      </c>
      <c r="J29" s="116">
        <v>-50.970873786407765</v>
      </c>
    </row>
    <row r="30" spans="1:15" s="110" customFormat="1" ht="24.95" customHeight="1" x14ac:dyDescent="0.2">
      <c r="A30" s="193">
        <v>87.88</v>
      </c>
      <c r="B30" s="204" t="s">
        <v>166</v>
      </c>
      <c r="C30" s="113">
        <v>8.9132444209692334</v>
      </c>
      <c r="D30" s="115">
        <v>675</v>
      </c>
      <c r="E30" s="114">
        <v>593</v>
      </c>
      <c r="F30" s="114">
        <v>1153</v>
      </c>
      <c r="G30" s="114">
        <v>488</v>
      </c>
      <c r="H30" s="140">
        <v>635</v>
      </c>
      <c r="I30" s="115">
        <v>40</v>
      </c>
      <c r="J30" s="116">
        <v>6.2992125984251972</v>
      </c>
    </row>
    <row r="31" spans="1:15" s="110" customFormat="1" ht="24.95" customHeight="1" x14ac:dyDescent="0.2">
      <c r="A31" s="193" t="s">
        <v>167</v>
      </c>
      <c r="B31" s="199" t="s">
        <v>168</v>
      </c>
      <c r="C31" s="113">
        <v>4.0802852238214706</v>
      </c>
      <c r="D31" s="115">
        <v>309</v>
      </c>
      <c r="E31" s="114">
        <v>287</v>
      </c>
      <c r="F31" s="114">
        <v>503</v>
      </c>
      <c r="G31" s="114">
        <v>232</v>
      </c>
      <c r="H31" s="140">
        <v>306</v>
      </c>
      <c r="I31" s="115">
        <v>3</v>
      </c>
      <c r="J31" s="116">
        <v>0.98039215686274506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1.2412518156609005</v>
      </c>
      <c r="D34" s="115">
        <v>94</v>
      </c>
      <c r="E34" s="114">
        <v>36</v>
      </c>
      <c r="F34" s="114">
        <v>94</v>
      </c>
      <c r="G34" s="114">
        <v>54</v>
      </c>
      <c r="H34" s="140">
        <v>103</v>
      </c>
      <c r="I34" s="115">
        <v>-9</v>
      </c>
      <c r="J34" s="116">
        <v>-8.7378640776699026</v>
      </c>
    </row>
    <row r="35" spans="1:10" s="110" customFormat="1" ht="24.95" customHeight="1" x14ac:dyDescent="0.2">
      <c r="A35" s="292" t="s">
        <v>171</v>
      </c>
      <c r="B35" s="293" t="s">
        <v>172</v>
      </c>
      <c r="C35" s="113">
        <v>25.696553545490559</v>
      </c>
      <c r="D35" s="115">
        <v>1946</v>
      </c>
      <c r="E35" s="114">
        <v>1074</v>
      </c>
      <c r="F35" s="114">
        <v>2392</v>
      </c>
      <c r="G35" s="114">
        <v>1673</v>
      </c>
      <c r="H35" s="140">
        <v>3348</v>
      </c>
      <c r="I35" s="115">
        <v>-1402</v>
      </c>
      <c r="J35" s="116">
        <v>-41.87574671445639</v>
      </c>
    </row>
    <row r="36" spans="1:10" s="110" customFormat="1" ht="24.95" customHeight="1" x14ac:dyDescent="0.2">
      <c r="A36" s="294" t="s">
        <v>173</v>
      </c>
      <c r="B36" s="295" t="s">
        <v>174</v>
      </c>
      <c r="C36" s="125">
        <v>73.048989832298957</v>
      </c>
      <c r="D36" s="143">
        <v>5532</v>
      </c>
      <c r="E36" s="144">
        <v>4373</v>
      </c>
      <c r="F36" s="144">
        <v>7183</v>
      </c>
      <c r="G36" s="144">
        <v>5004</v>
      </c>
      <c r="H36" s="145">
        <v>6042</v>
      </c>
      <c r="I36" s="143">
        <v>-510</v>
      </c>
      <c r="J36" s="146">
        <v>-8.4409136047666333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7573</v>
      </c>
      <c r="F11" s="264">
        <v>5483</v>
      </c>
      <c r="G11" s="264">
        <v>9669</v>
      </c>
      <c r="H11" s="264">
        <v>6731</v>
      </c>
      <c r="I11" s="265">
        <v>9494</v>
      </c>
      <c r="J11" s="263">
        <v>-1921</v>
      </c>
      <c r="K11" s="266">
        <v>-20.233831893827681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28.601610986399049</v>
      </c>
      <c r="E13" s="115">
        <v>2166</v>
      </c>
      <c r="F13" s="114">
        <v>1635</v>
      </c>
      <c r="G13" s="114">
        <v>2705</v>
      </c>
      <c r="H13" s="114">
        <v>2111</v>
      </c>
      <c r="I13" s="140">
        <v>2148</v>
      </c>
      <c r="J13" s="115">
        <v>18</v>
      </c>
      <c r="K13" s="116">
        <v>0.83798882681564246</v>
      </c>
    </row>
    <row r="14" spans="1:15" ht="15.95" customHeight="1" x14ac:dyDescent="0.2">
      <c r="A14" s="306" t="s">
        <v>230</v>
      </c>
      <c r="B14" s="307"/>
      <c r="C14" s="308"/>
      <c r="D14" s="113">
        <v>56.239271094678465</v>
      </c>
      <c r="E14" s="115">
        <v>4259</v>
      </c>
      <c r="F14" s="114">
        <v>2935</v>
      </c>
      <c r="G14" s="114">
        <v>5706</v>
      </c>
      <c r="H14" s="114">
        <v>3672</v>
      </c>
      <c r="I14" s="140">
        <v>5531</v>
      </c>
      <c r="J14" s="115">
        <v>-1272</v>
      </c>
      <c r="K14" s="116">
        <v>-22.997649611281865</v>
      </c>
    </row>
    <row r="15" spans="1:15" ht="15.95" customHeight="1" x14ac:dyDescent="0.2">
      <c r="A15" s="306" t="s">
        <v>231</v>
      </c>
      <c r="B15" s="307"/>
      <c r="C15" s="308"/>
      <c r="D15" s="113">
        <v>6.9721378581803775</v>
      </c>
      <c r="E15" s="115">
        <v>528</v>
      </c>
      <c r="F15" s="114">
        <v>485</v>
      </c>
      <c r="G15" s="114">
        <v>568</v>
      </c>
      <c r="H15" s="114">
        <v>424</v>
      </c>
      <c r="I15" s="140">
        <v>1003</v>
      </c>
      <c r="J15" s="115">
        <v>-475</v>
      </c>
      <c r="K15" s="116">
        <v>-47.357926221335994</v>
      </c>
    </row>
    <row r="16" spans="1:15" ht="15.95" customHeight="1" x14ac:dyDescent="0.2">
      <c r="A16" s="306" t="s">
        <v>232</v>
      </c>
      <c r="B16" s="307"/>
      <c r="C16" s="308"/>
      <c r="D16" s="113">
        <v>8.0153175755975177</v>
      </c>
      <c r="E16" s="115">
        <v>607</v>
      </c>
      <c r="F16" s="114">
        <v>420</v>
      </c>
      <c r="G16" s="114">
        <v>616</v>
      </c>
      <c r="H16" s="114">
        <v>519</v>
      </c>
      <c r="I16" s="140">
        <v>802</v>
      </c>
      <c r="J16" s="115">
        <v>-195</v>
      </c>
      <c r="K16" s="116">
        <v>-24.314214463840401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0.87151723227254718</v>
      </c>
      <c r="E18" s="115">
        <v>66</v>
      </c>
      <c r="F18" s="114">
        <v>35</v>
      </c>
      <c r="G18" s="114">
        <v>88</v>
      </c>
      <c r="H18" s="114">
        <v>56</v>
      </c>
      <c r="I18" s="140">
        <v>60</v>
      </c>
      <c r="J18" s="115">
        <v>6</v>
      </c>
      <c r="K18" s="116">
        <v>10</v>
      </c>
    </row>
    <row r="19" spans="1:11" ht="14.1" customHeight="1" x14ac:dyDescent="0.2">
      <c r="A19" s="306" t="s">
        <v>235</v>
      </c>
      <c r="B19" s="307" t="s">
        <v>236</v>
      </c>
      <c r="C19" s="308"/>
      <c r="D19" s="113">
        <v>0.46216822923544171</v>
      </c>
      <c r="E19" s="115">
        <v>35</v>
      </c>
      <c r="F19" s="114">
        <v>23</v>
      </c>
      <c r="G19" s="114">
        <v>56</v>
      </c>
      <c r="H19" s="114">
        <v>32</v>
      </c>
      <c r="I19" s="140">
        <v>30</v>
      </c>
      <c r="J19" s="115">
        <v>5</v>
      </c>
      <c r="K19" s="116">
        <v>16.666666666666668</v>
      </c>
    </row>
    <row r="20" spans="1:11" ht="14.1" customHeight="1" x14ac:dyDescent="0.2">
      <c r="A20" s="306">
        <v>12</v>
      </c>
      <c r="B20" s="307" t="s">
        <v>237</v>
      </c>
      <c r="C20" s="308"/>
      <c r="D20" s="113">
        <v>1.373299881156741</v>
      </c>
      <c r="E20" s="115">
        <v>104</v>
      </c>
      <c r="F20" s="114">
        <v>36</v>
      </c>
      <c r="G20" s="114">
        <v>91</v>
      </c>
      <c r="H20" s="114">
        <v>104</v>
      </c>
      <c r="I20" s="140">
        <v>129</v>
      </c>
      <c r="J20" s="115">
        <v>-25</v>
      </c>
      <c r="K20" s="116">
        <v>-19.379844961240309</v>
      </c>
    </row>
    <row r="21" spans="1:11" ht="14.1" customHeight="1" x14ac:dyDescent="0.2">
      <c r="A21" s="306">
        <v>21</v>
      </c>
      <c r="B21" s="307" t="s">
        <v>238</v>
      </c>
      <c r="C21" s="308"/>
      <c r="D21" s="113">
        <v>0.19807209824376074</v>
      </c>
      <c r="E21" s="115">
        <v>15</v>
      </c>
      <c r="F21" s="114">
        <v>18</v>
      </c>
      <c r="G21" s="114">
        <v>17</v>
      </c>
      <c r="H21" s="114">
        <v>42</v>
      </c>
      <c r="I21" s="140">
        <v>26</v>
      </c>
      <c r="J21" s="115">
        <v>-11</v>
      </c>
      <c r="K21" s="116">
        <v>-42.307692307692307</v>
      </c>
    </row>
    <row r="22" spans="1:11" ht="14.1" customHeight="1" x14ac:dyDescent="0.2">
      <c r="A22" s="306">
        <v>22</v>
      </c>
      <c r="B22" s="307" t="s">
        <v>239</v>
      </c>
      <c r="C22" s="308"/>
      <c r="D22" s="113">
        <v>1.4789383335534134</v>
      </c>
      <c r="E22" s="115">
        <v>112</v>
      </c>
      <c r="F22" s="114">
        <v>79</v>
      </c>
      <c r="G22" s="114">
        <v>175</v>
      </c>
      <c r="H22" s="114">
        <v>98</v>
      </c>
      <c r="I22" s="140">
        <v>132</v>
      </c>
      <c r="J22" s="115">
        <v>-20</v>
      </c>
      <c r="K22" s="116">
        <v>-15.151515151515152</v>
      </c>
    </row>
    <row r="23" spans="1:11" ht="14.1" customHeight="1" x14ac:dyDescent="0.2">
      <c r="A23" s="306">
        <v>23</v>
      </c>
      <c r="B23" s="307" t="s">
        <v>240</v>
      </c>
      <c r="C23" s="308"/>
      <c r="D23" s="113">
        <v>1.2148422025617325</v>
      </c>
      <c r="E23" s="115">
        <v>92</v>
      </c>
      <c r="F23" s="114">
        <v>49</v>
      </c>
      <c r="G23" s="114">
        <v>91</v>
      </c>
      <c r="H23" s="114">
        <v>46</v>
      </c>
      <c r="I23" s="140">
        <v>31</v>
      </c>
      <c r="J23" s="115">
        <v>61</v>
      </c>
      <c r="K23" s="116">
        <v>196.7741935483871</v>
      </c>
    </row>
    <row r="24" spans="1:11" ht="14.1" customHeight="1" x14ac:dyDescent="0.2">
      <c r="A24" s="306">
        <v>24</v>
      </c>
      <c r="B24" s="307" t="s">
        <v>241</v>
      </c>
      <c r="C24" s="308"/>
      <c r="D24" s="113">
        <v>8.9132444209692334</v>
      </c>
      <c r="E24" s="115">
        <v>675</v>
      </c>
      <c r="F24" s="114">
        <v>372</v>
      </c>
      <c r="G24" s="114">
        <v>750</v>
      </c>
      <c r="H24" s="114">
        <v>581</v>
      </c>
      <c r="I24" s="140">
        <v>683</v>
      </c>
      <c r="J24" s="115">
        <v>-8</v>
      </c>
      <c r="K24" s="116">
        <v>-1.171303074670571</v>
      </c>
    </row>
    <row r="25" spans="1:11" ht="14.1" customHeight="1" x14ac:dyDescent="0.2">
      <c r="A25" s="306">
        <v>25</v>
      </c>
      <c r="B25" s="307" t="s">
        <v>242</v>
      </c>
      <c r="C25" s="308"/>
      <c r="D25" s="113">
        <v>7.4871253136141558</v>
      </c>
      <c r="E25" s="115">
        <v>567</v>
      </c>
      <c r="F25" s="114">
        <v>291</v>
      </c>
      <c r="G25" s="114">
        <v>629</v>
      </c>
      <c r="H25" s="114">
        <v>407</v>
      </c>
      <c r="I25" s="140">
        <v>1222</v>
      </c>
      <c r="J25" s="115">
        <v>-655</v>
      </c>
      <c r="K25" s="116">
        <v>-53.600654664484452</v>
      </c>
    </row>
    <row r="26" spans="1:11" ht="14.1" customHeight="1" x14ac:dyDescent="0.2">
      <c r="A26" s="306">
        <v>26</v>
      </c>
      <c r="B26" s="307" t="s">
        <v>243</v>
      </c>
      <c r="C26" s="308"/>
      <c r="D26" s="113">
        <v>2.5617324706193054</v>
      </c>
      <c r="E26" s="115">
        <v>194</v>
      </c>
      <c r="F26" s="114">
        <v>99</v>
      </c>
      <c r="G26" s="114">
        <v>272</v>
      </c>
      <c r="H26" s="114">
        <v>95</v>
      </c>
      <c r="I26" s="140">
        <v>363</v>
      </c>
      <c r="J26" s="115">
        <v>-169</v>
      </c>
      <c r="K26" s="116">
        <v>-46.556473829201103</v>
      </c>
    </row>
    <row r="27" spans="1:11" ht="14.1" customHeight="1" x14ac:dyDescent="0.2">
      <c r="A27" s="306">
        <v>27</v>
      </c>
      <c r="B27" s="307" t="s">
        <v>244</v>
      </c>
      <c r="C27" s="308"/>
      <c r="D27" s="113">
        <v>1.9939257889871913</v>
      </c>
      <c r="E27" s="115">
        <v>151</v>
      </c>
      <c r="F27" s="114">
        <v>207</v>
      </c>
      <c r="G27" s="114">
        <v>145</v>
      </c>
      <c r="H27" s="114">
        <v>136</v>
      </c>
      <c r="I27" s="140">
        <v>587</v>
      </c>
      <c r="J27" s="115">
        <v>-436</v>
      </c>
      <c r="K27" s="116">
        <v>-74.275979557069846</v>
      </c>
    </row>
    <row r="28" spans="1:11" ht="14.1" customHeight="1" x14ac:dyDescent="0.2">
      <c r="A28" s="306">
        <v>28</v>
      </c>
      <c r="B28" s="307" t="s">
        <v>245</v>
      </c>
      <c r="C28" s="308"/>
      <c r="D28" s="113">
        <v>0.81869800607421106</v>
      </c>
      <c r="E28" s="115">
        <v>62</v>
      </c>
      <c r="F28" s="114">
        <v>36</v>
      </c>
      <c r="G28" s="114">
        <v>89</v>
      </c>
      <c r="H28" s="114">
        <v>65</v>
      </c>
      <c r="I28" s="140">
        <v>83</v>
      </c>
      <c r="J28" s="115">
        <v>-21</v>
      </c>
      <c r="K28" s="116">
        <v>-25.301204819277107</v>
      </c>
    </row>
    <row r="29" spans="1:11" ht="14.1" customHeight="1" x14ac:dyDescent="0.2">
      <c r="A29" s="306">
        <v>29</v>
      </c>
      <c r="B29" s="307" t="s">
        <v>246</v>
      </c>
      <c r="C29" s="308"/>
      <c r="D29" s="113">
        <v>3.4728641225406047</v>
      </c>
      <c r="E29" s="115">
        <v>263</v>
      </c>
      <c r="F29" s="114">
        <v>177</v>
      </c>
      <c r="G29" s="114">
        <v>277</v>
      </c>
      <c r="H29" s="114">
        <v>216</v>
      </c>
      <c r="I29" s="140">
        <v>251</v>
      </c>
      <c r="J29" s="115">
        <v>12</v>
      </c>
      <c r="K29" s="116">
        <v>4.7808764940239046</v>
      </c>
    </row>
    <row r="30" spans="1:11" ht="14.1" customHeight="1" x14ac:dyDescent="0.2">
      <c r="A30" s="306" t="s">
        <v>247</v>
      </c>
      <c r="B30" s="307" t="s">
        <v>248</v>
      </c>
      <c r="C30" s="308"/>
      <c r="D30" s="113" t="s">
        <v>514</v>
      </c>
      <c r="E30" s="115" t="s">
        <v>514</v>
      </c>
      <c r="F30" s="114">
        <v>72</v>
      </c>
      <c r="G30" s="114">
        <v>104</v>
      </c>
      <c r="H30" s="114">
        <v>47</v>
      </c>
      <c r="I30" s="140">
        <v>74</v>
      </c>
      <c r="J30" s="115" t="s">
        <v>514</v>
      </c>
      <c r="K30" s="116" t="s">
        <v>514</v>
      </c>
    </row>
    <row r="31" spans="1:11" ht="14.1" customHeight="1" x14ac:dyDescent="0.2">
      <c r="A31" s="306" t="s">
        <v>249</v>
      </c>
      <c r="B31" s="307" t="s">
        <v>250</v>
      </c>
      <c r="C31" s="308"/>
      <c r="D31" s="113">
        <v>2.2976363396276245</v>
      </c>
      <c r="E31" s="115">
        <v>174</v>
      </c>
      <c r="F31" s="114">
        <v>105</v>
      </c>
      <c r="G31" s="114">
        <v>167</v>
      </c>
      <c r="H31" s="114">
        <v>169</v>
      </c>
      <c r="I31" s="140">
        <v>177</v>
      </c>
      <c r="J31" s="115">
        <v>-3</v>
      </c>
      <c r="K31" s="116">
        <v>-1.6949152542372881</v>
      </c>
    </row>
    <row r="32" spans="1:11" ht="14.1" customHeight="1" x14ac:dyDescent="0.2">
      <c r="A32" s="306">
        <v>31</v>
      </c>
      <c r="B32" s="307" t="s">
        <v>251</v>
      </c>
      <c r="C32" s="308"/>
      <c r="D32" s="113">
        <v>0.44896342268585765</v>
      </c>
      <c r="E32" s="115">
        <v>34</v>
      </c>
      <c r="F32" s="114">
        <v>28</v>
      </c>
      <c r="G32" s="114">
        <v>32</v>
      </c>
      <c r="H32" s="114">
        <v>27</v>
      </c>
      <c r="I32" s="140">
        <v>29</v>
      </c>
      <c r="J32" s="115">
        <v>5</v>
      </c>
      <c r="K32" s="116">
        <v>17.241379310344829</v>
      </c>
    </row>
    <row r="33" spans="1:11" ht="14.1" customHeight="1" x14ac:dyDescent="0.2">
      <c r="A33" s="306">
        <v>32</v>
      </c>
      <c r="B33" s="307" t="s">
        <v>252</v>
      </c>
      <c r="C33" s="308"/>
      <c r="D33" s="113">
        <v>3.5256833487389412</v>
      </c>
      <c r="E33" s="115">
        <v>267</v>
      </c>
      <c r="F33" s="114">
        <v>122</v>
      </c>
      <c r="G33" s="114">
        <v>339</v>
      </c>
      <c r="H33" s="114">
        <v>308</v>
      </c>
      <c r="I33" s="140">
        <v>261</v>
      </c>
      <c r="J33" s="115">
        <v>6</v>
      </c>
      <c r="K33" s="116">
        <v>2.2988505747126435</v>
      </c>
    </row>
    <row r="34" spans="1:11" ht="14.1" customHeight="1" x14ac:dyDescent="0.2">
      <c r="A34" s="306">
        <v>33</v>
      </c>
      <c r="B34" s="307" t="s">
        <v>253</v>
      </c>
      <c r="C34" s="308"/>
      <c r="D34" s="113">
        <v>1.5845767859500859</v>
      </c>
      <c r="E34" s="115">
        <v>120</v>
      </c>
      <c r="F34" s="114">
        <v>45</v>
      </c>
      <c r="G34" s="114">
        <v>155</v>
      </c>
      <c r="H34" s="114">
        <v>131</v>
      </c>
      <c r="I34" s="140">
        <v>151</v>
      </c>
      <c r="J34" s="115">
        <v>-31</v>
      </c>
      <c r="K34" s="116">
        <v>-20.52980132450331</v>
      </c>
    </row>
    <row r="35" spans="1:11" ht="14.1" customHeight="1" x14ac:dyDescent="0.2">
      <c r="A35" s="306">
        <v>34</v>
      </c>
      <c r="B35" s="307" t="s">
        <v>254</v>
      </c>
      <c r="C35" s="308"/>
      <c r="D35" s="113">
        <v>2.6145516968176414</v>
      </c>
      <c r="E35" s="115">
        <v>198</v>
      </c>
      <c r="F35" s="114">
        <v>125</v>
      </c>
      <c r="G35" s="114">
        <v>272</v>
      </c>
      <c r="H35" s="114">
        <v>174</v>
      </c>
      <c r="I35" s="140">
        <v>214</v>
      </c>
      <c r="J35" s="115">
        <v>-16</v>
      </c>
      <c r="K35" s="116">
        <v>-7.4766355140186915</v>
      </c>
    </row>
    <row r="36" spans="1:11" ht="14.1" customHeight="1" x14ac:dyDescent="0.2">
      <c r="A36" s="306">
        <v>41</v>
      </c>
      <c r="B36" s="307" t="s">
        <v>255</v>
      </c>
      <c r="C36" s="308"/>
      <c r="D36" s="113">
        <v>0.40934900303710553</v>
      </c>
      <c r="E36" s="115">
        <v>31</v>
      </c>
      <c r="F36" s="114">
        <v>21</v>
      </c>
      <c r="G36" s="114">
        <v>39</v>
      </c>
      <c r="H36" s="114">
        <v>34</v>
      </c>
      <c r="I36" s="140">
        <v>45</v>
      </c>
      <c r="J36" s="115">
        <v>-14</v>
      </c>
      <c r="K36" s="116">
        <v>-31.111111111111111</v>
      </c>
    </row>
    <row r="37" spans="1:11" ht="14.1" customHeight="1" x14ac:dyDescent="0.2">
      <c r="A37" s="306">
        <v>42</v>
      </c>
      <c r="B37" s="307" t="s">
        <v>256</v>
      </c>
      <c r="C37" s="308"/>
      <c r="D37" s="113">
        <v>6.602403274792025E-2</v>
      </c>
      <c r="E37" s="115">
        <v>5</v>
      </c>
      <c r="F37" s="114" t="s">
        <v>514</v>
      </c>
      <c r="G37" s="114">
        <v>9</v>
      </c>
      <c r="H37" s="114">
        <v>7</v>
      </c>
      <c r="I37" s="140" t="s">
        <v>514</v>
      </c>
      <c r="J37" s="115" t="s">
        <v>514</v>
      </c>
      <c r="K37" s="116" t="s">
        <v>514</v>
      </c>
    </row>
    <row r="38" spans="1:11" ht="14.1" customHeight="1" x14ac:dyDescent="0.2">
      <c r="A38" s="306">
        <v>43</v>
      </c>
      <c r="B38" s="307" t="s">
        <v>257</v>
      </c>
      <c r="C38" s="308"/>
      <c r="D38" s="113">
        <v>0.58101148818169812</v>
      </c>
      <c r="E38" s="115">
        <v>44</v>
      </c>
      <c r="F38" s="114">
        <v>56</v>
      </c>
      <c r="G38" s="114">
        <v>86</v>
      </c>
      <c r="H38" s="114">
        <v>47</v>
      </c>
      <c r="I38" s="140">
        <v>63</v>
      </c>
      <c r="J38" s="115">
        <v>-19</v>
      </c>
      <c r="K38" s="116">
        <v>-30.158730158730158</v>
      </c>
    </row>
    <row r="39" spans="1:11" ht="14.1" customHeight="1" x14ac:dyDescent="0.2">
      <c r="A39" s="306">
        <v>51</v>
      </c>
      <c r="B39" s="307" t="s">
        <v>258</v>
      </c>
      <c r="C39" s="308"/>
      <c r="D39" s="113">
        <v>6.5759936616928565</v>
      </c>
      <c r="E39" s="115">
        <v>498</v>
      </c>
      <c r="F39" s="114">
        <v>447</v>
      </c>
      <c r="G39" s="114">
        <v>773</v>
      </c>
      <c r="H39" s="114">
        <v>581</v>
      </c>
      <c r="I39" s="140">
        <v>604</v>
      </c>
      <c r="J39" s="115">
        <v>-106</v>
      </c>
      <c r="K39" s="116">
        <v>-17.549668874172184</v>
      </c>
    </row>
    <row r="40" spans="1:11" ht="14.1" customHeight="1" x14ac:dyDescent="0.2">
      <c r="A40" s="306" t="s">
        <v>259</v>
      </c>
      <c r="B40" s="307" t="s">
        <v>260</v>
      </c>
      <c r="C40" s="308"/>
      <c r="D40" s="113">
        <v>5.3743562656807073</v>
      </c>
      <c r="E40" s="115">
        <v>407</v>
      </c>
      <c r="F40" s="114">
        <v>393</v>
      </c>
      <c r="G40" s="114">
        <v>667</v>
      </c>
      <c r="H40" s="114">
        <v>505</v>
      </c>
      <c r="I40" s="140">
        <v>499</v>
      </c>
      <c r="J40" s="115">
        <v>-92</v>
      </c>
      <c r="K40" s="116">
        <v>-18.436873747494989</v>
      </c>
    </row>
    <row r="41" spans="1:11" ht="14.1" customHeight="1" x14ac:dyDescent="0.2">
      <c r="A41" s="306"/>
      <c r="B41" s="307" t="s">
        <v>261</v>
      </c>
      <c r="C41" s="308"/>
      <c r="D41" s="113">
        <v>4.7405255513006734</v>
      </c>
      <c r="E41" s="115">
        <v>359</v>
      </c>
      <c r="F41" s="114">
        <v>299</v>
      </c>
      <c r="G41" s="114">
        <v>562</v>
      </c>
      <c r="H41" s="114">
        <v>451</v>
      </c>
      <c r="I41" s="140">
        <v>444</v>
      </c>
      <c r="J41" s="115">
        <v>-85</v>
      </c>
      <c r="K41" s="116">
        <v>-19.144144144144143</v>
      </c>
    </row>
    <row r="42" spans="1:11" ht="14.1" customHeight="1" x14ac:dyDescent="0.2">
      <c r="A42" s="306">
        <v>52</v>
      </c>
      <c r="B42" s="307" t="s">
        <v>262</v>
      </c>
      <c r="C42" s="308"/>
      <c r="D42" s="113">
        <v>6.404331176548264</v>
      </c>
      <c r="E42" s="115">
        <v>485</v>
      </c>
      <c r="F42" s="114">
        <v>330</v>
      </c>
      <c r="G42" s="114">
        <v>506</v>
      </c>
      <c r="H42" s="114">
        <v>476</v>
      </c>
      <c r="I42" s="140">
        <v>575</v>
      </c>
      <c r="J42" s="115">
        <v>-90</v>
      </c>
      <c r="K42" s="116">
        <v>-15.652173913043478</v>
      </c>
    </row>
    <row r="43" spans="1:11" ht="14.1" customHeight="1" x14ac:dyDescent="0.2">
      <c r="A43" s="306" t="s">
        <v>263</v>
      </c>
      <c r="B43" s="307" t="s">
        <v>264</v>
      </c>
      <c r="C43" s="308"/>
      <c r="D43" s="113">
        <v>5.0310312953915224</v>
      </c>
      <c r="E43" s="115">
        <v>381</v>
      </c>
      <c r="F43" s="114">
        <v>281</v>
      </c>
      <c r="G43" s="114">
        <v>427</v>
      </c>
      <c r="H43" s="114">
        <v>402</v>
      </c>
      <c r="I43" s="140">
        <v>473</v>
      </c>
      <c r="J43" s="115">
        <v>-92</v>
      </c>
      <c r="K43" s="116">
        <v>-19.450317124735729</v>
      </c>
    </row>
    <row r="44" spans="1:11" ht="14.1" customHeight="1" x14ac:dyDescent="0.2">
      <c r="A44" s="306">
        <v>53</v>
      </c>
      <c r="B44" s="307" t="s">
        <v>265</v>
      </c>
      <c r="C44" s="308"/>
      <c r="D44" s="113">
        <v>2.165588274131784</v>
      </c>
      <c r="E44" s="115">
        <v>164</v>
      </c>
      <c r="F44" s="114">
        <v>161</v>
      </c>
      <c r="G44" s="114">
        <v>183</v>
      </c>
      <c r="H44" s="114">
        <v>125</v>
      </c>
      <c r="I44" s="140">
        <v>289</v>
      </c>
      <c r="J44" s="115">
        <v>-125</v>
      </c>
      <c r="K44" s="116">
        <v>-43.252595155709344</v>
      </c>
    </row>
    <row r="45" spans="1:11" ht="14.1" customHeight="1" x14ac:dyDescent="0.2">
      <c r="A45" s="306" t="s">
        <v>266</v>
      </c>
      <c r="B45" s="307" t="s">
        <v>267</v>
      </c>
      <c r="C45" s="308"/>
      <c r="D45" s="113">
        <v>2.0731546282846955</v>
      </c>
      <c r="E45" s="115">
        <v>157</v>
      </c>
      <c r="F45" s="114">
        <v>157</v>
      </c>
      <c r="G45" s="114">
        <v>172</v>
      </c>
      <c r="H45" s="114">
        <v>112</v>
      </c>
      <c r="I45" s="140">
        <v>284</v>
      </c>
      <c r="J45" s="115">
        <v>-127</v>
      </c>
      <c r="K45" s="116">
        <v>-44.718309859154928</v>
      </c>
    </row>
    <row r="46" spans="1:11" ht="14.1" customHeight="1" x14ac:dyDescent="0.2">
      <c r="A46" s="306">
        <v>54</v>
      </c>
      <c r="B46" s="307" t="s">
        <v>268</v>
      </c>
      <c r="C46" s="308"/>
      <c r="D46" s="113">
        <v>4.0010563845239666</v>
      </c>
      <c r="E46" s="115">
        <v>303</v>
      </c>
      <c r="F46" s="114">
        <v>284</v>
      </c>
      <c r="G46" s="114">
        <v>374</v>
      </c>
      <c r="H46" s="114">
        <v>366</v>
      </c>
      <c r="I46" s="140">
        <v>307</v>
      </c>
      <c r="J46" s="115">
        <v>-4</v>
      </c>
      <c r="K46" s="116">
        <v>-1.3029315960912051</v>
      </c>
    </row>
    <row r="47" spans="1:11" ht="14.1" customHeight="1" x14ac:dyDescent="0.2">
      <c r="A47" s="306">
        <v>61</v>
      </c>
      <c r="B47" s="307" t="s">
        <v>269</v>
      </c>
      <c r="C47" s="308"/>
      <c r="D47" s="113">
        <v>1.2412518156609005</v>
      </c>
      <c r="E47" s="115">
        <v>94</v>
      </c>
      <c r="F47" s="114">
        <v>68</v>
      </c>
      <c r="G47" s="114">
        <v>134</v>
      </c>
      <c r="H47" s="114">
        <v>114</v>
      </c>
      <c r="I47" s="140">
        <v>129</v>
      </c>
      <c r="J47" s="115">
        <v>-35</v>
      </c>
      <c r="K47" s="116">
        <v>-27.131782945736433</v>
      </c>
    </row>
    <row r="48" spans="1:11" ht="14.1" customHeight="1" x14ac:dyDescent="0.2">
      <c r="A48" s="306">
        <v>62</v>
      </c>
      <c r="B48" s="307" t="s">
        <v>270</v>
      </c>
      <c r="C48" s="308"/>
      <c r="D48" s="113">
        <v>8.0285223821471021</v>
      </c>
      <c r="E48" s="115">
        <v>608</v>
      </c>
      <c r="F48" s="114">
        <v>520</v>
      </c>
      <c r="G48" s="114">
        <v>663</v>
      </c>
      <c r="H48" s="114">
        <v>451</v>
      </c>
      <c r="I48" s="140">
        <v>391</v>
      </c>
      <c r="J48" s="115">
        <v>217</v>
      </c>
      <c r="K48" s="116">
        <v>55.498721227621481</v>
      </c>
    </row>
    <row r="49" spans="1:11" ht="14.1" customHeight="1" x14ac:dyDescent="0.2">
      <c r="A49" s="306">
        <v>63</v>
      </c>
      <c r="B49" s="307" t="s">
        <v>271</v>
      </c>
      <c r="C49" s="308"/>
      <c r="D49" s="113">
        <v>2.482503631321801</v>
      </c>
      <c r="E49" s="115">
        <v>188</v>
      </c>
      <c r="F49" s="114">
        <v>172</v>
      </c>
      <c r="G49" s="114">
        <v>237</v>
      </c>
      <c r="H49" s="114">
        <v>248</v>
      </c>
      <c r="I49" s="140">
        <v>248</v>
      </c>
      <c r="J49" s="115">
        <v>-60</v>
      </c>
      <c r="K49" s="116">
        <v>-24.193548387096776</v>
      </c>
    </row>
    <row r="50" spans="1:11" ht="14.1" customHeight="1" x14ac:dyDescent="0.2">
      <c r="A50" s="306" t="s">
        <v>272</v>
      </c>
      <c r="B50" s="307" t="s">
        <v>273</v>
      </c>
      <c r="C50" s="308"/>
      <c r="D50" s="113">
        <v>0.33012016373960124</v>
      </c>
      <c r="E50" s="115">
        <v>25</v>
      </c>
      <c r="F50" s="114">
        <v>19</v>
      </c>
      <c r="G50" s="114">
        <v>38</v>
      </c>
      <c r="H50" s="114">
        <v>40</v>
      </c>
      <c r="I50" s="140">
        <v>32</v>
      </c>
      <c r="J50" s="115">
        <v>-7</v>
      </c>
      <c r="K50" s="116">
        <v>-21.875</v>
      </c>
    </row>
    <row r="51" spans="1:11" ht="14.1" customHeight="1" x14ac:dyDescent="0.2">
      <c r="A51" s="306" t="s">
        <v>274</v>
      </c>
      <c r="B51" s="307" t="s">
        <v>275</v>
      </c>
      <c r="C51" s="308"/>
      <c r="D51" s="113">
        <v>1.9939257889871913</v>
      </c>
      <c r="E51" s="115">
        <v>151</v>
      </c>
      <c r="F51" s="114">
        <v>133</v>
      </c>
      <c r="G51" s="114">
        <v>171</v>
      </c>
      <c r="H51" s="114">
        <v>196</v>
      </c>
      <c r="I51" s="140">
        <v>177</v>
      </c>
      <c r="J51" s="115">
        <v>-26</v>
      </c>
      <c r="K51" s="116">
        <v>-14.689265536723164</v>
      </c>
    </row>
    <row r="52" spans="1:11" ht="14.1" customHeight="1" x14ac:dyDescent="0.2">
      <c r="A52" s="306">
        <v>71</v>
      </c>
      <c r="B52" s="307" t="s">
        <v>276</v>
      </c>
      <c r="C52" s="308"/>
      <c r="D52" s="113">
        <v>8.0285223821471021</v>
      </c>
      <c r="E52" s="115">
        <v>608</v>
      </c>
      <c r="F52" s="114">
        <v>417</v>
      </c>
      <c r="G52" s="114">
        <v>587</v>
      </c>
      <c r="H52" s="114">
        <v>494</v>
      </c>
      <c r="I52" s="140">
        <v>678</v>
      </c>
      <c r="J52" s="115">
        <v>-70</v>
      </c>
      <c r="K52" s="116">
        <v>-10.32448377581121</v>
      </c>
    </row>
    <row r="53" spans="1:11" ht="14.1" customHeight="1" x14ac:dyDescent="0.2">
      <c r="A53" s="306" t="s">
        <v>277</v>
      </c>
      <c r="B53" s="307" t="s">
        <v>278</v>
      </c>
      <c r="C53" s="308"/>
      <c r="D53" s="113">
        <v>2.9578766671068268</v>
      </c>
      <c r="E53" s="115">
        <v>224</v>
      </c>
      <c r="F53" s="114">
        <v>191</v>
      </c>
      <c r="G53" s="114">
        <v>255</v>
      </c>
      <c r="H53" s="114">
        <v>193</v>
      </c>
      <c r="I53" s="140">
        <v>292</v>
      </c>
      <c r="J53" s="115">
        <v>-68</v>
      </c>
      <c r="K53" s="116">
        <v>-23.287671232876711</v>
      </c>
    </row>
    <row r="54" spans="1:11" ht="14.1" customHeight="1" x14ac:dyDescent="0.2">
      <c r="A54" s="306" t="s">
        <v>279</v>
      </c>
      <c r="B54" s="307" t="s">
        <v>280</v>
      </c>
      <c r="C54" s="308"/>
      <c r="D54" s="113">
        <v>3.8954179321272941</v>
      </c>
      <c r="E54" s="115">
        <v>295</v>
      </c>
      <c r="F54" s="114">
        <v>181</v>
      </c>
      <c r="G54" s="114">
        <v>272</v>
      </c>
      <c r="H54" s="114">
        <v>231</v>
      </c>
      <c r="I54" s="140">
        <v>304</v>
      </c>
      <c r="J54" s="115">
        <v>-9</v>
      </c>
      <c r="K54" s="116">
        <v>-2.9605263157894739</v>
      </c>
    </row>
    <row r="55" spans="1:11" ht="14.1" customHeight="1" x14ac:dyDescent="0.2">
      <c r="A55" s="306">
        <v>72</v>
      </c>
      <c r="B55" s="307" t="s">
        <v>281</v>
      </c>
      <c r="C55" s="308"/>
      <c r="D55" s="113">
        <v>1.4525287204542454</v>
      </c>
      <c r="E55" s="115">
        <v>110</v>
      </c>
      <c r="F55" s="114">
        <v>68</v>
      </c>
      <c r="G55" s="114">
        <v>110</v>
      </c>
      <c r="H55" s="114">
        <v>86</v>
      </c>
      <c r="I55" s="140">
        <v>117</v>
      </c>
      <c r="J55" s="115">
        <v>-7</v>
      </c>
      <c r="K55" s="116">
        <v>-5.982905982905983</v>
      </c>
    </row>
    <row r="56" spans="1:11" ht="14.1" customHeight="1" x14ac:dyDescent="0.2">
      <c r="A56" s="306" t="s">
        <v>282</v>
      </c>
      <c r="B56" s="307" t="s">
        <v>283</v>
      </c>
      <c r="C56" s="308"/>
      <c r="D56" s="113">
        <v>0.38293938993793741</v>
      </c>
      <c r="E56" s="115">
        <v>29</v>
      </c>
      <c r="F56" s="114">
        <v>22</v>
      </c>
      <c r="G56" s="114">
        <v>39</v>
      </c>
      <c r="H56" s="114">
        <v>24</v>
      </c>
      <c r="I56" s="140">
        <v>31</v>
      </c>
      <c r="J56" s="115">
        <v>-2</v>
      </c>
      <c r="K56" s="116">
        <v>-6.4516129032258061</v>
      </c>
    </row>
    <row r="57" spans="1:11" ht="14.1" customHeight="1" x14ac:dyDescent="0.2">
      <c r="A57" s="306" t="s">
        <v>284</v>
      </c>
      <c r="B57" s="307" t="s">
        <v>285</v>
      </c>
      <c r="C57" s="308"/>
      <c r="D57" s="113">
        <v>0.72626436022712271</v>
      </c>
      <c r="E57" s="115">
        <v>55</v>
      </c>
      <c r="F57" s="114">
        <v>32</v>
      </c>
      <c r="G57" s="114">
        <v>42</v>
      </c>
      <c r="H57" s="114">
        <v>47</v>
      </c>
      <c r="I57" s="140">
        <v>58</v>
      </c>
      <c r="J57" s="115">
        <v>-3</v>
      </c>
      <c r="K57" s="116">
        <v>-5.1724137931034484</v>
      </c>
    </row>
    <row r="58" spans="1:11" ht="14.1" customHeight="1" x14ac:dyDescent="0.2">
      <c r="A58" s="306">
        <v>73</v>
      </c>
      <c r="B58" s="307" t="s">
        <v>286</v>
      </c>
      <c r="C58" s="308"/>
      <c r="D58" s="113">
        <v>0.83190281262379506</v>
      </c>
      <c r="E58" s="115">
        <v>63</v>
      </c>
      <c r="F58" s="114">
        <v>58</v>
      </c>
      <c r="G58" s="114">
        <v>147</v>
      </c>
      <c r="H58" s="114">
        <v>67</v>
      </c>
      <c r="I58" s="140">
        <v>106</v>
      </c>
      <c r="J58" s="115">
        <v>-43</v>
      </c>
      <c r="K58" s="116">
        <v>-40.566037735849058</v>
      </c>
    </row>
    <row r="59" spans="1:11" ht="14.1" customHeight="1" x14ac:dyDescent="0.2">
      <c r="A59" s="306" t="s">
        <v>287</v>
      </c>
      <c r="B59" s="307" t="s">
        <v>288</v>
      </c>
      <c r="C59" s="308"/>
      <c r="D59" s="113">
        <v>0.66024032747920247</v>
      </c>
      <c r="E59" s="115">
        <v>50</v>
      </c>
      <c r="F59" s="114">
        <v>45</v>
      </c>
      <c r="G59" s="114">
        <v>120</v>
      </c>
      <c r="H59" s="114">
        <v>50</v>
      </c>
      <c r="I59" s="140">
        <v>84</v>
      </c>
      <c r="J59" s="115">
        <v>-34</v>
      </c>
      <c r="K59" s="116">
        <v>-40.476190476190474</v>
      </c>
    </row>
    <row r="60" spans="1:11" ht="14.1" customHeight="1" x14ac:dyDescent="0.2">
      <c r="A60" s="306">
        <v>81</v>
      </c>
      <c r="B60" s="307" t="s">
        <v>289</v>
      </c>
      <c r="C60" s="308"/>
      <c r="D60" s="113">
        <v>7.0381618909282979</v>
      </c>
      <c r="E60" s="115">
        <v>533</v>
      </c>
      <c r="F60" s="114">
        <v>354</v>
      </c>
      <c r="G60" s="114">
        <v>765</v>
      </c>
      <c r="H60" s="114">
        <v>431</v>
      </c>
      <c r="I60" s="140">
        <v>802</v>
      </c>
      <c r="J60" s="115">
        <v>-269</v>
      </c>
      <c r="K60" s="116">
        <v>-33.541147132169577</v>
      </c>
    </row>
    <row r="61" spans="1:11" ht="14.1" customHeight="1" x14ac:dyDescent="0.2">
      <c r="A61" s="306" t="s">
        <v>290</v>
      </c>
      <c r="B61" s="307" t="s">
        <v>291</v>
      </c>
      <c r="C61" s="308"/>
      <c r="D61" s="113">
        <v>1.6241912055988379</v>
      </c>
      <c r="E61" s="115">
        <v>123</v>
      </c>
      <c r="F61" s="114">
        <v>64</v>
      </c>
      <c r="G61" s="114">
        <v>95</v>
      </c>
      <c r="H61" s="114">
        <v>98</v>
      </c>
      <c r="I61" s="140">
        <v>103</v>
      </c>
      <c r="J61" s="115">
        <v>20</v>
      </c>
      <c r="K61" s="116">
        <v>19.417475728155338</v>
      </c>
    </row>
    <row r="62" spans="1:11" ht="14.1" customHeight="1" x14ac:dyDescent="0.2">
      <c r="A62" s="306" t="s">
        <v>292</v>
      </c>
      <c r="B62" s="307" t="s">
        <v>293</v>
      </c>
      <c r="C62" s="308"/>
      <c r="D62" s="113">
        <v>2.6937805361151459</v>
      </c>
      <c r="E62" s="115">
        <v>204</v>
      </c>
      <c r="F62" s="114">
        <v>159</v>
      </c>
      <c r="G62" s="114">
        <v>473</v>
      </c>
      <c r="H62" s="114">
        <v>164</v>
      </c>
      <c r="I62" s="140">
        <v>403</v>
      </c>
      <c r="J62" s="115">
        <v>-199</v>
      </c>
      <c r="K62" s="116">
        <v>-49.379652605459057</v>
      </c>
    </row>
    <row r="63" spans="1:11" ht="14.1" customHeight="1" x14ac:dyDescent="0.2">
      <c r="A63" s="306"/>
      <c r="B63" s="307" t="s">
        <v>294</v>
      </c>
      <c r="C63" s="308"/>
      <c r="D63" s="113">
        <v>2.205202693780536</v>
      </c>
      <c r="E63" s="115">
        <v>167</v>
      </c>
      <c r="F63" s="114">
        <v>136</v>
      </c>
      <c r="G63" s="114">
        <v>406</v>
      </c>
      <c r="H63" s="114">
        <v>150</v>
      </c>
      <c r="I63" s="140">
        <v>343</v>
      </c>
      <c r="J63" s="115">
        <v>-176</v>
      </c>
      <c r="K63" s="116">
        <v>-51.311953352769677</v>
      </c>
    </row>
    <row r="64" spans="1:11" ht="14.1" customHeight="1" x14ac:dyDescent="0.2">
      <c r="A64" s="306" t="s">
        <v>295</v>
      </c>
      <c r="B64" s="307" t="s">
        <v>296</v>
      </c>
      <c r="C64" s="308"/>
      <c r="D64" s="113">
        <v>1.1620229763633962</v>
      </c>
      <c r="E64" s="115">
        <v>88</v>
      </c>
      <c r="F64" s="114">
        <v>48</v>
      </c>
      <c r="G64" s="114">
        <v>46</v>
      </c>
      <c r="H64" s="114">
        <v>78</v>
      </c>
      <c r="I64" s="140">
        <v>150</v>
      </c>
      <c r="J64" s="115">
        <v>-62</v>
      </c>
      <c r="K64" s="116">
        <v>-41.333333333333336</v>
      </c>
    </row>
    <row r="65" spans="1:11" ht="14.1" customHeight="1" x14ac:dyDescent="0.2">
      <c r="A65" s="306" t="s">
        <v>297</v>
      </c>
      <c r="B65" s="307" t="s">
        <v>298</v>
      </c>
      <c r="C65" s="308"/>
      <c r="D65" s="113">
        <v>0.69985474712795459</v>
      </c>
      <c r="E65" s="115">
        <v>53</v>
      </c>
      <c r="F65" s="114">
        <v>52</v>
      </c>
      <c r="G65" s="114">
        <v>67</v>
      </c>
      <c r="H65" s="114">
        <v>25</v>
      </c>
      <c r="I65" s="140">
        <v>82</v>
      </c>
      <c r="J65" s="115">
        <v>-29</v>
      </c>
      <c r="K65" s="116">
        <v>-35.365853658536587</v>
      </c>
    </row>
    <row r="66" spans="1:11" ht="14.1" customHeight="1" x14ac:dyDescent="0.2">
      <c r="A66" s="306">
        <v>82</v>
      </c>
      <c r="B66" s="307" t="s">
        <v>299</v>
      </c>
      <c r="C66" s="308"/>
      <c r="D66" s="113">
        <v>4.7405255513006734</v>
      </c>
      <c r="E66" s="115">
        <v>359</v>
      </c>
      <c r="F66" s="114">
        <v>327</v>
      </c>
      <c r="G66" s="114">
        <v>589</v>
      </c>
      <c r="H66" s="114">
        <v>258</v>
      </c>
      <c r="I66" s="140">
        <v>357</v>
      </c>
      <c r="J66" s="115">
        <v>2</v>
      </c>
      <c r="K66" s="116">
        <v>0.56022408963585435</v>
      </c>
    </row>
    <row r="67" spans="1:11" ht="14.1" customHeight="1" x14ac:dyDescent="0.2">
      <c r="A67" s="306" t="s">
        <v>300</v>
      </c>
      <c r="B67" s="307" t="s">
        <v>301</v>
      </c>
      <c r="C67" s="308"/>
      <c r="D67" s="113">
        <v>3.7897794797306221</v>
      </c>
      <c r="E67" s="115">
        <v>287</v>
      </c>
      <c r="F67" s="114">
        <v>240</v>
      </c>
      <c r="G67" s="114">
        <v>466</v>
      </c>
      <c r="H67" s="114">
        <v>186</v>
      </c>
      <c r="I67" s="140">
        <v>269</v>
      </c>
      <c r="J67" s="115">
        <v>18</v>
      </c>
      <c r="K67" s="116">
        <v>6.6914498141263943</v>
      </c>
    </row>
    <row r="68" spans="1:11" ht="14.1" customHeight="1" x14ac:dyDescent="0.2">
      <c r="A68" s="306" t="s">
        <v>302</v>
      </c>
      <c r="B68" s="307" t="s">
        <v>303</v>
      </c>
      <c r="C68" s="308"/>
      <c r="D68" s="113">
        <v>0.40934900303710553</v>
      </c>
      <c r="E68" s="115">
        <v>31</v>
      </c>
      <c r="F68" s="114">
        <v>36</v>
      </c>
      <c r="G68" s="114">
        <v>65</v>
      </c>
      <c r="H68" s="114">
        <v>45</v>
      </c>
      <c r="I68" s="140">
        <v>47</v>
      </c>
      <c r="J68" s="115">
        <v>-16</v>
      </c>
      <c r="K68" s="116">
        <v>-34.042553191489361</v>
      </c>
    </row>
    <row r="69" spans="1:11" ht="14.1" customHeight="1" x14ac:dyDescent="0.2">
      <c r="A69" s="306">
        <v>83</v>
      </c>
      <c r="B69" s="307" t="s">
        <v>304</v>
      </c>
      <c r="C69" s="308"/>
      <c r="D69" s="113">
        <v>4.5292486465073285</v>
      </c>
      <c r="E69" s="115">
        <v>343</v>
      </c>
      <c r="F69" s="114">
        <v>312</v>
      </c>
      <c r="G69" s="114">
        <v>656</v>
      </c>
      <c r="H69" s="114">
        <v>311</v>
      </c>
      <c r="I69" s="140">
        <v>371</v>
      </c>
      <c r="J69" s="115">
        <v>-28</v>
      </c>
      <c r="K69" s="116">
        <v>-7.5471698113207548</v>
      </c>
    </row>
    <row r="70" spans="1:11" ht="14.1" customHeight="1" x14ac:dyDescent="0.2">
      <c r="A70" s="306" t="s">
        <v>305</v>
      </c>
      <c r="B70" s="307" t="s">
        <v>306</v>
      </c>
      <c r="C70" s="308"/>
      <c r="D70" s="113">
        <v>3.7765746731810377</v>
      </c>
      <c r="E70" s="115">
        <v>286</v>
      </c>
      <c r="F70" s="114">
        <v>265</v>
      </c>
      <c r="G70" s="114">
        <v>588</v>
      </c>
      <c r="H70" s="114">
        <v>262</v>
      </c>
      <c r="I70" s="140">
        <v>320</v>
      </c>
      <c r="J70" s="115">
        <v>-34</v>
      </c>
      <c r="K70" s="116">
        <v>-10.625</v>
      </c>
    </row>
    <row r="71" spans="1:11" ht="14.1" customHeight="1" x14ac:dyDescent="0.2">
      <c r="A71" s="306"/>
      <c r="B71" s="307" t="s">
        <v>307</v>
      </c>
      <c r="C71" s="308"/>
      <c r="D71" s="113">
        <v>2.191997887230952</v>
      </c>
      <c r="E71" s="115">
        <v>166</v>
      </c>
      <c r="F71" s="114">
        <v>148</v>
      </c>
      <c r="G71" s="114">
        <v>417</v>
      </c>
      <c r="H71" s="114">
        <v>135</v>
      </c>
      <c r="I71" s="140">
        <v>180</v>
      </c>
      <c r="J71" s="115">
        <v>-14</v>
      </c>
      <c r="K71" s="116">
        <v>-7.7777777777777777</v>
      </c>
    </row>
    <row r="72" spans="1:11" ht="14.1" customHeight="1" x14ac:dyDescent="0.2">
      <c r="A72" s="306">
        <v>84</v>
      </c>
      <c r="B72" s="307" t="s">
        <v>308</v>
      </c>
      <c r="C72" s="308"/>
      <c r="D72" s="113">
        <v>1.4129143008054932</v>
      </c>
      <c r="E72" s="115">
        <v>107</v>
      </c>
      <c r="F72" s="114">
        <v>76</v>
      </c>
      <c r="G72" s="114">
        <v>190</v>
      </c>
      <c r="H72" s="114">
        <v>67</v>
      </c>
      <c r="I72" s="140">
        <v>101</v>
      </c>
      <c r="J72" s="115">
        <v>6</v>
      </c>
      <c r="K72" s="116">
        <v>5.9405940594059405</v>
      </c>
    </row>
    <row r="73" spans="1:11" ht="14.1" customHeight="1" x14ac:dyDescent="0.2">
      <c r="A73" s="306" t="s">
        <v>309</v>
      </c>
      <c r="B73" s="307" t="s">
        <v>310</v>
      </c>
      <c r="C73" s="308"/>
      <c r="D73" s="113">
        <v>0.44896342268585765</v>
      </c>
      <c r="E73" s="115">
        <v>34</v>
      </c>
      <c r="F73" s="114">
        <v>28</v>
      </c>
      <c r="G73" s="114">
        <v>84</v>
      </c>
      <c r="H73" s="114">
        <v>19</v>
      </c>
      <c r="I73" s="140">
        <v>37</v>
      </c>
      <c r="J73" s="115">
        <v>-3</v>
      </c>
      <c r="K73" s="116">
        <v>-8.1081081081081088</v>
      </c>
    </row>
    <row r="74" spans="1:11" ht="14.1" customHeight="1" x14ac:dyDescent="0.2">
      <c r="A74" s="306" t="s">
        <v>311</v>
      </c>
      <c r="B74" s="307" t="s">
        <v>312</v>
      </c>
      <c r="C74" s="308"/>
      <c r="D74" s="113">
        <v>7.9228839297504294E-2</v>
      </c>
      <c r="E74" s="115">
        <v>6</v>
      </c>
      <c r="F74" s="114">
        <v>10</v>
      </c>
      <c r="G74" s="114">
        <v>18</v>
      </c>
      <c r="H74" s="114">
        <v>5</v>
      </c>
      <c r="I74" s="140">
        <v>18</v>
      </c>
      <c r="J74" s="115">
        <v>-12</v>
      </c>
      <c r="K74" s="116">
        <v>-66.666666666666671</v>
      </c>
    </row>
    <row r="75" spans="1:11" ht="14.1" customHeight="1" x14ac:dyDescent="0.2">
      <c r="A75" s="306" t="s">
        <v>313</v>
      </c>
      <c r="B75" s="307" t="s">
        <v>314</v>
      </c>
      <c r="C75" s="308"/>
      <c r="D75" s="113">
        <v>0.33012016373960124</v>
      </c>
      <c r="E75" s="115">
        <v>25</v>
      </c>
      <c r="F75" s="114">
        <v>20</v>
      </c>
      <c r="G75" s="114">
        <v>22</v>
      </c>
      <c r="H75" s="114">
        <v>16</v>
      </c>
      <c r="I75" s="140">
        <v>21</v>
      </c>
      <c r="J75" s="115">
        <v>4</v>
      </c>
      <c r="K75" s="116">
        <v>19.047619047619047</v>
      </c>
    </row>
    <row r="76" spans="1:11" ht="14.1" customHeight="1" x14ac:dyDescent="0.2">
      <c r="A76" s="306">
        <v>91</v>
      </c>
      <c r="B76" s="307" t="s">
        <v>315</v>
      </c>
      <c r="C76" s="308"/>
      <c r="D76" s="113">
        <v>5.2819226198336192E-2</v>
      </c>
      <c r="E76" s="115">
        <v>4</v>
      </c>
      <c r="F76" s="114">
        <v>4</v>
      </c>
      <c r="G76" s="114">
        <v>6</v>
      </c>
      <c r="H76" s="114">
        <v>5</v>
      </c>
      <c r="I76" s="140">
        <v>8</v>
      </c>
      <c r="J76" s="115">
        <v>-4</v>
      </c>
      <c r="K76" s="116">
        <v>-50</v>
      </c>
    </row>
    <row r="77" spans="1:11" ht="14.1" customHeight="1" x14ac:dyDescent="0.2">
      <c r="A77" s="306">
        <v>92</v>
      </c>
      <c r="B77" s="307" t="s">
        <v>316</v>
      </c>
      <c r="C77" s="308"/>
      <c r="D77" s="113">
        <v>0.3565297768387693</v>
      </c>
      <c r="E77" s="115">
        <v>27</v>
      </c>
      <c r="F77" s="114">
        <v>42</v>
      </c>
      <c r="G77" s="114">
        <v>20</v>
      </c>
      <c r="H77" s="114">
        <v>27</v>
      </c>
      <c r="I77" s="140">
        <v>28</v>
      </c>
      <c r="J77" s="115">
        <v>-1</v>
      </c>
      <c r="K77" s="116">
        <v>-3.5714285714285716</v>
      </c>
    </row>
    <row r="78" spans="1:11" ht="14.1" customHeight="1" x14ac:dyDescent="0.2">
      <c r="A78" s="306">
        <v>93</v>
      </c>
      <c r="B78" s="307" t="s">
        <v>317</v>
      </c>
      <c r="C78" s="308"/>
      <c r="D78" s="113">
        <v>0.14525287204542453</v>
      </c>
      <c r="E78" s="115">
        <v>11</v>
      </c>
      <c r="F78" s="114">
        <v>12</v>
      </c>
      <c r="G78" s="114">
        <v>16</v>
      </c>
      <c r="H78" s="114">
        <v>4</v>
      </c>
      <c r="I78" s="140">
        <v>5</v>
      </c>
      <c r="J78" s="115">
        <v>6</v>
      </c>
      <c r="K78" s="116">
        <v>120</v>
      </c>
    </row>
    <row r="79" spans="1:11" ht="14.1" customHeight="1" x14ac:dyDescent="0.2">
      <c r="A79" s="306">
        <v>94</v>
      </c>
      <c r="B79" s="307" t="s">
        <v>318</v>
      </c>
      <c r="C79" s="308"/>
      <c r="D79" s="113">
        <v>0.68664994057837048</v>
      </c>
      <c r="E79" s="115">
        <v>52</v>
      </c>
      <c r="F79" s="114">
        <v>23</v>
      </c>
      <c r="G79" s="114">
        <v>83</v>
      </c>
      <c r="H79" s="114">
        <v>41</v>
      </c>
      <c r="I79" s="140">
        <v>31</v>
      </c>
      <c r="J79" s="115">
        <v>21</v>
      </c>
      <c r="K79" s="116">
        <v>67.741935483870961</v>
      </c>
    </row>
    <row r="80" spans="1:11" ht="14.1" customHeight="1" x14ac:dyDescent="0.2">
      <c r="A80" s="306" t="s">
        <v>319</v>
      </c>
      <c r="B80" s="307" t="s">
        <v>320</v>
      </c>
      <c r="C80" s="308"/>
      <c r="D80" s="113">
        <v>3.9614419648752147E-2</v>
      </c>
      <c r="E80" s="115">
        <v>3</v>
      </c>
      <c r="F80" s="114" t="s">
        <v>514</v>
      </c>
      <c r="G80" s="114">
        <v>0</v>
      </c>
      <c r="H80" s="114">
        <v>0</v>
      </c>
      <c r="I80" s="140" t="s">
        <v>514</v>
      </c>
      <c r="J80" s="115" t="s">
        <v>514</v>
      </c>
      <c r="K80" s="116" t="s">
        <v>514</v>
      </c>
    </row>
    <row r="81" spans="1:11" ht="14.1" customHeight="1" x14ac:dyDescent="0.2">
      <c r="A81" s="310" t="s">
        <v>321</v>
      </c>
      <c r="B81" s="311" t="s">
        <v>334</v>
      </c>
      <c r="C81" s="312"/>
      <c r="D81" s="125">
        <v>0.17166248514459262</v>
      </c>
      <c r="E81" s="143">
        <v>13</v>
      </c>
      <c r="F81" s="144">
        <v>8</v>
      </c>
      <c r="G81" s="144">
        <v>74</v>
      </c>
      <c r="H81" s="144">
        <v>5</v>
      </c>
      <c r="I81" s="145">
        <v>10</v>
      </c>
      <c r="J81" s="143">
        <v>3</v>
      </c>
      <c r="K81" s="146">
        <v>30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8628</v>
      </c>
      <c r="E11" s="114">
        <v>6672</v>
      </c>
      <c r="F11" s="114">
        <v>8425</v>
      </c>
      <c r="G11" s="114">
        <v>6870</v>
      </c>
      <c r="H11" s="140">
        <v>10379</v>
      </c>
      <c r="I11" s="115">
        <v>-1751</v>
      </c>
      <c r="J11" s="116">
        <v>-16.870604104441661</v>
      </c>
    </row>
    <row r="12" spans="1:15" s="110" customFormat="1" ht="24.95" customHeight="1" x14ac:dyDescent="0.2">
      <c r="A12" s="193" t="s">
        <v>132</v>
      </c>
      <c r="B12" s="194" t="s">
        <v>133</v>
      </c>
      <c r="C12" s="113">
        <v>0.86926286509040329</v>
      </c>
      <c r="D12" s="115">
        <v>75</v>
      </c>
      <c r="E12" s="114">
        <v>107</v>
      </c>
      <c r="F12" s="114">
        <v>79</v>
      </c>
      <c r="G12" s="114">
        <v>57</v>
      </c>
      <c r="H12" s="140">
        <v>81</v>
      </c>
      <c r="I12" s="115">
        <v>-6</v>
      </c>
      <c r="J12" s="116">
        <v>-7.4074074074074074</v>
      </c>
    </row>
    <row r="13" spans="1:15" s="110" customFormat="1" ht="24.95" customHeight="1" x14ac:dyDescent="0.2">
      <c r="A13" s="193" t="s">
        <v>134</v>
      </c>
      <c r="B13" s="199" t="s">
        <v>214</v>
      </c>
      <c r="C13" s="113">
        <v>0.86926286509040329</v>
      </c>
      <c r="D13" s="115">
        <v>75</v>
      </c>
      <c r="E13" s="114">
        <v>59</v>
      </c>
      <c r="F13" s="114">
        <v>74</v>
      </c>
      <c r="G13" s="114">
        <v>47</v>
      </c>
      <c r="H13" s="140">
        <v>72</v>
      </c>
      <c r="I13" s="115">
        <v>3</v>
      </c>
      <c r="J13" s="116">
        <v>4.166666666666667</v>
      </c>
    </row>
    <row r="14" spans="1:15" s="287" customFormat="1" ht="24.95" customHeight="1" x14ac:dyDescent="0.2">
      <c r="A14" s="193" t="s">
        <v>215</v>
      </c>
      <c r="B14" s="199" t="s">
        <v>137</v>
      </c>
      <c r="C14" s="113">
        <v>18.497913769123784</v>
      </c>
      <c r="D14" s="115">
        <v>1596</v>
      </c>
      <c r="E14" s="114">
        <v>1140</v>
      </c>
      <c r="F14" s="114">
        <v>1436</v>
      </c>
      <c r="G14" s="114">
        <v>1216</v>
      </c>
      <c r="H14" s="140">
        <v>2888</v>
      </c>
      <c r="I14" s="115">
        <v>-1292</v>
      </c>
      <c r="J14" s="116">
        <v>-44.736842105263158</v>
      </c>
      <c r="K14" s="110"/>
      <c r="L14" s="110"/>
      <c r="M14" s="110"/>
      <c r="N14" s="110"/>
      <c r="O14" s="110"/>
    </row>
    <row r="15" spans="1:15" s="110" customFormat="1" ht="24.95" customHeight="1" x14ac:dyDescent="0.2">
      <c r="A15" s="193" t="s">
        <v>216</v>
      </c>
      <c r="B15" s="199" t="s">
        <v>217</v>
      </c>
      <c r="C15" s="113">
        <v>3.3727399165507648</v>
      </c>
      <c r="D15" s="115">
        <v>291</v>
      </c>
      <c r="E15" s="114">
        <v>253</v>
      </c>
      <c r="F15" s="114">
        <v>285</v>
      </c>
      <c r="G15" s="114">
        <v>225</v>
      </c>
      <c r="H15" s="140">
        <v>299</v>
      </c>
      <c r="I15" s="115">
        <v>-8</v>
      </c>
      <c r="J15" s="116">
        <v>-2.6755852842809364</v>
      </c>
    </row>
    <row r="16" spans="1:15" s="287" customFormat="1" ht="24.95" customHeight="1" x14ac:dyDescent="0.2">
      <c r="A16" s="193" t="s">
        <v>218</v>
      </c>
      <c r="B16" s="199" t="s">
        <v>141</v>
      </c>
      <c r="C16" s="113">
        <v>12.355122855818266</v>
      </c>
      <c r="D16" s="115">
        <v>1066</v>
      </c>
      <c r="E16" s="114">
        <v>784</v>
      </c>
      <c r="F16" s="114">
        <v>1021</v>
      </c>
      <c r="G16" s="114">
        <v>877</v>
      </c>
      <c r="H16" s="140">
        <v>2461</v>
      </c>
      <c r="I16" s="115">
        <v>-1395</v>
      </c>
      <c r="J16" s="116">
        <v>-56.68427468508736</v>
      </c>
      <c r="K16" s="110"/>
      <c r="L16" s="110"/>
      <c r="M16" s="110"/>
      <c r="N16" s="110"/>
      <c r="O16" s="110"/>
    </row>
    <row r="17" spans="1:15" s="110" customFormat="1" ht="24.95" customHeight="1" x14ac:dyDescent="0.2">
      <c r="A17" s="193" t="s">
        <v>142</v>
      </c>
      <c r="B17" s="199" t="s">
        <v>220</v>
      </c>
      <c r="C17" s="113">
        <v>2.770050996754752</v>
      </c>
      <c r="D17" s="115">
        <v>239</v>
      </c>
      <c r="E17" s="114">
        <v>103</v>
      </c>
      <c r="F17" s="114">
        <v>130</v>
      </c>
      <c r="G17" s="114">
        <v>114</v>
      </c>
      <c r="H17" s="140">
        <v>128</v>
      </c>
      <c r="I17" s="115">
        <v>111</v>
      </c>
      <c r="J17" s="116">
        <v>86.71875</v>
      </c>
    </row>
    <row r="18" spans="1:15" s="287" customFormat="1" ht="24.95" customHeight="1" x14ac:dyDescent="0.2">
      <c r="A18" s="201" t="s">
        <v>144</v>
      </c>
      <c r="B18" s="202" t="s">
        <v>145</v>
      </c>
      <c r="C18" s="113">
        <v>7.9624478442280946</v>
      </c>
      <c r="D18" s="115">
        <v>687</v>
      </c>
      <c r="E18" s="114">
        <v>483</v>
      </c>
      <c r="F18" s="114">
        <v>603</v>
      </c>
      <c r="G18" s="114">
        <v>529</v>
      </c>
      <c r="H18" s="140">
        <v>635</v>
      </c>
      <c r="I18" s="115">
        <v>52</v>
      </c>
      <c r="J18" s="116">
        <v>8.1889763779527556</v>
      </c>
      <c r="K18" s="110"/>
      <c r="L18" s="110"/>
      <c r="M18" s="110"/>
      <c r="N18" s="110"/>
      <c r="O18" s="110"/>
    </row>
    <row r="19" spans="1:15" s="110" customFormat="1" ht="24.95" customHeight="1" x14ac:dyDescent="0.2">
      <c r="A19" s="193" t="s">
        <v>146</v>
      </c>
      <c r="B19" s="199" t="s">
        <v>147</v>
      </c>
      <c r="C19" s="113">
        <v>12.992582290217895</v>
      </c>
      <c r="D19" s="115">
        <v>1121</v>
      </c>
      <c r="E19" s="114">
        <v>785</v>
      </c>
      <c r="F19" s="114">
        <v>900</v>
      </c>
      <c r="G19" s="114">
        <v>870</v>
      </c>
      <c r="H19" s="140">
        <v>904</v>
      </c>
      <c r="I19" s="115">
        <v>217</v>
      </c>
      <c r="J19" s="116">
        <v>24.004424778761063</v>
      </c>
    </row>
    <row r="20" spans="1:15" s="287" customFormat="1" ht="24.95" customHeight="1" x14ac:dyDescent="0.2">
      <c r="A20" s="193" t="s">
        <v>148</v>
      </c>
      <c r="B20" s="199" t="s">
        <v>149</v>
      </c>
      <c r="C20" s="113">
        <v>7.4177097821047751</v>
      </c>
      <c r="D20" s="115">
        <v>640</v>
      </c>
      <c r="E20" s="114">
        <v>476</v>
      </c>
      <c r="F20" s="114">
        <v>540</v>
      </c>
      <c r="G20" s="114">
        <v>477</v>
      </c>
      <c r="H20" s="140">
        <v>613</v>
      </c>
      <c r="I20" s="115">
        <v>27</v>
      </c>
      <c r="J20" s="116">
        <v>4.4045676998368677</v>
      </c>
      <c r="K20" s="110"/>
      <c r="L20" s="110"/>
      <c r="M20" s="110"/>
      <c r="N20" s="110"/>
      <c r="O20" s="110"/>
    </row>
    <row r="21" spans="1:15" s="110" customFormat="1" ht="24.95" customHeight="1" x14ac:dyDescent="0.2">
      <c r="A21" s="201" t="s">
        <v>150</v>
      </c>
      <c r="B21" s="202" t="s">
        <v>151</v>
      </c>
      <c r="C21" s="113">
        <v>4.3810848400556326</v>
      </c>
      <c r="D21" s="115">
        <v>378</v>
      </c>
      <c r="E21" s="114">
        <v>300</v>
      </c>
      <c r="F21" s="114">
        <v>396</v>
      </c>
      <c r="G21" s="114">
        <v>298</v>
      </c>
      <c r="H21" s="140">
        <v>368</v>
      </c>
      <c r="I21" s="115">
        <v>10</v>
      </c>
      <c r="J21" s="116">
        <v>2.7173913043478262</v>
      </c>
    </row>
    <row r="22" spans="1:15" s="110" customFormat="1" ht="24.95" customHeight="1" x14ac:dyDescent="0.2">
      <c r="A22" s="201" t="s">
        <v>152</v>
      </c>
      <c r="B22" s="199" t="s">
        <v>153</v>
      </c>
      <c r="C22" s="113">
        <v>1.3444598980064906</v>
      </c>
      <c r="D22" s="115">
        <v>116</v>
      </c>
      <c r="E22" s="114">
        <v>71</v>
      </c>
      <c r="F22" s="114">
        <v>96</v>
      </c>
      <c r="G22" s="114">
        <v>80</v>
      </c>
      <c r="H22" s="140">
        <v>63</v>
      </c>
      <c r="I22" s="115">
        <v>53</v>
      </c>
      <c r="J22" s="116">
        <v>84.126984126984127</v>
      </c>
    </row>
    <row r="23" spans="1:15" s="110" customFormat="1" ht="24.95" customHeight="1" x14ac:dyDescent="0.2">
      <c r="A23" s="193" t="s">
        <v>154</v>
      </c>
      <c r="B23" s="199" t="s">
        <v>155</v>
      </c>
      <c r="C23" s="113">
        <v>0.46360686138154844</v>
      </c>
      <c r="D23" s="115">
        <v>40</v>
      </c>
      <c r="E23" s="114">
        <v>44</v>
      </c>
      <c r="F23" s="114">
        <v>50</v>
      </c>
      <c r="G23" s="114">
        <v>46</v>
      </c>
      <c r="H23" s="140">
        <v>93</v>
      </c>
      <c r="I23" s="115">
        <v>-53</v>
      </c>
      <c r="J23" s="116">
        <v>-56.98924731182796</v>
      </c>
    </row>
    <row r="24" spans="1:15" s="110" customFormat="1" ht="24.95" customHeight="1" x14ac:dyDescent="0.2">
      <c r="A24" s="193" t="s">
        <v>156</v>
      </c>
      <c r="B24" s="199" t="s">
        <v>221</v>
      </c>
      <c r="C24" s="113">
        <v>3.4306907742234585</v>
      </c>
      <c r="D24" s="115">
        <v>296</v>
      </c>
      <c r="E24" s="114">
        <v>341</v>
      </c>
      <c r="F24" s="114">
        <v>302</v>
      </c>
      <c r="G24" s="114">
        <v>231</v>
      </c>
      <c r="H24" s="140">
        <v>323</v>
      </c>
      <c r="I24" s="115">
        <v>-27</v>
      </c>
      <c r="J24" s="116">
        <v>-8.3591331269349851</v>
      </c>
    </row>
    <row r="25" spans="1:15" s="110" customFormat="1" ht="24.95" customHeight="1" x14ac:dyDescent="0.2">
      <c r="A25" s="193" t="s">
        <v>222</v>
      </c>
      <c r="B25" s="204" t="s">
        <v>159</v>
      </c>
      <c r="C25" s="113">
        <v>7.01205377839592</v>
      </c>
      <c r="D25" s="115">
        <v>605</v>
      </c>
      <c r="E25" s="114">
        <v>512</v>
      </c>
      <c r="F25" s="114">
        <v>503</v>
      </c>
      <c r="G25" s="114">
        <v>456</v>
      </c>
      <c r="H25" s="140">
        <v>722</v>
      </c>
      <c r="I25" s="115">
        <v>-117</v>
      </c>
      <c r="J25" s="116">
        <v>-16.204986149584489</v>
      </c>
    </row>
    <row r="26" spans="1:15" s="110" customFormat="1" ht="24.95" customHeight="1" x14ac:dyDescent="0.2">
      <c r="A26" s="201">
        <v>782.78300000000002</v>
      </c>
      <c r="B26" s="203" t="s">
        <v>160</v>
      </c>
      <c r="C26" s="113">
        <v>12.528975428836347</v>
      </c>
      <c r="D26" s="115">
        <v>1081</v>
      </c>
      <c r="E26" s="114">
        <v>928</v>
      </c>
      <c r="F26" s="114">
        <v>984</v>
      </c>
      <c r="G26" s="114">
        <v>1028</v>
      </c>
      <c r="H26" s="140">
        <v>1110</v>
      </c>
      <c r="I26" s="115">
        <v>-29</v>
      </c>
      <c r="J26" s="116">
        <v>-2.6126126126126126</v>
      </c>
    </row>
    <row r="27" spans="1:15" s="110" customFormat="1" ht="24.95" customHeight="1" x14ac:dyDescent="0.2">
      <c r="A27" s="193" t="s">
        <v>161</v>
      </c>
      <c r="B27" s="199" t="s">
        <v>162</v>
      </c>
      <c r="C27" s="113">
        <v>2.364394993045897</v>
      </c>
      <c r="D27" s="115">
        <v>204</v>
      </c>
      <c r="E27" s="114">
        <v>141</v>
      </c>
      <c r="F27" s="114">
        <v>201</v>
      </c>
      <c r="G27" s="114">
        <v>141</v>
      </c>
      <c r="H27" s="140">
        <v>222</v>
      </c>
      <c r="I27" s="115">
        <v>-18</v>
      </c>
      <c r="J27" s="116">
        <v>-8.1081081081081088</v>
      </c>
    </row>
    <row r="28" spans="1:15" s="110" customFormat="1" ht="24.95" customHeight="1" x14ac:dyDescent="0.2">
      <c r="A28" s="193" t="s">
        <v>163</v>
      </c>
      <c r="B28" s="199" t="s">
        <v>164</v>
      </c>
      <c r="C28" s="113">
        <v>2.7932313398238295</v>
      </c>
      <c r="D28" s="115">
        <v>241</v>
      </c>
      <c r="E28" s="114">
        <v>143</v>
      </c>
      <c r="F28" s="114">
        <v>419</v>
      </c>
      <c r="G28" s="114">
        <v>218</v>
      </c>
      <c r="H28" s="140">
        <v>465</v>
      </c>
      <c r="I28" s="115">
        <v>-224</v>
      </c>
      <c r="J28" s="116">
        <v>-48.172043010752688</v>
      </c>
    </row>
    <row r="29" spans="1:15" s="110" customFormat="1" ht="24.95" customHeight="1" x14ac:dyDescent="0.2">
      <c r="A29" s="193">
        <v>86</v>
      </c>
      <c r="B29" s="199" t="s">
        <v>165</v>
      </c>
      <c r="C29" s="113">
        <v>4.8099211868335647</v>
      </c>
      <c r="D29" s="115">
        <v>415</v>
      </c>
      <c r="E29" s="114">
        <v>286</v>
      </c>
      <c r="F29" s="114">
        <v>418</v>
      </c>
      <c r="G29" s="114">
        <v>317</v>
      </c>
      <c r="H29" s="140">
        <v>848</v>
      </c>
      <c r="I29" s="115">
        <v>-433</v>
      </c>
      <c r="J29" s="116">
        <v>-51.061320754716981</v>
      </c>
    </row>
    <row r="30" spans="1:15" s="110" customFormat="1" ht="24.95" customHeight="1" x14ac:dyDescent="0.2">
      <c r="A30" s="193">
        <v>87.88</v>
      </c>
      <c r="B30" s="204" t="s">
        <v>166</v>
      </c>
      <c r="C30" s="113">
        <v>8.4028743625405653</v>
      </c>
      <c r="D30" s="115">
        <v>725</v>
      </c>
      <c r="E30" s="114">
        <v>535</v>
      </c>
      <c r="F30" s="114">
        <v>975</v>
      </c>
      <c r="G30" s="114">
        <v>589</v>
      </c>
      <c r="H30" s="140">
        <v>673</v>
      </c>
      <c r="I30" s="115">
        <v>52</v>
      </c>
      <c r="J30" s="116">
        <v>7.7265973254086182</v>
      </c>
    </row>
    <row r="31" spans="1:15" s="110" customFormat="1" ht="24.95" customHeight="1" x14ac:dyDescent="0.2">
      <c r="A31" s="193" t="s">
        <v>167</v>
      </c>
      <c r="B31" s="199" t="s">
        <v>168</v>
      </c>
      <c r="C31" s="113">
        <v>3.8595271210013906</v>
      </c>
      <c r="D31" s="115">
        <v>333</v>
      </c>
      <c r="E31" s="114">
        <v>321</v>
      </c>
      <c r="F31" s="114">
        <v>449</v>
      </c>
      <c r="G31" s="114">
        <v>270</v>
      </c>
      <c r="H31" s="140">
        <v>299</v>
      </c>
      <c r="I31" s="115">
        <v>34</v>
      </c>
      <c r="J31" s="116">
        <v>11.371237458193979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0.86926286509040329</v>
      </c>
      <c r="D34" s="115">
        <v>75</v>
      </c>
      <c r="E34" s="114">
        <v>107</v>
      </c>
      <c r="F34" s="114">
        <v>79</v>
      </c>
      <c r="G34" s="114">
        <v>57</v>
      </c>
      <c r="H34" s="140">
        <v>81</v>
      </c>
      <c r="I34" s="115">
        <v>-6</v>
      </c>
      <c r="J34" s="116">
        <v>-7.4074074074074074</v>
      </c>
    </row>
    <row r="35" spans="1:10" s="110" customFormat="1" ht="24.95" customHeight="1" x14ac:dyDescent="0.2">
      <c r="A35" s="292" t="s">
        <v>171</v>
      </c>
      <c r="B35" s="293" t="s">
        <v>172</v>
      </c>
      <c r="C35" s="113">
        <v>27.32962447844228</v>
      </c>
      <c r="D35" s="115">
        <v>2358</v>
      </c>
      <c r="E35" s="114">
        <v>1682</v>
      </c>
      <c r="F35" s="114">
        <v>2113</v>
      </c>
      <c r="G35" s="114">
        <v>1792</v>
      </c>
      <c r="H35" s="140">
        <v>3595</v>
      </c>
      <c r="I35" s="115">
        <v>-1237</v>
      </c>
      <c r="J35" s="116">
        <v>-34.408901251738527</v>
      </c>
    </row>
    <row r="36" spans="1:10" s="110" customFormat="1" ht="24.95" customHeight="1" x14ac:dyDescent="0.2">
      <c r="A36" s="294" t="s">
        <v>173</v>
      </c>
      <c r="B36" s="295" t="s">
        <v>174</v>
      </c>
      <c r="C36" s="125">
        <v>71.801112656467311</v>
      </c>
      <c r="D36" s="143">
        <v>6195</v>
      </c>
      <c r="E36" s="144">
        <v>4883</v>
      </c>
      <c r="F36" s="144">
        <v>6233</v>
      </c>
      <c r="G36" s="144">
        <v>5021</v>
      </c>
      <c r="H36" s="145">
        <v>6703</v>
      </c>
      <c r="I36" s="143">
        <v>-508</v>
      </c>
      <c r="J36" s="146">
        <v>-7.5786961062210949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8628</v>
      </c>
      <c r="F11" s="264">
        <v>6672</v>
      </c>
      <c r="G11" s="264">
        <v>8425</v>
      </c>
      <c r="H11" s="264">
        <v>6870</v>
      </c>
      <c r="I11" s="265">
        <v>10379</v>
      </c>
      <c r="J11" s="263">
        <v>-1751</v>
      </c>
      <c r="K11" s="266">
        <v>-16.870604104441661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26.657394529439035</v>
      </c>
      <c r="E13" s="115">
        <v>2300</v>
      </c>
      <c r="F13" s="114">
        <v>1894</v>
      </c>
      <c r="G13" s="114">
        <v>2451</v>
      </c>
      <c r="H13" s="114">
        <v>1950</v>
      </c>
      <c r="I13" s="140">
        <v>2301</v>
      </c>
      <c r="J13" s="115">
        <v>-1</v>
      </c>
      <c r="K13" s="116">
        <v>-4.3459365493263798E-2</v>
      </c>
    </row>
    <row r="14" spans="1:17" ht="15.95" customHeight="1" x14ac:dyDescent="0.2">
      <c r="A14" s="306" t="s">
        <v>230</v>
      </c>
      <c r="B14" s="307"/>
      <c r="C14" s="308"/>
      <c r="D14" s="113">
        <v>58.449235048678723</v>
      </c>
      <c r="E14" s="115">
        <v>5043</v>
      </c>
      <c r="F14" s="114">
        <v>3767</v>
      </c>
      <c r="G14" s="114">
        <v>4676</v>
      </c>
      <c r="H14" s="114">
        <v>3820</v>
      </c>
      <c r="I14" s="140">
        <v>5924</v>
      </c>
      <c r="J14" s="115">
        <v>-881</v>
      </c>
      <c r="K14" s="116">
        <v>-14.87170830519919</v>
      </c>
    </row>
    <row r="15" spans="1:17" ht="15.95" customHeight="1" x14ac:dyDescent="0.2">
      <c r="A15" s="306" t="s">
        <v>231</v>
      </c>
      <c r="B15" s="307"/>
      <c r="C15" s="308"/>
      <c r="D15" s="113">
        <v>6.7802503477051461</v>
      </c>
      <c r="E15" s="115">
        <v>585</v>
      </c>
      <c r="F15" s="114">
        <v>524</v>
      </c>
      <c r="G15" s="114">
        <v>543</v>
      </c>
      <c r="H15" s="114">
        <v>511</v>
      </c>
      <c r="I15" s="140">
        <v>1056</v>
      </c>
      <c r="J15" s="115">
        <v>-471</v>
      </c>
      <c r="K15" s="116">
        <v>-44.602272727272727</v>
      </c>
    </row>
    <row r="16" spans="1:17" ht="15.95" customHeight="1" x14ac:dyDescent="0.2">
      <c r="A16" s="306" t="s">
        <v>232</v>
      </c>
      <c r="B16" s="307"/>
      <c r="C16" s="308"/>
      <c r="D16" s="113">
        <v>8.0203987019007883</v>
      </c>
      <c r="E16" s="115">
        <v>692</v>
      </c>
      <c r="F16" s="114">
        <v>480</v>
      </c>
      <c r="G16" s="114">
        <v>703</v>
      </c>
      <c r="H16" s="114">
        <v>577</v>
      </c>
      <c r="I16" s="140">
        <v>1091</v>
      </c>
      <c r="J16" s="115">
        <v>-399</v>
      </c>
      <c r="K16" s="116">
        <v>-36.571952337305227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0.56791840519239689</v>
      </c>
      <c r="E18" s="115">
        <v>49</v>
      </c>
      <c r="F18" s="114">
        <v>85</v>
      </c>
      <c r="G18" s="114">
        <v>70</v>
      </c>
      <c r="H18" s="114">
        <v>47</v>
      </c>
      <c r="I18" s="140">
        <v>47</v>
      </c>
      <c r="J18" s="115">
        <v>2</v>
      </c>
      <c r="K18" s="116">
        <v>4.2553191489361701</v>
      </c>
    </row>
    <row r="19" spans="1:11" ht="14.1" customHeight="1" x14ac:dyDescent="0.2">
      <c r="A19" s="306" t="s">
        <v>235</v>
      </c>
      <c r="B19" s="307" t="s">
        <v>236</v>
      </c>
      <c r="C19" s="308"/>
      <c r="D19" s="113">
        <v>0.23180343069077422</v>
      </c>
      <c r="E19" s="115">
        <v>20</v>
      </c>
      <c r="F19" s="114">
        <v>61</v>
      </c>
      <c r="G19" s="114">
        <v>37</v>
      </c>
      <c r="H19" s="114">
        <v>14</v>
      </c>
      <c r="I19" s="140">
        <v>23</v>
      </c>
      <c r="J19" s="115">
        <v>-3</v>
      </c>
      <c r="K19" s="116">
        <v>-13.043478260869565</v>
      </c>
    </row>
    <row r="20" spans="1:11" ht="14.1" customHeight="1" x14ac:dyDescent="0.2">
      <c r="A20" s="306">
        <v>12</v>
      </c>
      <c r="B20" s="307" t="s">
        <v>237</v>
      </c>
      <c r="C20" s="308"/>
      <c r="D20" s="113">
        <v>0.92721372276309688</v>
      </c>
      <c r="E20" s="115">
        <v>80</v>
      </c>
      <c r="F20" s="114">
        <v>113</v>
      </c>
      <c r="G20" s="114">
        <v>90</v>
      </c>
      <c r="H20" s="114">
        <v>66</v>
      </c>
      <c r="I20" s="140">
        <v>91</v>
      </c>
      <c r="J20" s="115">
        <v>-11</v>
      </c>
      <c r="K20" s="116">
        <v>-12.087912087912088</v>
      </c>
    </row>
    <row r="21" spans="1:11" ht="14.1" customHeight="1" x14ac:dyDescent="0.2">
      <c r="A21" s="306">
        <v>21</v>
      </c>
      <c r="B21" s="307" t="s">
        <v>238</v>
      </c>
      <c r="C21" s="308"/>
      <c r="D21" s="113">
        <v>0.34770514603616132</v>
      </c>
      <c r="E21" s="115">
        <v>30</v>
      </c>
      <c r="F21" s="114">
        <v>21</v>
      </c>
      <c r="G21" s="114">
        <v>17</v>
      </c>
      <c r="H21" s="114">
        <v>19</v>
      </c>
      <c r="I21" s="140">
        <v>27</v>
      </c>
      <c r="J21" s="115">
        <v>3</v>
      </c>
      <c r="K21" s="116">
        <v>11.111111111111111</v>
      </c>
    </row>
    <row r="22" spans="1:11" ht="14.1" customHeight="1" x14ac:dyDescent="0.2">
      <c r="A22" s="306">
        <v>22</v>
      </c>
      <c r="B22" s="307" t="s">
        <v>239</v>
      </c>
      <c r="C22" s="308"/>
      <c r="D22" s="113">
        <v>1.321279554937413</v>
      </c>
      <c r="E22" s="115">
        <v>114</v>
      </c>
      <c r="F22" s="114">
        <v>84</v>
      </c>
      <c r="G22" s="114">
        <v>138</v>
      </c>
      <c r="H22" s="114">
        <v>127</v>
      </c>
      <c r="I22" s="140">
        <v>162</v>
      </c>
      <c r="J22" s="115">
        <v>-48</v>
      </c>
      <c r="K22" s="116">
        <v>-29.62962962962963</v>
      </c>
    </row>
    <row r="23" spans="1:11" ht="14.1" customHeight="1" x14ac:dyDescent="0.2">
      <c r="A23" s="306">
        <v>23</v>
      </c>
      <c r="B23" s="307" t="s">
        <v>240</v>
      </c>
      <c r="C23" s="308"/>
      <c r="D23" s="113">
        <v>1.2517385257301807</v>
      </c>
      <c r="E23" s="115">
        <v>108</v>
      </c>
      <c r="F23" s="114">
        <v>48</v>
      </c>
      <c r="G23" s="114">
        <v>66</v>
      </c>
      <c r="H23" s="114">
        <v>50</v>
      </c>
      <c r="I23" s="140">
        <v>40</v>
      </c>
      <c r="J23" s="115">
        <v>68</v>
      </c>
      <c r="K23" s="116">
        <v>170</v>
      </c>
    </row>
    <row r="24" spans="1:11" ht="14.1" customHeight="1" x14ac:dyDescent="0.2">
      <c r="A24" s="306">
        <v>24</v>
      </c>
      <c r="B24" s="307" t="s">
        <v>241</v>
      </c>
      <c r="C24" s="308"/>
      <c r="D24" s="113">
        <v>9.5039406583217438</v>
      </c>
      <c r="E24" s="115">
        <v>820</v>
      </c>
      <c r="F24" s="114">
        <v>535</v>
      </c>
      <c r="G24" s="114">
        <v>788</v>
      </c>
      <c r="H24" s="114">
        <v>645</v>
      </c>
      <c r="I24" s="140">
        <v>831</v>
      </c>
      <c r="J24" s="115">
        <v>-11</v>
      </c>
      <c r="K24" s="116">
        <v>-1.3237063778580025</v>
      </c>
    </row>
    <row r="25" spans="1:11" ht="14.1" customHeight="1" x14ac:dyDescent="0.2">
      <c r="A25" s="306">
        <v>25</v>
      </c>
      <c r="B25" s="307" t="s">
        <v>242</v>
      </c>
      <c r="C25" s="308"/>
      <c r="D25" s="113">
        <v>6.8034306907742232</v>
      </c>
      <c r="E25" s="115">
        <v>587</v>
      </c>
      <c r="F25" s="114">
        <v>471</v>
      </c>
      <c r="G25" s="114">
        <v>499</v>
      </c>
      <c r="H25" s="114">
        <v>463</v>
      </c>
      <c r="I25" s="140">
        <v>1199</v>
      </c>
      <c r="J25" s="115">
        <v>-612</v>
      </c>
      <c r="K25" s="116">
        <v>-51.042535446205171</v>
      </c>
    </row>
    <row r="26" spans="1:11" ht="14.1" customHeight="1" x14ac:dyDescent="0.2">
      <c r="A26" s="306">
        <v>26</v>
      </c>
      <c r="B26" s="307" t="s">
        <v>243</v>
      </c>
      <c r="C26" s="308"/>
      <c r="D26" s="113">
        <v>3.2220676866017617</v>
      </c>
      <c r="E26" s="115">
        <v>278</v>
      </c>
      <c r="F26" s="114">
        <v>163</v>
      </c>
      <c r="G26" s="114">
        <v>172</v>
      </c>
      <c r="H26" s="114">
        <v>151</v>
      </c>
      <c r="I26" s="140">
        <v>359</v>
      </c>
      <c r="J26" s="115">
        <v>-81</v>
      </c>
      <c r="K26" s="116">
        <v>-22.562674094707521</v>
      </c>
    </row>
    <row r="27" spans="1:11" ht="14.1" customHeight="1" x14ac:dyDescent="0.2">
      <c r="A27" s="306">
        <v>27</v>
      </c>
      <c r="B27" s="307" t="s">
        <v>244</v>
      </c>
      <c r="C27" s="308"/>
      <c r="D27" s="113">
        <v>2.3412146499768198</v>
      </c>
      <c r="E27" s="115">
        <v>202</v>
      </c>
      <c r="F27" s="114">
        <v>245</v>
      </c>
      <c r="G27" s="114">
        <v>156</v>
      </c>
      <c r="H27" s="114">
        <v>163</v>
      </c>
      <c r="I27" s="140">
        <v>561</v>
      </c>
      <c r="J27" s="115">
        <v>-359</v>
      </c>
      <c r="K27" s="116">
        <v>-63.992869875222816</v>
      </c>
    </row>
    <row r="28" spans="1:11" ht="14.1" customHeight="1" x14ac:dyDescent="0.2">
      <c r="A28" s="306">
        <v>28</v>
      </c>
      <c r="B28" s="307" t="s">
        <v>245</v>
      </c>
      <c r="C28" s="308"/>
      <c r="D28" s="113">
        <v>1.1937876680574873</v>
      </c>
      <c r="E28" s="115">
        <v>103</v>
      </c>
      <c r="F28" s="114">
        <v>86</v>
      </c>
      <c r="G28" s="114">
        <v>66</v>
      </c>
      <c r="H28" s="114">
        <v>61</v>
      </c>
      <c r="I28" s="140">
        <v>99</v>
      </c>
      <c r="J28" s="115">
        <v>4</v>
      </c>
      <c r="K28" s="116">
        <v>4.0404040404040407</v>
      </c>
    </row>
    <row r="29" spans="1:11" ht="14.1" customHeight="1" x14ac:dyDescent="0.2">
      <c r="A29" s="306">
        <v>29</v>
      </c>
      <c r="B29" s="307" t="s">
        <v>246</v>
      </c>
      <c r="C29" s="308"/>
      <c r="D29" s="113">
        <v>3.0598052851182196</v>
      </c>
      <c r="E29" s="115">
        <v>264</v>
      </c>
      <c r="F29" s="114">
        <v>207</v>
      </c>
      <c r="G29" s="114">
        <v>249</v>
      </c>
      <c r="H29" s="114">
        <v>211</v>
      </c>
      <c r="I29" s="140">
        <v>278</v>
      </c>
      <c r="J29" s="115">
        <v>-14</v>
      </c>
      <c r="K29" s="116">
        <v>-5.0359712230215825</v>
      </c>
    </row>
    <row r="30" spans="1:11" ht="14.1" customHeight="1" x14ac:dyDescent="0.2">
      <c r="A30" s="306" t="s">
        <v>247</v>
      </c>
      <c r="B30" s="307" t="s">
        <v>248</v>
      </c>
      <c r="C30" s="308"/>
      <c r="D30" s="113" t="s">
        <v>514</v>
      </c>
      <c r="E30" s="115" t="s">
        <v>514</v>
      </c>
      <c r="F30" s="114" t="s">
        <v>514</v>
      </c>
      <c r="G30" s="114" t="s">
        <v>514</v>
      </c>
      <c r="H30" s="114">
        <v>69</v>
      </c>
      <c r="I30" s="140" t="s">
        <v>514</v>
      </c>
      <c r="J30" s="115" t="s">
        <v>514</v>
      </c>
      <c r="K30" s="116" t="s">
        <v>514</v>
      </c>
    </row>
    <row r="31" spans="1:11" ht="14.1" customHeight="1" x14ac:dyDescent="0.2">
      <c r="A31" s="306" t="s">
        <v>249</v>
      </c>
      <c r="B31" s="307" t="s">
        <v>250</v>
      </c>
      <c r="C31" s="308"/>
      <c r="D31" s="113">
        <v>2.2137227630968939</v>
      </c>
      <c r="E31" s="115">
        <v>191</v>
      </c>
      <c r="F31" s="114">
        <v>126</v>
      </c>
      <c r="G31" s="114">
        <v>173</v>
      </c>
      <c r="H31" s="114">
        <v>142</v>
      </c>
      <c r="I31" s="140">
        <v>201</v>
      </c>
      <c r="J31" s="115">
        <v>-10</v>
      </c>
      <c r="K31" s="116">
        <v>-4.9751243781094523</v>
      </c>
    </row>
    <row r="32" spans="1:11" ht="14.1" customHeight="1" x14ac:dyDescent="0.2">
      <c r="A32" s="306">
        <v>31</v>
      </c>
      <c r="B32" s="307" t="s">
        <v>251</v>
      </c>
      <c r="C32" s="308"/>
      <c r="D32" s="113">
        <v>0.47519703291608717</v>
      </c>
      <c r="E32" s="115">
        <v>41</v>
      </c>
      <c r="F32" s="114">
        <v>40</v>
      </c>
      <c r="G32" s="114">
        <v>25</v>
      </c>
      <c r="H32" s="114">
        <v>14</v>
      </c>
      <c r="I32" s="140">
        <v>33</v>
      </c>
      <c r="J32" s="115">
        <v>8</v>
      </c>
      <c r="K32" s="116">
        <v>24.242424242424242</v>
      </c>
    </row>
    <row r="33" spans="1:11" ht="14.1" customHeight="1" x14ac:dyDescent="0.2">
      <c r="A33" s="306">
        <v>32</v>
      </c>
      <c r="B33" s="307" t="s">
        <v>252</v>
      </c>
      <c r="C33" s="308"/>
      <c r="D33" s="113">
        <v>2.9786740843764488</v>
      </c>
      <c r="E33" s="115">
        <v>257</v>
      </c>
      <c r="F33" s="114">
        <v>252</v>
      </c>
      <c r="G33" s="114">
        <v>275</v>
      </c>
      <c r="H33" s="114">
        <v>239</v>
      </c>
      <c r="I33" s="140">
        <v>212</v>
      </c>
      <c r="J33" s="115">
        <v>45</v>
      </c>
      <c r="K33" s="116">
        <v>21.226415094339622</v>
      </c>
    </row>
    <row r="34" spans="1:11" ht="14.1" customHeight="1" x14ac:dyDescent="0.2">
      <c r="A34" s="306">
        <v>33</v>
      </c>
      <c r="B34" s="307" t="s">
        <v>253</v>
      </c>
      <c r="C34" s="308"/>
      <c r="D34" s="113">
        <v>1.6689847009735743</v>
      </c>
      <c r="E34" s="115">
        <v>144</v>
      </c>
      <c r="F34" s="114">
        <v>98</v>
      </c>
      <c r="G34" s="114">
        <v>130</v>
      </c>
      <c r="H34" s="114">
        <v>112</v>
      </c>
      <c r="I34" s="140">
        <v>182</v>
      </c>
      <c r="J34" s="115">
        <v>-38</v>
      </c>
      <c r="K34" s="116">
        <v>-20.87912087912088</v>
      </c>
    </row>
    <row r="35" spans="1:11" ht="14.1" customHeight="1" x14ac:dyDescent="0.2">
      <c r="A35" s="306">
        <v>34</v>
      </c>
      <c r="B35" s="307" t="s">
        <v>254</v>
      </c>
      <c r="C35" s="308"/>
      <c r="D35" s="113">
        <v>2.7236903106165973</v>
      </c>
      <c r="E35" s="115">
        <v>235</v>
      </c>
      <c r="F35" s="114">
        <v>147</v>
      </c>
      <c r="G35" s="114">
        <v>206</v>
      </c>
      <c r="H35" s="114">
        <v>167</v>
      </c>
      <c r="I35" s="140">
        <v>241</v>
      </c>
      <c r="J35" s="115">
        <v>-6</v>
      </c>
      <c r="K35" s="116">
        <v>-2.4896265560165975</v>
      </c>
    </row>
    <row r="36" spans="1:11" ht="14.1" customHeight="1" x14ac:dyDescent="0.2">
      <c r="A36" s="306">
        <v>41</v>
      </c>
      <c r="B36" s="307" t="s">
        <v>255</v>
      </c>
      <c r="C36" s="308"/>
      <c r="D36" s="113">
        <v>0.38247566063977745</v>
      </c>
      <c r="E36" s="115">
        <v>33</v>
      </c>
      <c r="F36" s="114">
        <v>37</v>
      </c>
      <c r="G36" s="114">
        <v>38</v>
      </c>
      <c r="H36" s="114">
        <v>40</v>
      </c>
      <c r="I36" s="140">
        <v>37</v>
      </c>
      <c r="J36" s="115">
        <v>-4</v>
      </c>
      <c r="K36" s="116">
        <v>-10.810810810810811</v>
      </c>
    </row>
    <row r="37" spans="1:11" ht="14.1" customHeight="1" x14ac:dyDescent="0.2">
      <c r="A37" s="306">
        <v>42</v>
      </c>
      <c r="B37" s="307" t="s">
        <v>256</v>
      </c>
      <c r="C37" s="308"/>
      <c r="D37" s="113">
        <v>8.1131200741770979E-2</v>
      </c>
      <c r="E37" s="115">
        <v>7</v>
      </c>
      <c r="F37" s="114">
        <v>4</v>
      </c>
      <c r="G37" s="114">
        <v>6</v>
      </c>
      <c r="H37" s="114">
        <v>5</v>
      </c>
      <c r="I37" s="140">
        <v>8</v>
      </c>
      <c r="J37" s="115">
        <v>-1</v>
      </c>
      <c r="K37" s="116">
        <v>-12.5</v>
      </c>
    </row>
    <row r="38" spans="1:11" ht="14.1" customHeight="1" x14ac:dyDescent="0.2">
      <c r="A38" s="306">
        <v>43</v>
      </c>
      <c r="B38" s="307" t="s">
        <v>257</v>
      </c>
      <c r="C38" s="308"/>
      <c r="D38" s="113">
        <v>0.53314789058878076</v>
      </c>
      <c r="E38" s="115">
        <v>46</v>
      </c>
      <c r="F38" s="114">
        <v>47</v>
      </c>
      <c r="G38" s="114">
        <v>55</v>
      </c>
      <c r="H38" s="114">
        <v>47</v>
      </c>
      <c r="I38" s="140">
        <v>54</v>
      </c>
      <c r="J38" s="115">
        <v>-8</v>
      </c>
      <c r="K38" s="116">
        <v>-14.814814814814815</v>
      </c>
    </row>
    <row r="39" spans="1:11" ht="14.1" customHeight="1" x14ac:dyDescent="0.2">
      <c r="A39" s="306">
        <v>51</v>
      </c>
      <c r="B39" s="307" t="s">
        <v>258</v>
      </c>
      <c r="C39" s="308"/>
      <c r="D39" s="113">
        <v>7.0468242929995366</v>
      </c>
      <c r="E39" s="115">
        <v>608</v>
      </c>
      <c r="F39" s="114">
        <v>562</v>
      </c>
      <c r="G39" s="114">
        <v>665</v>
      </c>
      <c r="H39" s="114">
        <v>640</v>
      </c>
      <c r="I39" s="140">
        <v>684</v>
      </c>
      <c r="J39" s="115">
        <v>-76</v>
      </c>
      <c r="K39" s="116">
        <v>-11.111111111111111</v>
      </c>
    </row>
    <row r="40" spans="1:11" ht="14.1" customHeight="1" x14ac:dyDescent="0.2">
      <c r="A40" s="306" t="s">
        <v>259</v>
      </c>
      <c r="B40" s="307" t="s">
        <v>260</v>
      </c>
      <c r="C40" s="308"/>
      <c r="D40" s="113">
        <v>5.9225776541492818</v>
      </c>
      <c r="E40" s="115">
        <v>511</v>
      </c>
      <c r="F40" s="114">
        <v>482</v>
      </c>
      <c r="G40" s="114">
        <v>577</v>
      </c>
      <c r="H40" s="114">
        <v>575</v>
      </c>
      <c r="I40" s="140">
        <v>569</v>
      </c>
      <c r="J40" s="115">
        <v>-58</v>
      </c>
      <c r="K40" s="116">
        <v>-10.193321616871705</v>
      </c>
    </row>
    <row r="41" spans="1:11" ht="14.1" customHeight="1" x14ac:dyDescent="0.2">
      <c r="A41" s="306"/>
      <c r="B41" s="307" t="s">
        <v>261</v>
      </c>
      <c r="C41" s="308"/>
      <c r="D41" s="113">
        <v>4.9258229021789521</v>
      </c>
      <c r="E41" s="115">
        <v>425</v>
      </c>
      <c r="F41" s="114">
        <v>390</v>
      </c>
      <c r="G41" s="114">
        <v>471</v>
      </c>
      <c r="H41" s="114">
        <v>498</v>
      </c>
      <c r="I41" s="140">
        <v>481</v>
      </c>
      <c r="J41" s="115">
        <v>-56</v>
      </c>
      <c r="K41" s="116">
        <v>-11.642411642411643</v>
      </c>
    </row>
    <row r="42" spans="1:11" ht="14.1" customHeight="1" x14ac:dyDescent="0.2">
      <c r="A42" s="306">
        <v>52</v>
      </c>
      <c r="B42" s="307" t="s">
        <v>262</v>
      </c>
      <c r="C42" s="308"/>
      <c r="D42" s="113">
        <v>6.3630041724617525</v>
      </c>
      <c r="E42" s="115">
        <v>549</v>
      </c>
      <c r="F42" s="114">
        <v>409</v>
      </c>
      <c r="G42" s="114">
        <v>426</v>
      </c>
      <c r="H42" s="114">
        <v>473</v>
      </c>
      <c r="I42" s="140">
        <v>576</v>
      </c>
      <c r="J42" s="115">
        <v>-27</v>
      </c>
      <c r="K42" s="116">
        <v>-4.6875</v>
      </c>
    </row>
    <row r="43" spans="1:11" ht="14.1" customHeight="1" x14ac:dyDescent="0.2">
      <c r="A43" s="306" t="s">
        <v>263</v>
      </c>
      <c r="B43" s="307" t="s">
        <v>264</v>
      </c>
      <c r="C43" s="308"/>
      <c r="D43" s="113">
        <v>5.285118219749652</v>
      </c>
      <c r="E43" s="115">
        <v>456</v>
      </c>
      <c r="F43" s="114">
        <v>339</v>
      </c>
      <c r="G43" s="114">
        <v>346</v>
      </c>
      <c r="H43" s="114">
        <v>384</v>
      </c>
      <c r="I43" s="140">
        <v>472</v>
      </c>
      <c r="J43" s="115">
        <v>-16</v>
      </c>
      <c r="K43" s="116">
        <v>-3.3898305084745761</v>
      </c>
    </row>
    <row r="44" spans="1:11" ht="14.1" customHeight="1" x14ac:dyDescent="0.2">
      <c r="A44" s="306">
        <v>53</v>
      </c>
      <c r="B44" s="307" t="s">
        <v>265</v>
      </c>
      <c r="C44" s="308"/>
      <c r="D44" s="113">
        <v>1.8776077885952711</v>
      </c>
      <c r="E44" s="115">
        <v>162</v>
      </c>
      <c r="F44" s="114">
        <v>200</v>
      </c>
      <c r="G44" s="114">
        <v>153</v>
      </c>
      <c r="H44" s="114">
        <v>111</v>
      </c>
      <c r="I44" s="140">
        <v>279</v>
      </c>
      <c r="J44" s="115">
        <v>-117</v>
      </c>
      <c r="K44" s="116">
        <v>-41.935483870967744</v>
      </c>
    </row>
    <row r="45" spans="1:11" ht="14.1" customHeight="1" x14ac:dyDescent="0.2">
      <c r="A45" s="306" t="s">
        <v>266</v>
      </c>
      <c r="B45" s="307" t="s">
        <v>267</v>
      </c>
      <c r="C45" s="308"/>
      <c r="D45" s="113">
        <v>1.7732962447844227</v>
      </c>
      <c r="E45" s="115">
        <v>153</v>
      </c>
      <c r="F45" s="114">
        <v>186</v>
      </c>
      <c r="G45" s="114">
        <v>147</v>
      </c>
      <c r="H45" s="114">
        <v>109</v>
      </c>
      <c r="I45" s="140">
        <v>271</v>
      </c>
      <c r="J45" s="115">
        <v>-118</v>
      </c>
      <c r="K45" s="116">
        <v>-43.542435424354245</v>
      </c>
    </row>
    <row r="46" spans="1:11" ht="14.1" customHeight="1" x14ac:dyDescent="0.2">
      <c r="A46" s="306">
        <v>54</v>
      </c>
      <c r="B46" s="307" t="s">
        <v>268</v>
      </c>
      <c r="C46" s="308"/>
      <c r="D46" s="113">
        <v>4.369494668521094</v>
      </c>
      <c r="E46" s="115">
        <v>377</v>
      </c>
      <c r="F46" s="114">
        <v>257</v>
      </c>
      <c r="G46" s="114">
        <v>320</v>
      </c>
      <c r="H46" s="114">
        <v>270</v>
      </c>
      <c r="I46" s="140">
        <v>322</v>
      </c>
      <c r="J46" s="115">
        <v>55</v>
      </c>
      <c r="K46" s="116">
        <v>17.080745341614907</v>
      </c>
    </row>
    <row r="47" spans="1:11" ht="14.1" customHeight="1" x14ac:dyDescent="0.2">
      <c r="A47" s="306">
        <v>61</v>
      </c>
      <c r="B47" s="307" t="s">
        <v>269</v>
      </c>
      <c r="C47" s="308"/>
      <c r="D47" s="113">
        <v>1.2980992118683357</v>
      </c>
      <c r="E47" s="115">
        <v>112</v>
      </c>
      <c r="F47" s="114">
        <v>101</v>
      </c>
      <c r="G47" s="114">
        <v>114</v>
      </c>
      <c r="H47" s="114">
        <v>105</v>
      </c>
      <c r="I47" s="140">
        <v>150</v>
      </c>
      <c r="J47" s="115">
        <v>-38</v>
      </c>
      <c r="K47" s="116">
        <v>-25.333333333333332</v>
      </c>
    </row>
    <row r="48" spans="1:11" ht="14.1" customHeight="1" x14ac:dyDescent="0.2">
      <c r="A48" s="306">
        <v>62</v>
      </c>
      <c r="B48" s="307" t="s">
        <v>270</v>
      </c>
      <c r="C48" s="308"/>
      <c r="D48" s="113">
        <v>8.1710709318497905</v>
      </c>
      <c r="E48" s="115">
        <v>705</v>
      </c>
      <c r="F48" s="114">
        <v>483</v>
      </c>
      <c r="G48" s="114">
        <v>601</v>
      </c>
      <c r="H48" s="114">
        <v>462</v>
      </c>
      <c r="I48" s="140">
        <v>511</v>
      </c>
      <c r="J48" s="115">
        <v>194</v>
      </c>
      <c r="K48" s="116">
        <v>37.964774951076322</v>
      </c>
    </row>
    <row r="49" spans="1:11" ht="14.1" customHeight="1" x14ac:dyDescent="0.2">
      <c r="A49" s="306">
        <v>63</v>
      </c>
      <c r="B49" s="307" t="s">
        <v>271</v>
      </c>
      <c r="C49" s="308"/>
      <c r="D49" s="113">
        <v>2.364394993045897</v>
      </c>
      <c r="E49" s="115">
        <v>204</v>
      </c>
      <c r="F49" s="114">
        <v>185</v>
      </c>
      <c r="G49" s="114">
        <v>243</v>
      </c>
      <c r="H49" s="114">
        <v>204</v>
      </c>
      <c r="I49" s="140">
        <v>244</v>
      </c>
      <c r="J49" s="115">
        <v>-40</v>
      </c>
      <c r="K49" s="116">
        <v>-16.393442622950818</v>
      </c>
    </row>
    <row r="50" spans="1:11" ht="14.1" customHeight="1" x14ac:dyDescent="0.2">
      <c r="A50" s="306" t="s">
        <v>272</v>
      </c>
      <c r="B50" s="307" t="s">
        <v>273</v>
      </c>
      <c r="C50" s="308"/>
      <c r="D50" s="113">
        <v>0.26657394529439038</v>
      </c>
      <c r="E50" s="115">
        <v>23</v>
      </c>
      <c r="F50" s="114">
        <v>21</v>
      </c>
      <c r="G50" s="114">
        <v>30</v>
      </c>
      <c r="H50" s="114">
        <v>31</v>
      </c>
      <c r="I50" s="140">
        <v>25</v>
      </c>
      <c r="J50" s="115">
        <v>-2</v>
      </c>
      <c r="K50" s="116">
        <v>-8</v>
      </c>
    </row>
    <row r="51" spans="1:11" ht="14.1" customHeight="1" x14ac:dyDescent="0.2">
      <c r="A51" s="306" t="s">
        <v>274</v>
      </c>
      <c r="B51" s="307" t="s">
        <v>275</v>
      </c>
      <c r="C51" s="308"/>
      <c r="D51" s="113">
        <v>1.8776077885952711</v>
      </c>
      <c r="E51" s="115">
        <v>162</v>
      </c>
      <c r="F51" s="114">
        <v>151</v>
      </c>
      <c r="G51" s="114">
        <v>184</v>
      </c>
      <c r="H51" s="114">
        <v>153</v>
      </c>
      <c r="I51" s="140">
        <v>179</v>
      </c>
      <c r="J51" s="115">
        <v>-17</v>
      </c>
      <c r="K51" s="116">
        <v>-9.4972067039106154</v>
      </c>
    </row>
    <row r="52" spans="1:11" ht="14.1" customHeight="1" x14ac:dyDescent="0.2">
      <c r="A52" s="306">
        <v>71</v>
      </c>
      <c r="B52" s="307" t="s">
        <v>276</v>
      </c>
      <c r="C52" s="308"/>
      <c r="D52" s="113">
        <v>8.3681038479369487</v>
      </c>
      <c r="E52" s="115">
        <v>722</v>
      </c>
      <c r="F52" s="114">
        <v>511</v>
      </c>
      <c r="G52" s="114">
        <v>628</v>
      </c>
      <c r="H52" s="114">
        <v>498</v>
      </c>
      <c r="I52" s="140">
        <v>816</v>
      </c>
      <c r="J52" s="115">
        <v>-94</v>
      </c>
      <c r="K52" s="116">
        <v>-11.519607843137255</v>
      </c>
    </row>
    <row r="53" spans="1:11" ht="14.1" customHeight="1" x14ac:dyDescent="0.2">
      <c r="A53" s="306" t="s">
        <v>277</v>
      </c>
      <c r="B53" s="307" t="s">
        <v>278</v>
      </c>
      <c r="C53" s="308"/>
      <c r="D53" s="113">
        <v>3.0713954566527586</v>
      </c>
      <c r="E53" s="115">
        <v>265</v>
      </c>
      <c r="F53" s="114">
        <v>240</v>
      </c>
      <c r="G53" s="114">
        <v>272</v>
      </c>
      <c r="H53" s="114">
        <v>203</v>
      </c>
      <c r="I53" s="140">
        <v>321</v>
      </c>
      <c r="J53" s="115">
        <v>-56</v>
      </c>
      <c r="K53" s="116">
        <v>-17.445482866043612</v>
      </c>
    </row>
    <row r="54" spans="1:11" ht="14.1" customHeight="1" x14ac:dyDescent="0.2">
      <c r="A54" s="306" t="s">
        <v>279</v>
      </c>
      <c r="B54" s="307" t="s">
        <v>280</v>
      </c>
      <c r="C54" s="308"/>
      <c r="D54" s="113">
        <v>4.1492814093648587</v>
      </c>
      <c r="E54" s="115">
        <v>358</v>
      </c>
      <c r="F54" s="114">
        <v>211</v>
      </c>
      <c r="G54" s="114">
        <v>285</v>
      </c>
      <c r="H54" s="114">
        <v>231</v>
      </c>
      <c r="I54" s="140">
        <v>388</v>
      </c>
      <c r="J54" s="115">
        <v>-30</v>
      </c>
      <c r="K54" s="116">
        <v>-7.731958762886598</v>
      </c>
    </row>
    <row r="55" spans="1:11" ht="14.1" customHeight="1" x14ac:dyDescent="0.2">
      <c r="A55" s="306">
        <v>72</v>
      </c>
      <c r="B55" s="307" t="s">
        <v>281</v>
      </c>
      <c r="C55" s="308"/>
      <c r="D55" s="113">
        <v>1.2749188687992583</v>
      </c>
      <c r="E55" s="115">
        <v>110</v>
      </c>
      <c r="F55" s="114">
        <v>87</v>
      </c>
      <c r="G55" s="114">
        <v>116</v>
      </c>
      <c r="H55" s="114">
        <v>94</v>
      </c>
      <c r="I55" s="140">
        <v>173</v>
      </c>
      <c r="J55" s="115">
        <v>-63</v>
      </c>
      <c r="K55" s="116">
        <v>-36.416184971098268</v>
      </c>
    </row>
    <row r="56" spans="1:11" ht="14.1" customHeight="1" x14ac:dyDescent="0.2">
      <c r="A56" s="306" t="s">
        <v>282</v>
      </c>
      <c r="B56" s="307" t="s">
        <v>283</v>
      </c>
      <c r="C56" s="308"/>
      <c r="D56" s="113">
        <v>0.28975428836346778</v>
      </c>
      <c r="E56" s="115">
        <v>25</v>
      </c>
      <c r="F56" s="114">
        <v>29</v>
      </c>
      <c r="G56" s="114">
        <v>39</v>
      </c>
      <c r="H56" s="114">
        <v>30</v>
      </c>
      <c r="I56" s="140">
        <v>63</v>
      </c>
      <c r="J56" s="115">
        <v>-38</v>
      </c>
      <c r="K56" s="116">
        <v>-60.317460317460316</v>
      </c>
    </row>
    <row r="57" spans="1:11" ht="14.1" customHeight="1" x14ac:dyDescent="0.2">
      <c r="A57" s="306" t="s">
        <v>284</v>
      </c>
      <c r="B57" s="307" t="s">
        <v>285</v>
      </c>
      <c r="C57" s="308"/>
      <c r="D57" s="113">
        <v>0.75336114974501622</v>
      </c>
      <c r="E57" s="115">
        <v>65</v>
      </c>
      <c r="F57" s="114">
        <v>29</v>
      </c>
      <c r="G57" s="114">
        <v>58</v>
      </c>
      <c r="H57" s="114">
        <v>35</v>
      </c>
      <c r="I57" s="140">
        <v>78</v>
      </c>
      <c r="J57" s="115">
        <v>-13</v>
      </c>
      <c r="K57" s="116">
        <v>-16.666666666666668</v>
      </c>
    </row>
    <row r="58" spans="1:11" ht="14.1" customHeight="1" x14ac:dyDescent="0.2">
      <c r="A58" s="306">
        <v>73</v>
      </c>
      <c r="B58" s="307" t="s">
        <v>286</v>
      </c>
      <c r="C58" s="308"/>
      <c r="D58" s="113">
        <v>1.3560500695410291</v>
      </c>
      <c r="E58" s="115">
        <v>117</v>
      </c>
      <c r="F58" s="114">
        <v>60</v>
      </c>
      <c r="G58" s="114">
        <v>106</v>
      </c>
      <c r="H58" s="114">
        <v>87</v>
      </c>
      <c r="I58" s="140">
        <v>124</v>
      </c>
      <c r="J58" s="115">
        <v>-7</v>
      </c>
      <c r="K58" s="116">
        <v>-5.645161290322581</v>
      </c>
    </row>
    <row r="59" spans="1:11" ht="14.1" customHeight="1" x14ac:dyDescent="0.2">
      <c r="A59" s="306" t="s">
        <v>287</v>
      </c>
      <c r="B59" s="307" t="s">
        <v>288</v>
      </c>
      <c r="C59" s="308"/>
      <c r="D59" s="113">
        <v>0.95039406583217434</v>
      </c>
      <c r="E59" s="115">
        <v>82</v>
      </c>
      <c r="F59" s="114">
        <v>44</v>
      </c>
      <c r="G59" s="114">
        <v>81</v>
      </c>
      <c r="H59" s="114">
        <v>66</v>
      </c>
      <c r="I59" s="140">
        <v>103</v>
      </c>
      <c r="J59" s="115">
        <v>-21</v>
      </c>
      <c r="K59" s="116">
        <v>-20.388349514563107</v>
      </c>
    </row>
    <row r="60" spans="1:11" ht="14.1" customHeight="1" x14ac:dyDescent="0.2">
      <c r="A60" s="306">
        <v>81</v>
      </c>
      <c r="B60" s="307" t="s">
        <v>289</v>
      </c>
      <c r="C60" s="308"/>
      <c r="D60" s="113">
        <v>6.4904960593416785</v>
      </c>
      <c r="E60" s="115">
        <v>560</v>
      </c>
      <c r="F60" s="114">
        <v>364</v>
      </c>
      <c r="G60" s="114">
        <v>549</v>
      </c>
      <c r="H60" s="114">
        <v>440</v>
      </c>
      <c r="I60" s="140">
        <v>849</v>
      </c>
      <c r="J60" s="115">
        <v>-289</v>
      </c>
      <c r="K60" s="116">
        <v>-34.040047114252062</v>
      </c>
    </row>
    <row r="61" spans="1:11" ht="14.1" customHeight="1" x14ac:dyDescent="0.2">
      <c r="A61" s="306" t="s">
        <v>290</v>
      </c>
      <c r="B61" s="307" t="s">
        <v>291</v>
      </c>
      <c r="C61" s="308"/>
      <c r="D61" s="113">
        <v>1.6342141863699582</v>
      </c>
      <c r="E61" s="115">
        <v>141</v>
      </c>
      <c r="F61" s="114">
        <v>78</v>
      </c>
      <c r="G61" s="114">
        <v>70</v>
      </c>
      <c r="H61" s="114">
        <v>108</v>
      </c>
      <c r="I61" s="140">
        <v>126</v>
      </c>
      <c r="J61" s="115">
        <v>15</v>
      </c>
      <c r="K61" s="116">
        <v>11.904761904761905</v>
      </c>
    </row>
    <row r="62" spans="1:11" ht="14.1" customHeight="1" x14ac:dyDescent="0.2">
      <c r="A62" s="306" t="s">
        <v>292</v>
      </c>
      <c r="B62" s="307" t="s">
        <v>293</v>
      </c>
      <c r="C62" s="308"/>
      <c r="D62" s="113">
        <v>2.5498377375985166</v>
      </c>
      <c r="E62" s="115">
        <v>220</v>
      </c>
      <c r="F62" s="114">
        <v>168</v>
      </c>
      <c r="G62" s="114">
        <v>303</v>
      </c>
      <c r="H62" s="114">
        <v>153</v>
      </c>
      <c r="I62" s="140">
        <v>435</v>
      </c>
      <c r="J62" s="115">
        <v>-215</v>
      </c>
      <c r="K62" s="116">
        <v>-49.425287356321839</v>
      </c>
    </row>
    <row r="63" spans="1:11" ht="14.1" customHeight="1" x14ac:dyDescent="0.2">
      <c r="A63" s="306"/>
      <c r="B63" s="307" t="s">
        <v>294</v>
      </c>
      <c r="C63" s="308"/>
      <c r="D63" s="113">
        <v>2.1905424200278163</v>
      </c>
      <c r="E63" s="115">
        <v>189</v>
      </c>
      <c r="F63" s="114">
        <v>148</v>
      </c>
      <c r="G63" s="114">
        <v>259</v>
      </c>
      <c r="H63" s="114">
        <v>125</v>
      </c>
      <c r="I63" s="140">
        <v>390</v>
      </c>
      <c r="J63" s="115">
        <v>-201</v>
      </c>
      <c r="K63" s="116">
        <v>-51.53846153846154</v>
      </c>
    </row>
    <row r="64" spans="1:11" ht="14.1" customHeight="1" x14ac:dyDescent="0.2">
      <c r="A64" s="306" t="s">
        <v>295</v>
      </c>
      <c r="B64" s="307" t="s">
        <v>296</v>
      </c>
      <c r="C64" s="308"/>
      <c r="D64" s="113">
        <v>0.86926286509040329</v>
      </c>
      <c r="E64" s="115">
        <v>75</v>
      </c>
      <c r="F64" s="114">
        <v>60</v>
      </c>
      <c r="G64" s="114">
        <v>55</v>
      </c>
      <c r="H64" s="114">
        <v>71</v>
      </c>
      <c r="I64" s="140">
        <v>138</v>
      </c>
      <c r="J64" s="115">
        <v>-63</v>
      </c>
      <c r="K64" s="116">
        <v>-45.652173913043477</v>
      </c>
    </row>
    <row r="65" spans="1:11" ht="14.1" customHeight="1" x14ac:dyDescent="0.2">
      <c r="A65" s="306" t="s">
        <v>297</v>
      </c>
      <c r="B65" s="307" t="s">
        <v>298</v>
      </c>
      <c r="C65" s="308"/>
      <c r="D65" s="113">
        <v>0.6142790913305517</v>
      </c>
      <c r="E65" s="115">
        <v>53</v>
      </c>
      <c r="F65" s="114">
        <v>34</v>
      </c>
      <c r="G65" s="114">
        <v>52</v>
      </c>
      <c r="H65" s="114">
        <v>42</v>
      </c>
      <c r="I65" s="140">
        <v>85</v>
      </c>
      <c r="J65" s="115">
        <v>-32</v>
      </c>
      <c r="K65" s="116">
        <v>-37.647058823529413</v>
      </c>
    </row>
    <row r="66" spans="1:11" ht="14.1" customHeight="1" x14ac:dyDescent="0.2">
      <c r="A66" s="306">
        <v>82</v>
      </c>
      <c r="B66" s="307" t="s">
        <v>299</v>
      </c>
      <c r="C66" s="308"/>
      <c r="D66" s="113">
        <v>4.49698655540102</v>
      </c>
      <c r="E66" s="115">
        <v>388</v>
      </c>
      <c r="F66" s="114">
        <v>340</v>
      </c>
      <c r="G66" s="114">
        <v>511</v>
      </c>
      <c r="H66" s="114">
        <v>336</v>
      </c>
      <c r="I66" s="140">
        <v>363</v>
      </c>
      <c r="J66" s="115">
        <v>25</v>
      </c>
      <c r="K66" s="116">
        <v>6.887052341597796</v>
      </c>
    </row>
    <row r="67" spans="1:11" ht="14.1" customHeight="1" x14ac:dyDescent="0.2">
      <c r="A67" s="306" t="s">
        <v>300</v>
      </c>
      <c r="B67" s="307" t="s">
        <v>301</v>
      </c>
      <c r="C67" s="308"/>
      <c r="D67" s="113">
        <v>3.4191006026889199</v>
      </c>
      <c r="E67" s="115">
        <v>295</v>
      </c>
      <c r="F67" s="114">
        <v>248</v>
      </c>
      <c r="G67" s="114">
        <v>407</v>
      </c>
      <c r="H67" s="114">
        <v>228</v>
      </c>
      <c r="I67" s="140">
        <v>258</v>
      </c>
      <c r="J67" s="115">
        <v>37</v>
      </c>
      <c r="K67" s="116">
        <v>14.34108527131783</v>
      </c>
    </row>
    <row r="68" spans="1:11" ht="14.1" customHeight="1" x14ac:dyDescent="0.2">
      <c r="A68" s="306" t="s">
        <v>302</v>
      </c>
      <c r="B68" s="307" t="s">
        <v>303</v>
      </c>
      <c r="C68" s="308"/>
      <c r="D68" s="113">
        <v>0.46360686138154844</v>
      </c>
      <c r="E68" s="115">
        <v>40</v>
      </c>
      <c r="F68" s="114">
        <v>39</v>
      </c>
      <c r="G68" s="114">
        <v>67</v>
      </c>
      <c r="H68" s="114">
        <v>64</v>
      </c>
      <c r="I68" s="140">
        <v>64</v>
      </c>
      <c r="J68" s="115">
        <v>-24</v>
      </c>
      <c r="K68" s="116">
        <v>-37.5</v>
      </c>
    </row>
    <row r="69" spans="1:11" ht="14.1" customHeight="1" x14ac:dyDescent="0.2">
      <c r="A69" s="306">
        <v>83</v>
      </c>
      <c r="B69" s="307" t="s">
        <v>304</v>
      </c>
      <c r="C69" s="308"/>
      <c r="D69" s="113">
        <v>4.091330551692165</v>
      </c>
      <c r="E69" s="115">
        <v>353</v>
      </c>
      <c r="F69" s="114">
        <v>270</v>
      </c>
      <c r="G69" s="114">
        <v>508</v>
      </c>
      <c r="H69" s="114">
        <v>294</v>
      </c>
      <c r="I69" s="140">
        <v>371</v>
      </c>
      <c r="J69" s="115">
        <v>-18</v>
      </c>
      <c r="K69" s="116">
        <v>-4.8517520215633425</v>
      </c>
    </row>
    <row r="70" spans="1:11" ht="14.1" customHeight="1" x14ac:dyDescent="0.2">
      <c r="A70" s="306" t="s">
        <v>305</v>
      </c>
      <c r="B70" s="307" t="s">
        <v>306</v>
      </c>
      <c r="C70" s="308"/>
      <c r="D70" s="113">
        <v>3.5465924895688454</v>
      </c>
      <c r="E70" s="115">
        <v>306</v>
      </c>
      <c r="F70" s="114">
        <v>229</v>
      </c>
      <c r="G70" s="114">
        <v>449</v>
      </c>
      <c r="H70" s="114">
        <v>248</v>
      </c>
      <c r="I70" s="140">
        <v>326</v>
      </c>
      <c r="J70" s="115">
        <v>-20</v>
      </c>
      <c r="K70" s="116">
        <v>-6.1349693251533743</v>
      </c>
    </row>
    <row r="71" spans="1:11" ht="14.1" customHeight="1" x14ac:dyDescent="0.2">
      <c r="A71" s="306"/>
      <c r="B71" s="307" t="s">
        <v>307</v>
      </c>
      <c r="C71" s="308"/>
      <c r="D71" s="113">
        <v>2.1094112192860455</v>
      </c>
      <c r="E71" s="115">
        <v>182</v>
      </c>
      <c r="F71" s="114">
        <v>124</v>
      </c>
      <c r="G71" s="114">
        <v>305</v>
      </c>
      <c r="H71" s="114">
        <v>122</v>
      </c>
      <c r="I71" s="140">
        <v>192</v>
      </c>
      <c r="J71" s="115">
        <v>-10</v>
      </c>
      <c r="K71" s="116">
        <v>-5.208333333333333</v>
      </c>
    </row>
    <row r="72" spans="1:11" ht="14.1" customHeight="1" x14ac:dyDescent="0.2">
      <c r="A72" s="306">
        <v>84</v>
      </c>
      <c r="B72" s="307" t="s">
        <v>308</v>
      </c>
      <c r="C72" s="308"/>
      <c r="D72" s="113">
        <v>1.7732962447844227</v>
      </c>
      <c r="E72" s="115">
        <v>153</v>
      </c>
      <c r="F72" s="114">
        <v>80</v>
      </c>
      <c r="G72" s="114">
        <v>285</v>
      </c>
      <c r="H72" s="114">
        <v>138</v>
      </c>
      <c r="I72" s="140">
        <v>362</v>
      </c>
      <c r="J72" s="115">
        <v>-209</v>
      </c>
      <c r="K72" s="116">
        <v>-57.734806629834253</v>
      </c>
    </row>
    <row r="73" spans="1:11" ht="14.1" customHeight="1" x14ac:dyDescent="0.2">
      <c r="A73" s="306" t="s">
        <v>309</v>
      </c>
      <c r="B73" s="307" t="s">
        <v>310</v>
      </c>
      <c r="C73" s="308"/>
      <c r="D73" s="113">
        <v>0.86926286509040329</v>
      </c>
      <c r="E73" s="115">
        <v>75</v>
      </c>
      <c r="F73" s="114">
        <v>32</v>
      </c>
      <c r="G73" s="114">
        <v>146</v>
      </c>
      <c r="H73" s="114">
        <v>108</v>
      </c>
      <c r="I73" s="140">
        <v>271</v>
      </c>
      <c r="J73" s="115">
        <v>-196</v>
      </c>
      <c r="K73" s="116">
        <v>-72.32472324723247</v>
      </c>
    </row>
    <row r="74" spans="1:11" ht="14.1" customHeight="1" x14ac:dyDescent="0.2">
      <c r="A74" s="306" t="s">
        <v>311</v>
      </c>
      <c r="B74" s="307" t="s">
        <v>312</v>
      </c>
      <c r="C74" s="308"/>
      <c r="D74" s="113">
        <v>0.20862308762169679</v>
      </c>
      <c r="E74" s="115">
        <v>18</v>
      </c>
      <c r="F74" s="114">
        <v>13</v>
      </c>
      <c r="G74" s="114">
        <v>36</v>
      </c>
      <c r="H74" s="114">
        <v>7</v>
      </c>
      <c r="I74" s="140">
        <v>47</v>
      </c>
      <c r="J74" s="115">
        <v>-29</v>
      </c>
      <c r="K74" s="116">
        <v>-61.702127659574465</v>
      </c>
    </row>
    <row r="75" spans="1:11" ht="14.1" customHeight="1" x14ac:dyDescent="0.2">
      <c r="A75" s="306" t="s">
        <v>313</v>
      </c>
      <c r="B75" s="307" t="s">
        <v>314</v>
      </c>
      <c r="C75" s="308"/>
      <c r="D75" s="113">
        <v>0.23180343069077422</v>
      </c>
      <c r="E75" s="115">
        <v>20</v>
      </c>
      <c r="F75" s="114">
        <v>17</v>
      </c>
      <c r="G75" s="114">
        <v>31</v>
      </c>
      <c r="H75" s="114">
        <v>11</v>
      </c>
      <c r="I75" s="140">
        <v>18</v>
      </c>
      <c r="J75" s="115">
        <v>2</v>
      </c>
      <c r="K75" s="116">
        <v>11.111111111111111</v>
      </c>
    </row>
    <row r="76" spans="1:11" ht="14.1" customHeight="1" x14ac:dyDescent="0.2">
      <c r="A76" s="306">
        <v>91</v>
      </c>
      <c r="B76" s="307" t="s">
        <v>315</v>
      </c>
      <c r="C76" s="308"/>
      <c r="D76" s="113" t="s">
        <v>514</v>
      </c>
      <c r="E76" s="115" t="s">
        <v>514</v>
      </c>
      <c r="F76" s="114">
        <v>3</v>
      </c>
      <c r="G76" s="114" t="s">
        <v>514</v>
      </c>
      <c r="H76" s="114" t="s">
        <v>514</v>
      </c>
      <c r="I76" s="140">
        <v>7</v>
      </c>
      <c r="J76" s="115" t="s">
        <v>514</v>
      </c>
      <c r="K76" s="116" t="s">
        <v>514</v>
      </c>
    </row>
    <row r="77" spans="1:11" ht="14.1" customHeight="1" x14ac:dyDescent="0.2">
      <c r="A77" s="306">
        <v>92</v>
      </c>
      <c r="B77" s="307" t="s">
        <v>316</v>
      </c>
      <c r="C77" s="308"/>
      <c r="D77" s="113">
        <v>0.24339360222531292</v>
      </c>
      <c r="E77" s="115">
        <v>21</v>
      </c>
      <c r="F77" s="114">
        <v>31</v>
      </c>
      <c r="G77" s="114">
        <v>25</v>
      </c>
      <c r="H77" s="114">
        <v>19</v>
      </c>
      <c r="I77" s="140">
        <v>30</v>
      </c>
      <c r="J77" s="115">
        <v>-9</v>
      </c>
      <c r="K77" s="116">
        <v>-30</v>
      </c>
    </row>
    <row r="78" spans="1:11" ht="14.1" customHeight="1" x14ac:dyDescent="0.2">
      <c r="A78" s="306">
        <v>93</v>
      </c>
      <c r="B78" s="307" t="s">
        <v>317</v>
      </c>
      <c r="C78" s="308"/>
      <c r="D78" s="113">
        <v>0.19703291608715809</v>
      </c>
      <c r="E78" s="115">
        <v>17</v>
      </c>
      <c r="F78" s="114">
        <v>12</v>
      </c>
      <c r="G78" s="114">
        <v>14</v>
      </c>
      <c r="H78" s="114">
        <v>4</v>
      </c>
      <c r="I78" s="140">
        <v>11</v>
      </c>
      <c r="J78" s="115">
        <v>6</v>
      </c>
      <c r="K78" s="116">
        <v>54.545454545454547</v>
      </c>
    </row>
    <row r="79" spans="1:11" ht="14.1" customHeight="1" x14ac:dyDescent="0.2">
      <c r="A79" s="306">
        <v>94</v>
      </c>
      <c r="B79" s="307" t="s">
        <v>318</v>
      </c>
      <c r="C79" s="308"/>
      <c r="D79" s="113">
        <v>0.68382012053778396</v>
      </c>
      <c r="E79" s="115">
        <v>59</v>
      </c>
      <c r="F79" s="114">
        <v>27</v>
      </c>
      <c r="G79" s="114">
        <v>57</v>
      </c>
      <c r="H79" s="114">
        <v>52</v>
      </c>
      <c r="I79" s="140">
        <v>36</v>
      </c>
      <c r="J79" s="115">
        <v>23</v>
      </c>
      <c r="K79" s="116">
        <v>63.888888888888886</v>
      </c>
    </row>
    <row r="80" spans="1:11" ht="14.1" customHeight="1" x14ac:dyDescent="0.2">
      <c r="A80" s="306" t="s">
        <v>319</v>
      </c>
      <c r="B80" s="307" t="s">
        <v>320</v>
      </c>
      <c r="C80" s="308"/>
      <c r="D80" s="113" t="s">
        <v>514</v>
      </c>
      <c r="E80" s="115" t="s">
        <v>514</v>
      </c>
      <c r="F80" s="114">
        <v>0</v>
      </c>
      <c r="G80" s="114" t="s">
        <v>514</v>
      </c>
      <c r="H80" s="114" t="s">
        <v>514</v>
      </c>
      <c r="I80" s="140">
        <v>3</v>
      </c>
      <c r="J80" s="115" t="s">
        <v>514</v>
      </c>
      <c r="K80" s="116" t="s">
        <v>514</v>
      </c>
    </row>
    <row r="81" spans="1:11" ht="14.1" customHeight="1" x14ac:dyDescent="0.2">
      <c r="A81" s="310" t="s">
        <v>321</v>
      </c>
      <c r="B81" s="311" t="s">
        <v>334</v>
      </c>
      <c r="C81" s="312"/>
      <c r="D81" s="125">
        <v>9.2721372276309694E-2</v>
      </c>
      <c r="E81" s="143">
        <v>8</v>
      </c>
      <c r="F81" s="144">
        <v>7</v>
      </c>
      <c r="G81" s="144">
        <v>52</v>
      </c>
      <c r="H81" s="144">
        <v>12</v>
      </c>
      <c r="I81" s="145">
        <v>7</v>
      </c>
      <c r="J81" s="143">
        <v>1</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117611</v>
      </c>
      <c r="C10" s="114">
        <v>61007</v>
      </c>
      <c r="D10" s="114">
        <v>56604</v>
      </c>
      <c r="E10" s="114">
        <v>88874</v>
      </c>
      <c r="F10" s="114">
        <v>27032</v>
      </c>
      <c r="G10" s="114">
        <v>14512</v>
      </c>
      <c r="H10" s="114">
        <v>34446</v>
      </c>
      <c r="I10" s="115">
        <v>21034</v>
      </c>
      <c r="J10" s="114">
        <v>17228</v>
      </c>
      <c r="K10" s="114">
        <v>3806</v>
      </c>
      <c r="L10" s="423">
        <v>8293</v>
      </c>
      <c r="M10" s="424">
        <v>10182</v>
      </c>
    </row>
    <row r="11" spans="1:13" ht="11.1" customHeight="1" x14ac:dyDescent="0.2">
      <c r="A11" s="422" t="s">
        <v>388</v>
      </c>
      <c r="B11" s="115">
        <v>120115</v>
      </c>
      <c r="C11" s="114">
        <v>63751</v>
      </c>
      <c r="D11" s="114">
        <v>56364</v>
      </c>
      <c r="E11" s="114">
        <v>91757</v>
      </c>
      <c r="F11" s="114">
        <v>26666</v>
      </c>
      <c r="G11" s="114">
        <v>14125</v>
      </c>
      <c r="H11" s="114">
        <v>35783</v>
      </c>
      <c r="I11" s="115">
        <v>20047</v>
      </c>
      <c r="J11" s="114">
        <v>16164</v>
      </c>
      <c r="K11" s="114">
        <v>3883</v>
      </c>
      <c r="L11" s="423">
        <v>9897</v>
      </c>
      <c r="M11" s="424">
        <v>7537</v>
      </c>
    </row>
    <row r="12" spans="1:13" ht="11.1" customHeight="1" x14ac:dyDescent="0.2">
      <c r="A12" s="422" t="s">
        <v>389</v>
      </c>
      <c r="B12" s="115">
        <v>121641</v>
      </c>
      <c r="C12" s="114">
        <v>65190</v>
      </c>
      <c r="D12" s="114">
        <v>56451</v>
      </c>
      <c r="E12" s="114">
        <v>93906</v>
      </c>
      <c r="F12" s="114">
        <v>25977</v>
      </c>
      <c r="G12" s="114">
        <v>14852</v>
      </c>
      <c r="H12" s="114">
        <v>36337</v>
      </c>
      <c r="I12" s="115">
        <v>18709</v>
      </c>
      <c r="J12" s="114">
        <v>14765</v>
      </c>
      <c r="K12" s="114">
        <v>3944</v>
      </c>
      <c r="L12" s="423">
        <v>11341</v>
      </c>
      <c r="M12" s="424">
        <v>10033</v>
      </c>
    </row>
    <row r="13" spans="1:13" s="110" customFormat="1" ht="11.1" customHeight="1" x14ac:dyDescent="0.2">
      <c r="A13" s="422" t="s">
        <v>390</v>
      </c>
      <c r="B13" s="115">
        <v>119868</v>
      </c>
      <c r="C13" s="114">
        <v>64435</v>
      </c>
      <c r="D13" s="114">
        <v>55433</v>
      </c>
      <c r="E13" s="114">
        <v>93155</v>
      </c>
      <c r="F13" s="114">
        <v>24963</v>
      </c>
      <c r="G13" s="114">
        <v>14184</v>
      </c>
      <c r="H13" s="114">
        <v>36301</v>
      </c>
      <c r="I13" s="115">
        <v>18403</v>
      </c>
      <c r="J13" s="114">
        <v>14527</v>
      </c>
      <c r="K13" s="114">
        <v>3876</v>
      </c>
      <c r="L13" s="423">
        <v>6963</v>
      </c>
      <c r="M13" s="424">
        <v>9119</v>
      </c>
    </row>
    <row r="14" spans="1:13" ht="15" customHeight="1" x14ac:dyDescent="0.2">
      <c r="A14" s="422" t="s">
        <v>391</v>
      </c>
      <c r="B14" s="115">
        <v>119269</v>
      </c>
      <c r="C14" s="114">
        <v>64603</v>
      </c>
      <c r="D14" s="114">
        <v>54666</v>
      </c>
      <c r="E14" s="114">
        <v>90659</v>
      </c>
      <c r="F14" s="114">
        <v>27151</v>
      </c>
      <c r="G14" s="114">
        <v>13521</v>
      </c>
      <c r="H14" s="114">
        <v>36566</v>
      </c>
      <c r="I14" s="115">
        <v>18215</v>
      </c>
      <c r="J14" s="114">
        <v>14460</v>
      </c>
      <c r="K14" s="114">
        <v>3755</v>
      </c>
      <c r="L14" s="423">
        <v>9265</v>
      </c>
      <c r="M14" s="424">
        <v>10130</v>
      </c>
    </row>
    <row r="15" spans="1:13" ht="11.1" customHeight="1" x14ac:dyDescent="0.2">
      <c r="A15" s="422" t="s">
        <v>388</v>
      </c>
      <c r="B15" s="115">
        <v>121269</v>
      </c>
      <c r="C15" s="114">
        <v>66083</v>
      </c>
      <c r="D15" s="114">
        <v>55186</v>
      </c>
      <c r="E15" s="114">
        <v>91810</v>
      </c>
      <c r="F15" s="114">
        <v>27995</v>
      </c>
      <c r="G15" s="114">
        <v>13230</v>
      </c>
      <c r="H15" s="114">
        <v>37728</v>
      </c>
      <c r="I15" s="115">
        <v>18199</v>
      </c>
      <c r="J15" s="114">
        <v>14311</v>
      </c>
      <c r="K15" s="114">
        <v>3888</v>
      </c>
      <c r="L15" s="423">
        <v>9742</v>
      </c>
      <c r="M15" s="424">
        <v>7802</v>
      </c>
    </row>
    <row r="16" spans="1:13" ht="11.1" customHeight="1" x14ac:dyDescent="0.2">
      <c r="A16" s="422" t="s">
        <v>389</v>
      </c>
      <c r="B16" s="115">
        <v>122543</v>
      </c>
      <c r="C16" s="114">
        <v>66844</v>
      </c>
      <c r="D16" s="114">
        <v>55699</v>
      </c>
      <c r="E16" s="114">
        <v>93557</v>
      </c>
      <c r="F16" s="114">
        <v>28316</v>
      </c>
      <c r="G16" s="114">
        <v>13834</v>
      </c>
      <c r="H16" s="114">
        <v>38184</v>
      </c>
      <c r="I16" s="115">
        <v>17883</v>
      </c>
      <c r="J16" s="114">
        <v>14038</v>
      </c>
      <c r="K16" s="114">
        <v>3845</v>
      </c>
      <c r="L16" s="423">
        <v>11181</v>
      </c>
      <c r="M16" s="424">
        <v>10011</v>
      </c>
    </row>
    <row r="17" spans="1:13" s="110" customFormat="1" ht="11.1" customHeight="1" x14ac:dyDescent="0.2">
      <c r="A17" s="422" t="s">
        <v>390</v>
      </c>
      <c r="B17" s="115">
        <v>121124</v>
      </c>
      <c r="C17" s="114">
        <v>65622</v>
      </c>
      <c r="D17" s="114">
        <v>55502</v>
      </c>
      <c r="E17" s="114">
        <v>93043</v>
      </c>
      <c r="F17" s="114">
        <v>28005</v>
      </c>
      <c r="G17" s="114">
        <v>13218</v>
      </c>
      <c r="H17" s="114">
        <v>38262</v>
      </c>
      <c r="I17" s="115">
        <v>18082</v>
      </c>
      <c r="J17" s="114">
        <v>14237</v>
      </c>
      <c r="K17" s="114">
        <v>3845</v>
      </c>
      <c r="L17" s="423">
        <v>6539</v>
      </c>
      <c r="M17" s="424">
        <v>8399</v>
      </c>
    </row>
    <row r="18" spans="1:13" ht="15" customHeight="1" x14ac:dyDescent="0.2">
      <c r="A18" s="422" t="s">
        <v>392</v>
      </c>
      <c r="B18" s="115">
        <v>120773</v>
      </c>
      <c r="C18" s="114">
        <v>65389</v>
      </c>
      <c r="D18" s="114">
        <v>55384</v>
      </c>
      <c r="E18" s="114">
        <v>92011</v>
      </c>
      <c r="F18" s="114">
        <v>28638</v>
      </c>
      <c r="G18" s="114">
        <v>12747</v>
      </c>
      <c r="H18" s="114">
        <v>38454</v>
      </c>
      <c r="I18" s="115">
        <v>17521</v>
      </c>
      <c r="J18" s="114">
        <v>13874</v>
      </c>
      <c r="K18" s="114">
        <v>3647</v>
      </c>
      <c r="L18" s="423">
        <v>10275</v>
      </c>
      <c r="M18" s="424">
        <v>10385</v>
      </c>
    </row>
    <row r="19" spans="1:13" ht="11.1" customHeight="1" x14ac:dyDescent="0.2">
      <c r="A19" s="422" t="s">
        <v>388</v>
      </c>
      <c r="B19" s="115">
        <v>122159</v>
      </c>
      <c r="C19" s="114">
        <v>66592</v>
      </c>
      <c r="D19" s="114">
        <v>55567</v>
      </c>
      <c r="E19" s="114">
        <v>93050</v>
      </c>
      <c r="F19" s="114">
        <v>28970</v>
      </c>
      <c r="G19" s="114">
        <v>12341</v>
      </c>
      <c r="H19" s="114">
        <v>39479</v>
      </c>
      <c r="I19" s="115">
        <v>17949</v>
      </c>
      <c r="J19" s="114">
        <v>14051</v>
      </c>
      <c r="K19" s="114">
        <v>3898</v>
      </c>
      <c r="L19" s="423">
        <v>7799</v>
      </c>
      <c r="M19" s="424">
        <v>6603</v>
      </c>
    </row>
    <row r="20" spans="1:13" ht="11.1" customHeight="1" x14ac:dyDescent="0.2">
      <c r="A20" s="422" t="s">
        <v>389</v>
      </c>
      <c r="B20" s="115">
        <v>123234</v>
      </c>
      <c r="C20" s="114">
        <v>67330</v>
      </c>
      <c r="D20" s="114">
        <v>55904</v>
      </c>
      <c r="E20" s="114">
        <v>93444</v>
      </c>
      <c r="F20" s="114">
        <v>29333</v>
      </c>
      <c r="G20" s="114">
        <v>12562</v>
      </c>
      <c r="H20" s="114">
        <v>40152</v>
      </c>
      <c r="I20" s="115">
        <v>18047</v>
      </c>
      <c r="J20" s="114">
        <v>13981</v>
      </c>
      <c r="K20" s="114">
        <v>4066</v>
      </c>
      <c r="L20" s="423">
        <v>9220</v>
      </c>
      <c r="M20" s="424">
        <v>8448</v>
      </c>
    </row>
    <row r="21" spans="1:13" s="110" customFormat="1" ht="11.1" customHeight="1" x14ac:dyDescent="0.2">
      <c r="A21" s="422" t="s">
        <v>390</v>
      </c>
      <c r="B21" s="115">
        <v>120859</v>
      </c>
      <c r="C21" s="114">
        <v>65232</v>
      </c>
      <c r="D21" s="114">
        <v>55627</v>
      </c>
      <c r="E21" s="114">
        <v>92040</v>
      </c>
      <c r="F21" s="114">
        <v>28754</v>
      </c>
      <c r="G21" s="114">
        <v>11824</v>
      </c>
      <c r="H21" s="114">
        <v>39950</v>
      </c>
      <c r="I21" s="115">
        <v>18459</v>
      </c>
      <c r="J21" s="114">
        <v>14371</v>
      </c>
      <c r="K21" s="114">
        <v>4088</v>
      </c>
      <c r="L21" s="423">
        <v>5323</v>
      </c>
      <c r="M21" s="424">
        <v>8008</v>
      </c>
    </row>
    <row r="22" spans="1:13" ht="15" customHeight="1" x14ac:dyDescent="0.2">
      <c r="A22" s="422" t="s">
        <v>393</v>
      </c>
      <c r="B22" s="115">
        <v>119430</v>
      </c>
      <c r="C22" s="114">
        <v>64348</v>
      </c>
      <c r="D22" s="114">
        <v>55082</v>
      </c>
      <c r="E22" s="114">
        <v>90263</v>
      </c>
      <c r="F22" s="114">
        <v>28504</v>
      </c>
      <c r="G22" s="114">
        <v>11000</v>
      </c>
      <c r="H22" s="114">
        <v>40036</v>
      </c>
      <c r="I22" s="115">
        <v>18135</v>
      </c>
      <c r="J22" s="114">
        <v>14159</v>
      </c>
      <c r="K22" s="114">
        <v>3976</v>
      </c>
      <c r="L22" s="423">
        <v>7261</v>
      </c>
      <c r="M22" s="424">
        <v>8686</v>
      </c>
    </row>
    <row r="23" spans="1:13" ht="11.1" customHeight="1" x14ac:dyDescent="0.2">
      <c r="A23" s="422" t="s">
        <v>388</v>
      </c>
      <c r="B23" s="115">
        <v>120753</v>
      </c>
      <c r="C23" s="114">
        <v>65562</v>
      </c>
      <c r="D23" s="114">
        <v>55191</v>
      </c>
      <c r="E23" s="114">
        <v>91205</v>
      </c>
      <c r="F23" s="114">
        <v>28853</v>
      </c>
      <c r="G23" s="114">
        <v>10518</v>
      </c>
      <c r="H23" s="114">
        <v>41173</v>
      </c>
      <c r="I23" s="115">
        <v>18264</v>
      </c>
      <c r="J23" s="114">
        <v>14099</v>
      </c>
      <c r="K23" s="114">
        <v>4165</v>
      </c>
      <c r="L23" s="423">
        <v>7700</v>
      </c>
      <c r="M23" s="424">
        <v>6407</v>
      </c>
    </row>
    <row r="24" spans="1:13" ht="11.1" customHeight="1" x14ac:dyDescent="0.2">
      <c r="A24" s="422" t="s">
        <v>389</v>
      </c>
      <c r="B24" s="115">
        <v>122303</v>
      </c>
      <c r="C24" s="114">
        <v>66462</v>
      </c>
      <c r="D24" s="114">
        <v>55841</v>
      </c>
      <c r="E24" s="114">
        <v>91343</v>
      </c>
      <c r="F24" s="114">
        <v>29286</v>
      </c>
      <c r="G24" s="114">
        <v>10984</v>
      </c>
      <c r="H24" s="114">
        <v>41823</v>
      </c>
      <c r="I24" s="115">
        <v>18390</v>
      </c>
      <c r="J24" s="114">
        <v>13989</v>
      </c>
      <c r="K24" s="114">
        <v>4401</v>
      </c>
      <c r="L24" s="423">
        <v>9925</v>
      </c>
      <c r="M24" s="424">
        <v>8679</v>
      </c>
    </row>
    <row r="25" spans="1:13" s="110" customFormat="1" ht="11.1" customHeight="1" x14ac:dyDescent="0.2">
      <c r="A25" s="422" t="s">
        <v>390</v>
      </c>
      <c r="B25" s="115">
        <v>120484</v>
      </c>
      <c r="C25" s="114">
        <v>64973</v>
      </c>
      <c r="D25" s="114">
        <v>55511</v>
      </c>
      <c r="E25" s="114">
        <v>89681</v>
      </c>
      <c r="F25" s="114">
        <v>29124</v>
      </c>
      <c r="G25" s="114">
        <v>10328</v>
      </c>
      <c r="H25" s="114">
        <v>41781</v>
      </c>
      <c r="I25" s="115">
        <v>18608</v>
      </c>
      <c r="J25" s="114">
        <v>14219</v>
      </c>
      <c r="K25" s="114">
        <v>4389</v>
      </c>
      <c r="L25" s="423">
        <v>5518</v>
      </c>
      <c r="M25" s="424">
        <v>7406</v>
      </c>
    </row>
    <row r="26" spans="1:13" ht="15" customHeight="1" x14ac:dyDescent="0.2">
      <c r="A26" s="422" t="s">
        <v>394</v>
      </c>
      <c r="B26" s="115">
        <v>120275</v>
      </c>
      <c r="C26" s="114">
        <v>64733</v>
      </c>
      <c r="D26" s="114">
        <v>55542</v>
      </c>
      <c r="E26" s="114">
        <v>89296</v>
      </c>
      <c r="F26" s="114">
        <v>29301</v>
      </c>
      <c r="G26" s="114">
        <v>9697</v>
      </c>
      <c r="H26" s="114">
        <v>42201</v>
      </c>
      <c r="I26" s="115">
        <v>18394</v>
      </c>
      <c r="J26" s="114">
        <v>14098</v>
      </c>
      <c r="K26" s="114">
        <v>4296</v>
      </c>
      <c r="L26" s="423">
        <v>8602</v>
      </c>
      <c r="M26" s="424">
        <v>8999</v>
      </c>
    </row>
    <row r="27" spans="1:13" ht="11.1" customHeight="1" x14ac:dyDescent="0.2">
      <c r="A27" s="422" t="s">
        <v>388</v>
      </c>
      <c r="B27" s="115">
        <v>121531</v>
      </c>
      <c r="C27" s="114">
        <v>65766</v>
      </c>
      <c r="D27" s="114">
        <v>55765</v>
      </c>
      <c r="E27" s="114">
        <v>90338</v>
      </c>
      <c r="F27" s="114">
        <v>29527</v>
      </c>
      <c r="G27" s="114">
        <v>9361</v>
      </c>
      <c r="H27" s="114">
        <v>43321</v>
      </c>
      <c r="I27" s="115">
        <v>18421</v>
      </c>
      <c r="J27" s="114">
        <v>13960</v>
      </c>
      <c r="K27" s="114">
        <v>4461</v>
      </c>
      <c r="L27" s="423">
        <v>7275</v>
      </c>
      <c r="M27" s="424">
        <v>6074</v>
      </c>
    </row>
    <row r="28" spans="1:13" ht="11.1" customHeight="1" x14ac:dyDescent="0.2">
      <c r="A28" s="422" t="s">
        <v>389</v>
      </c>
      <c r="B28" s="115">
        <v>122910</v>
      </c>
      <c r="C28" s="114">
        <v>66679</v>
      </c>
      <c r="D28" s="114">
        <v>56231</v>
      </c>
      <c r="E28" s="114">
        <v>92593</v>
      </c>
      <c r="F28" s="114">
        <v>30129</v>
      </c>
      <c r="G28" s="114">
        <v>9954</v>
      </c>
      <c r="H28" s="114">
        <v>43464</v>
      </c>
      <c r="I28" s="115">
        <v>18517</v>
      </c>
      <c r="J28" s="114">
        <v>13944</v>
      </c>
      <c r="K28" s="114">
        <v>4573</v>
      </c>
      <c r="L28" s="423">
        <v>10609</v>
      </c>
      <c r="M28" s="424">
        <v>9562</v>
      </c>
    </row>
    <row r="29" spans="1:13" s="110" customFormat="1" ht="11.1" customHeight="1" x14ac:dyDescent="0.2">
      <c r="A29" s="422" t="s">
        <v>390</v>
      </c>
      <c r="B29" s="115">
        <v>121500</v>
      </c>
      <c r="C29" s="114">
        <v>65522</v>
      </c>
      <c r="D29" s="114">
        <v>55978</v>
      </c>
      <c r="E29" s="114">
        <v>91370</v>
      </c>
      <c r="F29" s="114">
        <v>30073</v>
      </c>
      <c r="G29" s="114">
        <v>9465</v>
      </c>
      <c r="H29" s="114">
        <v>43248</v>
      </c>
      <c r="I29" s="115">
        <v>18840</v>
      </c>
      <c r="J29" s="114">
        <v>14296</v>
      </c>
      <c r="K29" s="114">
        <v>4544</v>
      </c>
      <c r="L29" s="423">
        <v>5879</v>
      </c>
      <c r="M29" s="424">
        <v>7462</v>
      </c>
    </row>
    <row r="30" spans="1:13" ht="15" customHeight="1" x14ac:dyDescent="0.2">
      <c r="A30" s="422" t="s">
        <v>395</v>
      </c>
      <c r="B30" s="115">
        <v>121747</v>
      </c>
      <c r="C30" s="114">
        <v>65646</v>
      </c>
      <c r="D30" s="114">
        <v>56101</v>
      </c>
      <c r="E30" s="114">
        <v>91110</v>
      </c>
      <c r="F30" s="114">
        <v>30593</v>
      </c>
      <c r="G30" s="114">
        <v>8957</v>
      </c>
      <c r="H30" s="114">
        <v>43728</v>
      </c>
      <c r="I30" s="115">
        <v>17885</v>
      </c>
      <c r="J30" s="114">
        <v>13341</v>
      </c>
      <c r="K30" s="114">
        <v>4544</v>
      </c>
      <c r="L30" s="423">
        <v>8692</v>
      </c>
      <c r="M30" s="424">
        <v>8502</v>
      </c>
    </row>
    <row r="31" spans="1:13" ht="11.1" customHeight="1" x14ac:dyDescent="0.2">
      <c r="A31" s="422" t="s">
        <v>388</v>
      </c>
      <c r="B31" s="115">
        <v>123081</v>
      </c>
      <c r="C31" s="114">
        <v>66830</v>
      </c>
      <c r="D31" s="114">
        <v>56251</v>
      </c>
      <c r="E31" s="114">
        <v>92020</v>
      </c>
      <c r="F31" s="114">
        <v>31026</v>
      </c>
      <c r="G31" s="114">
        <v>8515</v>
      </c>
      <c r="H31" s="114">
        <v>44624</v>
      </c>
      <c r="I31" s="115">
        <v>18263</v>
      </c>
      <c r="J31" s="114">
        <v>13429</v>
      </c>
      <c r="K31" s="114">
        <v>4834</v>
      </c>
      <c r="L31" s="423">
        <v>7498</v>
      </c>
      <c r="M31" s="424">
        <v>6228</v>
      </c>
    </row>
    <row r="32" spans="1:13" ht="11.1" customHeight="1" x14ac:dyDescent="0.2">
      <c r="A32" s="422" t="s">
        <v>389</v>
      </c>
      <c r="B32" s="115">
        <v>124401</v>
      </c>
      <c r="C32" s="114">
        <v>67632</v>
      </c>
      <c r="D32" s="114">
        <v>56769</v>
      </c>
      <c r="E32" s="114">
        <v>92843</v>
      </c>
      <c r="F32" s="114">
        <v>31543</v>
      </c>
      <c r="G32" s="114">
        <v>9181</v>
      </c>
      <c r="H32" s="114">
        <v>44912</v>
      </c>
      <c r="I32" s="115">
        <v>18049</v>
      </c>
      <c r="J32" s="114">
        <v>13208</v>
      </c>
      <c r="K32" s="114">
        <v>4841</v>
      </c>
      <c r="L32" s="423">
        <v>9313</v>
      </c>
      <c r="M32" s="424">
        <v>8336</v>
      </c>
    </row>
    <row r="33" spans="1:13" s="110" customFormat="1" ht="11.1" customHeight="1" x14ac:dyDescent="0.2">
      <c r="A33" s="422" t="s">
        <v>390</v>
      </c>
      <c r="B33" s="115">
        <v>123258</v>
      </c>
      <c r="C33" s="114">
        <v>66703</v>
      </c>
      <c r="D33" s="114">
        <v>56555</v>
      </c>
      <c r="E33" s="114">
        <v>91565</v>
      </c>
      <c r="F33" s="114">
        <v>31682</v>
      </c>
      <c r="G33" s="114">
        <v>8686</v>
      </c>
      <c r="H33" s="114">
        <v>44912</v>
      </c>
      <c r="I33" s="115">
        <v>18121</v>
      </c>
      <c r="J33" s="114">
        <v>13319</v>
      </c>
      <c r="K33" s="114">
        <v>4802</v>
      </c>
      <c r="L33" s="423">
        <v>5583</v>
      </c>
      <c r="M33" s="424">
        <v>6807</v>
      </c>
    </row>
    <row r="34" spans="1:13" ht="15" customHeight="1" x14ac:dyDescent="0.2">
      <c r="A34" s="422" t="s">
        <v>396</v>
      </c>
      <c r="B34" s="115">
        <v>122950</v>
      </c>
      <c r="C34" s="114">
        <v>66475</v>
      </c>
      <c r="D34" s="114">
        <v>56475</v>
      </c>
      <c r="E34" s="114">
        <v>91098</v>
      </c>
      <c r="F34" s="114">
        <v>31845</v>
      </c>
      <c r="G34" s="114">
        <v>8366</v>
      </c>
      <c r="H34" s="114">
        <v>45184</v>
      </c>
      <c r="I34" s="115">
        <v>17803</v>
      </c>
      <c r="J34" s="114">
        <v>13143</v>
      </c>
      <c r="K34" s="114">
        <v>4660</v>
      </c>
      <c r="L34" s="423">
        <v>7704</v>
      </c>
      <c r="M34" s="424">
        <v>8076</v>
      </c>
    </row>
    <row r="35" spans="1:13" ht="11.1" customHeight="1" x14ac:dyDescent="0.2">
      <c r="A35" s="422" t="s">
        <v>388</v>
      </c>
      <c r="B35" s="115">
        <v>123918</v>
      </c>
      <c r="C35" s="114">
        <v>67317</v>
      </c>
      <c r="D35" s="114">
        <v>56601</v>
      </c>
      <c r="E35" s="114">
        <v>91558</v>
      </c>
      <c r="F35" s="114">
        <v>32357</v>
      </c>
      <c r="G35" s="114">
        <v>8201</v>
      </c>
      <c r="H35" s="114">
        <v>45970</v>
      </c>
      <c r="I35" s="115">
        <v>18100</v>
      </c>
      <c r="J35" s="114">
        <v>13222</v>
      </c>
      <c r="K35" s="114">
        <v>4878</v>
      </c>
      <c r="L35" s="423">
        <v>7841</v>
      </c>
      <c r="M35" s="424">
        <v>7034</v>
      </c>
    </row>
    <row r="36" spans="1:13" ht="11.1" customHeight="1" x14ac:dyDescent="0.2">
      <c r="A36" s="422" t="s">
        <v>389</v>
      </c>
      <c r="B36" s="115">
        <v>124803</v>
      </c>
      <c r="C36" s="114">
        <v>67632</v>
      </c>
      <c r="D36" s="114">
        <v>57171</v>
      </c>
      <c r="E36" s="114">
        <v>91799</v>
      </c>
      <c r="F36" s="114">
        <v>33004</v>
      </c>
      <c r="G36" s="114">
        <v>9160</v>
      </c>
      <c r="H36" s="114">
        <v>46037</v>
      </c>
      <c r="I36" s="115">
        <v>17727</v>
      </c>
      <c r="J36" s="114">
        <v>12741</v>
      </c>
      <c r="K36" s="114">
        <v>4986</v>
      </c>
      <c r="L36" s="423">
        <v>9313</v>
      </c>
      <c r="M36" s="424">
        <v>8768</v>
      </c>
    </row>
    <row r="37" spans="1:13" s="110" customFormat="1" ht="11.1" customHeight="1" x14ac:dyDescent="0.2">
      <c r="A37" s="422" t="s">
        <v>390</v>
      </c>
      <c r="B37" s="115">
        <v>123882</v>
      </c>
      <c r="C37" s="114">
        <v>66975</v>
      </c>
      <c r="D37" s="114">
        <v>56907</v>
      </c>
      <c r="E37" s="114">
        <v>90868</v>
      </c>
      <c r="F37" s="114">
        <v>33014</v>
      </c>
      <c r="G37" s="114">
        <v>8878</v>
      </c>
      <c r="H37" s="114">
        <v>45909</v>
      </c>
      <c r="I37" s="115">
        <v>17785</v>
      </c>
      <c r="J37" s="114">
        <v>12785</v>
      </c>
      <c r="K37" s="114">
        <v>5000</v>
      </c>
      <c r="L37" s="423">
        <v>5414</v>
      </c>
      <c r="M37" s="424">
        <v>6574</v>
      </c>
    </row>
    <row r="38" spans="1:13" ht="15" customHeight="1" x14ac:dyDescent="0.2">
      <c r="A38" s="425" t="s">
        <v>397</v>
      </c>
      <c r="B38" s="115">
        <v>123813</v>
      </c>
      <c r="C38" s="114">
        <v>67078</v>
      </c>
      <c r="D38" s="114">
        <v>56735</v>
      </c>
      <c r="E38" s="114">
        <v>90621</v>
      </c>
      <c r="F38" s="114">
        <v>33192</v>
      </c>
      <c r="G38" s="114">
        <v>8614</v>
      </c>
      <c r="H38" s="114">
        <v>46101</v>
      </c>
      <c r="I38" s="115">
        <v>17384</v>
      </c>
      <c r="J38" s="114">
        <v>12454</v>
      </c>
      <c r="K38" s="114">
        <v>4930</v>
      </c>
      <c r="L38" s="423">
        <v>8150</v>
      </c>
      <c r="M38" s="424">
        <v>8149</v>
      </c>
    </row>
    <row r="39" spans="1:13" ht="11.1" customHeight="1" x14ac:dyDescent="0.2">
      <c r="A39" s="422" t="s">
        <v>388</v>
      </c>
      <c r="B39" s="115">
        <v>124727</v>
      </c>
      <c r="C39" s="114">
        <v>67849</v>
      </c>
      <c r="D39" s="114">
        <v>56878</v>
      </c>
      <c r="E39" s="114">
        <v>91072</v>
      </c>
      <c r="F39" s="114">
        <v>33655</v>
      </c>
      <c r="G39" s="114">
        <v>8477</v>
      </c>
      <c r="H39" s="114">
        <v>46852</v>
      </c>
      <c r="I39" s="115">
        <v>17671</v>
      </c>
      <c r="J39" s="114">
        <v>12531</v>
      </c>
      <c r="K39" s="114">
        <v>5140</v>
      </c>
      <c r="L39" s="423">
        <v>7198</v>
      </c>
      <c r="M39" s="424">
        <v>6264</v>
      </c>
    </row>
    <row r="40" spans="1:13" ht="11.1" customHeight="1" x14ac:dyDescent="0.2">
      <c r="A40" s="425" t="s">
        <v>389</v>
      </c>
      <c r="B40" s="115">
        <v>127032</v>
      </c>
      <c r="C40" s="114">
        <v>69300</v>
      </c>
      <c r="D40" s="114">
        <v>57732</v>
      </c>
      <c r="E40" s="114">
        <v>92856</v>
      </c>
      <c r="F40" s="114">
        <v>34176</v>
      </c>
      <c r="G40" s="114">
        <v>9731</v>
      </c>
      <c r="H40" s="114">
        <v>47346</v>
      </c>
      <c r="I40" s="115">
        <v>17438</v>
      </c>
      <c r="J40" s="114">
        <v>12221</v>
      </c>
      <c r="K40" s="114">
        <v>5217</v>
      </c>
      <c r="L40" s="423">
        <v>10215</v>
      </c>
      <c r="M40" s="424">
        <v>8603</v>
      </c>
    </row>
    <row r="41" spans="1:13" s="110" customFormat="1" ht="11.1" customHeight="1" x14ac:dyDescent="0.2">
      <c r="A41" s="422" t="s">
        <v>390</v>
      </c>
      <c r="B41" s="115">
        <v>125722</v>
      </c>
      <c r="C41" s="114">
        <v>68230</v>
      </c>
      <c r="D41" s="114">
        <v>57492</v>
      </c>
      <c r="E41" s="114">
        <v>91455</v>
      </c>
      <c r="F41" s="114">
        <v>34267</v>
      </c>
      <c r="G41" s="114">
        <v>9522</v>
      </c>
      <c r="H41" s="114">
        <v>47167</v>
      </c>
      <c r="I41" s="115">
        <v>17400</v>
      </c>
      <c r="J41" s="114">
        <v>12181</v>
      </c>
      <c r="K41" s="114">
        <v>5219</v>
      </c>
      <c r="L41" s="423">
        <v>6114</v>
      </c>
      <c r="M41" s="424">
        <v>7108</v>
      </c>
    </row>
    <row r="42" spans="1:13" ht="15" customHeight="1" x14ac:dyDescent="0.2">
      <c r="A42" s="422" t="s">
        <v>398</v>
      </c>
      <c r="B42" s="115">
        <v>125720</v>
      </c>
      <c r="C42" s="114">
        <v>68449</v>
      </c>
      <c r="D42" s="114">
        <v>57271</v>
      </c>
      <c r="E42" s="114">
        <v>91392</v>
      </c>
      <c r="F42" s="114">
        <v>34328</v>
      </c>
      <c r="G42" s="114">
        <v>9333</v>
      </c>
      <c r="H42" s="114">
        <v>47379</v>
      </c>
      <c r="I42" s="115">
        <v>17208</v>
      </c>
      <c r="J42" s="114">
        <v>12030</v>
      </c>
      <c r="K42" s="114">
        <v>5178</v>
      </c>
      <c r="L42" s="423">
        <v>8873</v>
      </c>
      <c r="M42" s="424">
        <v>8996</v>
      </c>
    </row>
    <row r="43" spans="1:13" ht="11.1" customHeight="1" x14ac:dyDescent="0.2">
      <c r="A43" s="422" t="s">
        <v>388</v>
      </c>
      <c r="B43" s="115">
        <v>126653</v>
      </c>
      <c r="C43" s="114">
        <v>69157</v>
      </c>
      <c r="D43" s="114">
        <v>57496</v>
      </c>
      <c r="E43" s="114">
        <v>91944</v>
      </c>
      <c r="F43" s="114">
        <v>34709</v>
      </c>
      <c r="G43" s="114">
        <v>9133</v>
      </c>
      <c r="H43" s="114">
        <v>48204</v>
      </c>
      <c r="I43" s="115">
        <v>17572</v>
      </c>
      <c r="J43" s="114">
        <v>12207</v>
      </c>
      <c r="K43" s="114">
        <v>5365</v>
      </c>
      <c r="L43" s="423">
        <v>8012</v>
      </c>
      <c r="M43" s="424">
        <v>7254</v>
      </c>
    </row>
    <row r="44" spans="1:13" ht="11.1" customHeight="1" x14ac:dyDescent="0.2">
      <c r="A44" s="422" t="s">
        <v>389</v>
      </c>
      <c r="B44" s="115">
        <v>127923</v>
      </c>
      <c r="C44" s="114">
        <v>69776</v>
      </c>
      <c r="D44" s="114">
        <v>58147</v>
      </c>
      <c r="E44" s="114">
        <v>92744</v>
      </c>
      <c r="F44" s="114">
        <v>35179</v>
      </c>
      <c r="G44" s="114">
        <v>10154</v>
      </c>
      <c r="H44" s="114">
        <v>48528</v>
      </c>
      <c r="I44" s="115">
        <v>17338</v>
      </c>
      <c r="J44" s="114">
        <v>11876</v>
      </c>
      <c r="K44" s="114">
        <v>5462</v>
      </c>
      <c r="L44" s="423">
        <v>9534</v>
      </c>
      <c r="M44" s="424">
        <v>8668</v>
      </c>
    </row>
    <row r="45" spans="1:13" s="110" customFormat="1" ht="11.1" customHeight="1" x14ac:dyDescent="0.2">
      <c r="A45" s="422" t="s">
        <v>390</v>
      </c>
      <c r="B45" s="115">
        <v>126396</v>
      </c>
      <c r="C45" s="114">
        <v>68625</v>
      </c>
      <c r="D45" s="114">
        <v>57771</v>
      </c>
      <c r="E45" s="114">
        <v>91290</v>
      </c>
      <c r="F45" s="114">
        <v>35106</v>
      </c>
      <c r="G45" s="114">
        <v>9847</v>
      </c>
      <c r="H45" s="114">
        <v>48214</v>
      </c>
      <c r="I45" s="115">
        <v>17230</v>
      </c>
      <c r="J45" s="114">
        <v>11755</v>
      </c>
      <c r="K45" s="114">
        <v>5475</v>
      </c>
      <c r="L45" s="423">
        <v>5676</v>
      </c>
      <c r="M45" s="424">
        <v>7163</v>
      </c>
    </row>
    <row r="46" spans="1:13" ht="15" customHeight="1" x14ac:dyDescent="0.2">
      <c r="A46" s="422" t="s">
        <v>399</v>
      </c>
      <c r="B46" s="115">
        <v>125560</v>
      </c>
      <c r="C46" s="114">
        <v>68348</v>
      </c>
      <c r="D46" s="114">
        <v>57212</v>
      </c>
      <c r="E46" s="114">
        <v>90566</v>
      </c>
      <c r="F46" s="114">
        <v>34994</v>
      </c>
      <c r="G46" s="114">
        <v>9479</v>
      </c>
      <c r="H46" s="114">
        <v>48319</v>
      </c>
      <c r="I46" s="115">
        <v>17224</v>
      </c>
      <c r="J46" s="114">
        <v>11833</v>
      </c>
      <c r="K46" s="114">
        <v>5391</v>
      </c>
      <c r="L46" s="423">
        <v>9494</v>
      </c>
      <c r="M46" s="424">
        <v>10379</v>
      </c>
    </row>
    <row r="47" spans="1:13" ht="11.1" customHeight="1" x14ac:dyDescent="0.2">
      <c r="A47" s="422" t="s">
        <v>388</v>
      </c>
      <c r="B47" s="115">
        <v>125462</v>
      </c>
      <c r="C47" s="114">
        <v>68416</v>
      </c>
      <c r="D47" s="114">
        <v>57046</v>
      </c>
      <c r="E47" s="114">
        <v>90195</v>
      </c>
      <c r="F47" s="114">
        <v>35267</v>
      </c>
      <c r="G47" s="114">
        <v>9258</v>
      </c>
      <c r="H47" s="114">
        <v>48563</v>
      </c>
      <c r="I47" s="115">
        <v>17483</v>
      </c>
      <c r="J47" s="114">
        <v>11953</v>
      </c>
      <c r="K47" s="114">
        <v>5530</v>
      </c>
      <c r="L47" s="423">
        <v>6731</v>
      </c>
      <c r="M47" s="424">
        <v>6870</v>
      </c>
    </row>
    <row r="48" spans="1:13" ht="11.1" customHeight="1" x14ac:dyDescent="0.2">
      <c r="A48" s="422" t="s">
        <v>389</v>
      </c>
      <c r="B48" s="115">
        <v>126789</v>
      </c>
      <c r="C48" s="114">
        <v>69132</v>
      </c>
      <c r="D48" s="114">
        <v>57657</v>
      </c>
      <c r="E48" s="114">
        <v>90807</v>
      </c>
      <c r="F48" s="114">
        <v>35982</v>
      </c>
      <c r="G48" s="114">
        <v>10570</v>
      </c>
      <c r="H48" s="114">
        <v>48715</v>
      </c>
      <c r="I48" s="115">
        <v>17333</v>
      </c>
      <c r="J48" s="114">
        <v>11573</v>
      </c>
      <c r="K48" s="114">
        <v>5760</v>
      </c>
      <c r="L48" s="423">
        <v>9669</v>
      </c>
      <c r="M48" s="424">
        <v>8425</v>
      </c>
    </row>
    <row r="49" spans="1:17" s="110" customFormat="1" ht="11.1" customHeight="1" x14ac:dyDescent="0.2">
      <c r="A49" s="422" t="s">
        <v>390</v>
      </c>
      <c r="B49" s="115">
        <v>125734</v>
      </c>
      <c r="C49" s="114">
        <v>68322</v>
      </c>
      <c r="D49" s="114">
        <v>57412</v>
      </c>
      <c r="E49" s="114">
        <v>89725</v>
      </c>
      <c r="F49" s="114">
        <v>36009</v>
      </c>
      <c r="G49" s="114">
        <v>10367</v>
      </c>
      <c r="H49" s="114">
        <v>48573</v>
      </c>
      <c r="I49" s="115">
        <v>17241</v>
      </c>
      <c r="J49" s="114">
        <v>11476</v>
      </c>
      <c r="K49" s="114">
        <v>5765</v>
      </c>
      <c r="L49" s="423">
        <v>5483</v>
      </c>
      <c r="M49" s="424">
        <v>6672</v>
      </c>
    </row>
    <row r="50" spans="1:17" ht="15" customHeight="1" x14ac:dyDescent="0.2">
      <c r="A50" s="422" t="s">
        <v>400</v>
      </c>
      <c r="B50" s="143">
        <v>124912</v>
      </c>
      <c r="C50" s="144">
        <v>67870</v>
      </c>
      <c r="D50" s="144">
        <v>57042</v>
      </c>
      <c r="E50" s="144">
        <v>89042</v>
      </c>
      <c r="F50" s="144">
        <v>35870</v>
      </c>
      <c r="G50" s="144">
        <v>10135</v>
      </c>
      <c r="H50" s="144">
        <v>48477</v>
      </c>
      <c r="I50" s="143">
        <v>16310</v>
      </c>
      <c r="J50" s="144">
        <v>10956</v>
      </c>
      <c r="K50" s="144">
        <v>5354</v>
      </c>
      <c r="L50" s="426">
        <v>7573</v>
      </c>
      <c r="M50" s="427">
        <v>8628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-0.51608792609111187</v>
      </c>
      <c r="C6" s="480">
        <f>'Tabelle 3.3'!J11</f>
        <v>-5.3065490013934049</v>
      </c>
      <c r="D6" s="481">
        <f t="shared" ref="D6:E9" si="0">IF(OR(AND(B6&gt;=-50,B6&lt;=50),ISNUMBER(B6)=FALSE),B6,"")</f>
        <v>-0.51608792609111187</v>
      </c>
      <c r="E6" s="481">
        <f t="shared" si="0"/>
        <v>-5.3065490013934049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-0.51608792609111187</v>
      </c>
      <c r="C14" s="480">
        <f>'Tabelle 3.3'!J11</f>
        <v>-5.3065490013934049</v>
      </c>
      <c r="D14" s="481">
        <f>IF(OR(AND(B14&gt;=-50,B14&lt;=50),ISNUMBER(B14)=FALSE),B14,"")</f>
        <v>-0.51608792609111187</v>
      </c>
      <c r="E14" s="481">
        <f>IF(OR(AND(C14&gt;=-50,C14&lt;=50),ISNUMBER(C14)=FALSE),C14,"")</f>
        <v>-5.3065490013934049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-2.5884383088869716</v>
      </c>
      <c r="C15" s="480">
        <f>'Tabelle 3.3'!J12</f>
        <v>5.2287581699346406</v>
      </c>
      <c r="D15" s="481">
        <f t="shared" ref="D15:E45" si="3">IF(OR(AND(B15&gt;=-50,B15&lt;=50),ISNUMBER(B15)=FALSE),B15,"")</f>
        <v>-2.5884383088869716</v>
      </c>
      <c r="E15" s="481">
        <f t="shared" si="3"/>
        <v>5.2287581699346406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1.4606155451225873</v>
      </c>
      <c r="C16" s="480">
        <f>'Tabelle 3.3'!J13</f>
        <v>-5</v>
      </c>
      <c r="D16" s="481">
        <f t="shared" si="3"/>
        <v>1.4606155451225873</v>
      </c>
      <c r="E16" s="481">
        <f t="shared" si="3"/>
        <v>-5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-2.2769034113605495</v>
      </c>
      <c r="C17" s="480">
        <f>'Tabelle 3.3'!J14</f>
        <v>-7.7197998570407433</v>
      </c>
      <c r="D17" s="481">
        <f t="shared" si="3"/>
        <v>-2.2769034113605495</v>
      </c>
      <c r="E17" s="481">
        <f t="shared" si="3"/>
        <v>-7.7197998570407433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-0.48879837067209775</v>
      </c>
      <c r="C18" s="480">
        <f>'Tabelle 3.3'!J15</f>
        <v>-10.998307952622673</v>
      </c>
      <c r="D18" s="481">
        <f t="shared" si="3"/>
        <v>-0.48879837067209775</v>
      </c>
      <c r="E18" s="481">
        <f t="shared" si="3"/>
        <v>-10.998307952622673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-2.7339852324885254</v>
      </c>
      <c r="C19" s="480">
        <f>'Tabelle 3.3'!J16</f>
        <v>-7.0015220700152208</v>
      </c>
      <c r="D19" s="481">
        <f t="shared" si="3"/>
        <v>-2.7339852324885254</v>
      </c>
      <c r="E19" s="481">
        <f t="shared" si="3"/>
        <v>-7.0015220700152208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-0.34951456310679613</v>
      </c>
      <c r="C20" s="480">
        <f>'Tabelle 3.3'!J17</f>
        <v>1.9867549668874172</v>
      </c>
      <c r="D20" s="481">
        <f t="shared" si="3"/>
        <v>-0.34951456310679613</v>
      </c>
      <c r="E20" s="481">
        <f t="shared" si="3"/>
        <v>1.9867549668874172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0.12640626975097966</v>
      </c>
      <c r="C21" s="480">
        <f>'Tabelle 3.3'!J18</f>
        <v>-0.78125</v>
      </c>
      <c r="D21" s="481">
        <f t="shared" si="3"/>
        <v>0.12640626975097966</v>
      </c>
      <c r="E21" s="481">
        <f t="shared" si="3"/>
        <v>-0.78125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0.29703638695740225</v>
      </c>
      <c r="C22" s="480">
        <f>'Tabelle 3.3'!J19</f>
        <v>-1.3470681458003169</v>
      </c>
      <c r="D22" s="481">
        <f t="shared" si="3"/>
        <v>0.29703638695740225</v>
      </c>
      <c r="E22" s="481">
        <f t="shared" si="3"/>
        <v>-1.3470681458003169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0.30139394700489763</v>
      </c>
      <c r="C23" s="480">
        <f>'Tabelle 3.3'!J20</f>
        <v>-6.4465408805031448</v>
      </c>
      <c r="D23" s="481">
        <f t="shared" si="3"/>
        <v>0.30139394700489763</v>
      </c>
      <c r="E23" s="481">
        <f t="shared" si="3"/>
        <v>-6.4465408805031448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1.2317167051578137</v>
      </c>
      <c r="C24" s="480">
        <f>'Tabelle 3.3'!J21</f>
        <v>-15.566037735849056</v>
      </c>
      <c r="D24" s="481">
        <f t="shared" si="3"/>
        <v>1.2317167051578137</v>
      </c>
      <c r="E24" s="481">
        <f t="shared" si="3"/>
        <v>-15.566037735849056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-4.5066991473812426</v>
      </c>
      <c r="C25" s="480">
        <f>'Tabelle 3.3'!J22</f>
        <v>-3.5502958579881656</v>
      </c>
      <c r="D25" s="481">
        <f t="shared" si="3"/>
        <v>-4.5066991473812426</v>
      </c>
      <c r="E25" s="481">
        <f t="shared" si="3"/>
        <v>-3.5502958579881656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7.9872204472843447E-2</v>
      </c>
      <c r="C26" s="480">
        <f>'Tabelle 3.3'!J23</f>
        <v>0</v>
      </c>
      <c r="D26" s="481">
        <f t="shared" si="3"/>
        <v>7.9872204472843447E-2</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-0.6651463321930825</v>
      </c>
      <c r="C27" s="480">
        <f>'Tabelle 3.3'!J24</f>
        <v>-2.5773195876288661</v>
      </c>
      <c r="D27" s="481">
        <f t="shared" si="3"/>
        <v>-0.6651463321930825</v>
      </c>
      <c r="E27" s="481">
        <f t="shared" si="3"/>
        <v>-2.5773195876288661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5.4831288343558287</v>
      </c>
      <c r="C28" s="480">
        <f>'Tabelle 3.3'!J25</f>
        <v>1.2516184721622787</v>
      </c>
      <c r="D28" s="481">
        <f t="shared" si="3"/>
        <v>5.4831288343558287</v>
      </c>
      <c r="E28" s="481">
        <f t="shared" si="3"/>
        <v>1.2516184721622787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-11.154165513423747</v>
      </c>
      <c r="C29" s="480">
        <f>'Tabelle 3.3'!J26</f>
        <v>-23.387096774193548</v>
      </c>
      <c r="D29" s="481">
        <f t="shared" si="3"/>
        <v>-11.154165513423747</v>
      </c>
      <c r="E29" s="481">
        <f t="shared" si="3"/>
        <v>-23.387096774193548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1.8679245283018868</v>
      </c>
      <c r="C30" s="480">
        <f>'Tabelle 3.3'!J27</f>
        <v>-10</v>
      </c>
      <c r="D30" s="481">
        <f t="shared" si="3"/>
        <v>1.8679245283018868</v>
      </c>
      <c r="E30" s="481">
        <f t="shared" si="3"/>
        <v>-10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-1.0778859527121001</v>
      </c>
      <c r="C31" s="480">
        <f>'Tabelle 3.3'!J28</f>
        <v>-7.3033707865168536</v>
      </c>
      <c r="D31" s="481">
        <f t="shared" si="3"/>
        <v>-1.0778859527121001</v>
      </c>
      <c r="E31" s="481">
        <f t="shared" si="3"/>
        <v>-7.3033707865168536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2.747955010224949</v>
      </c>
      <c r="C32" s="480">
        <f>'Tabelle 3.3'!J29</f>
        <v>-5.0196850393700787</v>
      </c>
      <c r="D32" s="481">
        <f t="shared" si="3"/>
        <v>2.747955010224949</v>
      </c>
      <c r="E32" s="481">
        <f t="shared" si="3"/>
        <v>-5.0196850393700787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0.9857328145265889</v>
      </c>
      <c r="C33" s="480">
        <f>'Tabelle 3.3'!J30</f>
        <v>1.8465909090909092</v>
      </c>
      <c r="D33" s="481">
        <f t="shared" si="3"/>
        <v>0.9857328145265889</v>
      </c>
      <c r="E33" s="481">
        <f t="shared" si="3"/>
        <v>1.8465909090909092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-1.0187159440890785</v>
      </c>
      <c r="C34" s="480">
        <f>'Tabelle 3.3'!J31</f>
        <v>-10.214375788146279</v>
      </c>
      <c r="D34" s="481">
        <f t="shared" si="3"/>
        <v>-1.0187159440890785</v>
      </c>
      <c r="E34" s="481">
        <f t="shared" si="3"/>
        <v>-10.214375788146279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-2.5884383088869716</v>
      </c>
      <c r="C37" s="480">
        <f>'Tabelle 3.3'!J34</f>
        <v>5.2287581699346406</v>
      </c>
      <c r="D37" s="481">
        <f t="shared" si="3"/>
        <v>-2.5884383088869716</v>
      </c>
      <c r="E37" s="481">
        <f t="shared" si="3"/>
        <v>5.2287581699346406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-1.7243926634162814</v>
      </c>
      <c r="C38" s="480">
        <f>'Tabelle 3.3'!J35</f>
        <v>-4.7925896093435361</v>
      </c>
      <c r="D38" s="481">
        <f t="shared" si="3"/>
        <v>-1.7243926634162814</v>
      </c>
      <c r="E38" s="481">
        <f t="shared" si="3"/>
        <v>-4.7925896093435361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0.25707274639384065</v>
      </c>
      <c r="C39" s="480">
        <f>'Tabelle 3.3'!J36</f>
        <v>-5.5113792157938031</v>
      </c>
      <c r="D39" s="481">
        <f t="shared" si="3"/>
        <v>0.25707274639384065</v>
      </c>
      <c r="E39" s="481">
        <f t="shared" si="3"/>
        <v>-5.5113792157938031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0.25707274639384065</v>
      </c>
      <c r="C45" s="480">
        <f>'Tabelle 3.3'!J36</f>
        <v>-5.5113792157938031</v>
      </c>
      <c r="D45" s="481">
        <f t="shared" si="3"/>
        <v>0.25707274639384065</v>
      </c>
      <c r="E45" s="481">
        <f t="shared" si="3"/>
        <v>-5.5113792157938031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120275</v>
      </c>
      <c r="C51" s="487">
        <v>14098</v>
      </c>
      <c r="D51" s="487">
        <v>4296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121531</v>
      </c>
      <c r="C52" s="487">
        <v>13960</v>
      </c>
      <c r="D52" s="487">
        <v>4461</v>
      </c>
      <c r="E52" s="488">
        <f t="shared" ref="E52:G70" si="11">IF($A$51=37802,IF(COUNTBLANK(B$51:B$70)&gt;0,#N/A,B52/B$51*100),IF(COUNTBLANK(B$51:B$75)&gt;0,#N/A,B52/B$51*100))</f>
        <v>101.04427353980461</v>
      </c>
      <c r="F52" s="488">
        <f t="shared" si="11"/>
        <v>99.021137750035464</v>
      </c>
      <c r="G52" s="488">
        <f t="shared" si="11"/>
        <v>103.84078212290501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122910</v>
      </c>
      <c r="C53" s="487">
        <v>13944</v>
      </c>
      <c r="D53" s="487">
        <v>4573</v>
      </c>
      <c r="E53" s="488">
        <f t="shared" si="11"/>
        <v>102.19081272084804</v>
      </c>
      <c r="F53" s="488">
        <f t="shared" si="11"/>
        <v>98.907646474677264</v>
      </c>
      <c r="G53" s="488">
        <f t="shared" si="11"/>
        <v>106.44785847299813</v>
      </c>
      <c r="H53" s="489">
        <f>IF(ISERROR(L53)=TRUE,IF(MONTH(A53)=MONTH(MAX(A$51:A$75)),A53,""),"")</f>
        <v>41883</v>
      </c>
      <c r="I53" s="488">
        <f t="shared" si="12"/>
        <v>102.19081272084804</v>
      </c>
      <c r="J53" s="488">
        <f t="shared" si="10"/>
        <v>98.907646474677264</v>
      </c>
      <c r="K53" s="488">
        <f t="shared" si="10"/>
        <v>106.44785847299813</v>
      </c>
      <c r="L53" s="488" t="e">
        <f t="shared" si="13"/>
        <v>#N/A</v>
      </c>
    </row>
    <row r="54" spans="1:14" ht="15" customHeight="1" x14ac:dyDescent="0.2">
      <c r="A54" s="490" t="s">
        <v>463</v>
      </c>
      <c r="B54" s="487">
        <v>121500</v>
      </c>
      <c r="C54" s="487">
        <v>14296</v>
      </c>
      <c r="D54" s="487">
        <v>4544</v>
      </c>
      <c r="E54" s="488">
        <f t="shared" si="11"/>
        <v>101.01849927250053</v>
      </c>
      <c r="F54" s="488">
        <f t="shared" si="11"/>
        <v>101.40445453255782</v>
      </c>
      <c r="G54" s="488">
        <f t="shared" si="11"/>
        <v>105.77281191806331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121747</v>
      </c>
      <c r="C55" s="487">
        <v>13341</v>
      </c>
      <c r="D55" s="487">
        <v>4544</v>
      </c>
      <c r="E55" s="488">
        <f t="shared" si="11"/>
        <v>101.22386198295573</v>
      </c>
      <c r="F55" s="488">
        <f t="shared" si="11"/>
        <v>94.63044403461484</v>
      </c>
      <c r="G55" s="488">
        <f t="shared" si="11"/>
        <v>105.77281191806331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123081</v>
      </c>
      <c r="C56" s="487">
        <v>13429</v>
      </c>
      <c r="D56" s="487">
        <v>4834</v>
      </c>
      <c r="E56" s="488">
        <f t="shared" si="11"/>
        <v>102.33298690500936</v>
      </c>
      <c r="F56" s="488">
        <f t="shared" si="11"/>
        <v>95.254646049084982</v>
      </c>
      <c r="G56" s="488">
        <f t="shared" si="11"/>
        <v>112.52327746741156</v>
      </c>
      <c r="H56" s="489" t="str">
        <f t="shared" si="14"/>
        <v/>
      </c>
      <c r="I56" s="488" t="str">
        <f t="shared" si="12"/>
        <v/>
      </c>
      <c r="J56" s="488" t="str">
        <f t="shared" si="10"/>
        <v/>
      </c>
      <c r="K56" s="488" t="str">
        <f t="shared" si="10"/>
        <v/>
      </c>
      <c r="L56" s="488" t="e">
        <f t="shared" si="13"/>
        <v>#N/A</v>
      </c>
    </row>
    <row r="57" spans="1:14" ht="15" customHeight="1" x14ac:dyDescent="0.2">
      <c r="A57" s="490">
        <v>42248</v>
      </c>
      <c r="B57" s="487">
        <v>124401</v>
      </c>
      <c r="C57" s="487">
        <v>13208</v>
      </c>
      <c r="D57" s="487">
        <v>4841</v>
      </c>
      <c r="E57" s="488">
        <f t="shared" si="11"/>
        <v>103.43047183537726</v>
      </c>
      <c r="F57" s="488">
        <f t="shared" si="11"/>
        <v>93.687047808199736</v>
      </c>
      <c r="G57" s="488">
        <f t="shared" si="11"/>
        <v>112.68621973929235</v>
      </c>
      <c r="H57" s="489">
        <f t="shared" si="14"/>
        <v>42248</v>
      </c>
      <c r="I57" s="488">
        <f t="shared" si="12"/>
        <v>103.43047183537726</v>
      </c>
      <c r="J57" s="488">
        <f t="shared" si="10"/>
        <v>93.687047808199736</v>
      </c>
      <c r="K57" s="488">
        <f t="shared" si="10"/>
        <v>112.68621973929235</v>
      </c>
      <c r="L57" s="488" t="e">
        <f t="shared" si="13"/>
        <v>#N/A</v>
      </c>
    </row>
    <row r="58" spans="1:14" ht="15" customHeight="1" x14ac:dyDescent="0.2">
      <c r="A58" s="490" t="s">
        <v>466</v>
      </c>
      <c r="B58" s="487">
        <v>123258</v>
      </c>
      <c r="C58" s="487">
        <v>13319</v>
      </c>
      <c r="D58" s="487">
        <v>4802</v>
      </c>
      <c r="E58" s="488">
        <f t="shared" si="11"/>
        <v>102.48014965703595</v>
      </c>
      <c r="F58" s="488">
        <f t="shared" si="11"/>
        <v>94.474393530997304</v>
      </c>
      <c r="G58" s="488">
        <f t="shared" si="11"/>
        <v>111.7783985102421</v>
      </c>
      <c r="H58" s="489" t="str">
        <f t="shared" si="14"/>
        <v/>
      </c>
      <c r="I58" s="488" t="str">
        <f t="shared" si="12"/>
        <v/>
      </c>
      <c r="J58" s="488" t="str">
        <f t="shared" si="10"/>
        <v/>
      </c>
      <c r="K58" s="488" t="str">
        <f t="shared" si="10"/>
        <v/>
      </c>
      <c r="L58" s="488" t="e">
        <f t="shared" si="13"/>
        <v>#N/A</v>
      </c>
    </row>
    <row r="59" spans="1:14" ht="15" customHeight="1" x14ac:dyDescent="0.2">
      <c r="A59" s="490" t="s">
        <v>467</v>
      </c>
      <c r="B59" s="487">
        <v>122950</v>
      </c>
      <c r="C59" s="487">
        <v>13143</v>
      </c>
      <c r="D59" s="487">
        <v>4660</v>
      </c>
      <c r="E59" s="488">
        <f t="shared" si="11"/>
        <v>102.22406983995012</v>
      </c>
      <c r="F59" s="488">
        <f t="shared" si="11"/>
        <v>93.225989502057033</v>
      </c>
      <c r="G59" s="488">
        <f t="shared" si="11"/>
        <v>108.47299813780261</v>
      </c>
      <c r="H59" s="489" t="str">
        <f t="shared" si="14"/>
        <v/>
      </c>
      <c r="I59" s="488" t="str">
        <f t="shared" si="12"/>
        <v/>
      </c>
      <c r="J59" s="488" t="str">
        <f t="shared" si="10"/>
        <v/>
      </c>
      <c r="K59" s="488" t="str">
        <f t="shared" si="10"/>
        <v/>
      </c>
      <c r="L59" s="488" t="e">
        <f t="shared" si="13"/>
        <v>#N/A</v>
      </c>
    </row>
    <row r="60" spans="1:14" ht="15" customHeight="1" x14ac:dyDescent="0.2">
      <c r="A60" s="490" t="s">
        <v>468</v>
      </c>
      <c r="B60" s="487">
        <v>123918</v>
      </c>
      <c r="C60" s="487">
        <v>13222</v>
      </c>
      <c r="D60" s="487">
        <v>4878</v>
      </c>
      <c r="E60" s="488">
        <f t="shared" si="11"/>
        <v>103.0288921222199</v>
      </c>
      <c r="F60" s="488">
        <f t="shared" si="11"/>
        <v>93.786352674138172</v>
      </c>
      <c r="G60" s="488">
        <f t="shared" si="11"/>
        <v>113.54748603351956</v>
      </c>
      <c r="H60" s="489" t="str">
        <f t="shared" si="14"/>
        <v/>
      </c>
      <c r="I60" s="488" t="str">
        <f t="shared" si="12"/>
        <v/>
      </c>
      <c r="J60" s="488" t="str">
        <f t="shared" si="10"/>
        <v/>
      </c>
      <c r="K60" s="488" t="str">
        <f t="shared" si="10"/>
        <v/>
      </c>
      <c r="L60" s="488" t="e">
        <f t="shared" si="13"/>
        <v>#N/A</v>
      </c>
    </row>
    <row r="61" spans="1:14" ht="15" customHeight="1" x14ac:dyDescent="0.2">
      <c r="A61" s="490">
        <v>42614</v>
      </c>
      <c r="B61" s="487">
        <v>124803</v>
      </c>
      <c r="C61" s="487">
        <v>12741</v>
      </c>
      <c r="D61" s="487">
        <v>4986</v>
      </c>
      <c r="E61" s="488">
        <f t="shared" si="11"/>
        <v>103.76470588235294</v>
      </c>
      <c r="F61" s="488">
        <f t="shared" si="11"/>
        <v>90.374521208682083</v>
      </c>
      <c r="G61" s="488">
        <f t="shared" si="11"/>
        <v>116.06145251396649</v>
      </c>
      <c r="H61" s="489">
        <f t="shared" si="14"/>
        <v>42614</v>
      </c>
      <c r="I61" s="488">
        <f t="shared" si="12"/>
        <v>103.76470588235294</v>
      </c>
      <c r="J61" s="488">
        <f t="shared" si="10"/>
        <v>90.374521208682083</v>
      </c>
      <c r="K61" s="488">
        <f t="shared" si="10"/>
        <v>116.06145251396649</v>
      </c>
      <c r="L61" s="488" t="e">
        <f t="shared" si="13"/>
        <v>#N/A</v>
      </c>
    </row>
    <row r="62" spans="1:14" ht="15" customHeight="1" x14ac:dyDescent="0.2">
      <c r="A62" s="490" t="s">
        <v>469</v>
      </c>
      <c r="B62" s="487">
        <v>123882</v>
      </c>
      <c r="C62" s="487">
        <v>12785</v>
      </c>
      <c r="D62" s="487">
        <v>5000</v>
      </c>
      <c r="E62" s="488">
        <f t="shared" si="11"/>
        <v>102.99896071502805</v>
      </c>
      <c r="F62" s="488">
        <f t="shared" si="11"/>
        <v>90.686622215917154</v>
      </c>
      <c r="G62" s="488">
        <f t="shared" si="11"/>
        <v>116.38733705772812</v>
      </c>
      <c r="H62" s="489" t="str">
        <f t="shared" si="14"/>
        <v/>
      </c>
      <c r="I62" s="488" t="str">
        <f t="shared" si="12"/>
        <v/>
      </c>
      <c r="J62" s="488" t="str">
        <f t="shared" si="10"/>
        <v/>
      </c>
      <c r="K62" s="488" t="str">
        <f t="shared" si="10"/>
        <v/>
      </c>
      <c r="L62" s="488" t="e">
        <f t="shared" si="13"/>
        <v>#N/A</v>
      </c>
    </row>
    <row r="63" spans="1:14" ht="15" customHeight="1" x14ac:dyDescent="0.2">
      <c r="A63" s="490" t="s">
        <v>470</v>
      </c>
      <c r="B63" s="487">
        <v>123813</v>
      </c>
      <c r="C63" s="487">
        <v>12454</v>
      </c>
      <c r="D63" s="487">
        <v>4930</v>
      </c>
      <c r="E63" s="488">
        <f t="shared" si="11"/>
        <v>102.94159218457702</v>
      </c>
      <c r="F63" s="488">
        <f t="shared" si="11"/>
        <v>88.338771456944244</v>
      </c>
      <c r="G63" s="488">
        <f t="shared" si="11"/>
        <v>114.75791433891993</v>
      </c>
      <c r="H63" s="489" t="str">
        <f t="shared" si="14"/>
        <v/>
      </c>
      <c r="I63" s="488" t="str">
        <f t="shared" si="12"/>
        <v/>
      </c>
      <c r="J63" s="488" t="str">
        <f t="shared" si="10"/>
        <v/>
      </c>
      <c r="K63" s="488" t="str">
        <f t="shared" si="10"/>
        <v/>
      </c>
      <c r="L63" s="488" t="e">
        <f t="shared" si="13"/>
        <v>#N/A</v>
      </c>
    </row>
    <row r="64" spans="1:14" ht="15" customHeight="1" x14ac:dyDescent="0.2">
      <c r="A64" s="490" t="s">
        <v>471</v>
      </c>
      <c r="B64" s="487">
        <v>124727</v>
      </c>
      <c r="C64" s="487">
        <v>12531</v>
      </c>
      <c r="D64" s="487">
        <v>5140</v>
      </c>
      <c r="E64" s="488">
        <f t="shared" si="11"/>
        <v>103.70151735605904</v>
      </c>
      <c r="F64" s="488">
        <f t="shared" si="11"/>
        <v>88.884948219605619</v>
      </c>
      <c r="G64" s="488">
        <f t="shared" si="11"/>
        <v>119.6461824953445</v>
      </c>
      <c r="H64" s="489" t="str">
        <f t="shared" si="14"/>
        <v/>
      </c>
      <c r="I64" s="488" t="str">
        <f t="shared" si="12"/>
        <v/>
      </c>
      <c r="J64" s="488" t="str">
        <f t="shared" si="10"/>
        <v/>
      </c>
      <c r="K64" s="488" t="str">
        <f t="shared" si="10"/>
        <v/>
      </c>
      <c r="L64" s="488" t="e">
        <f t="shared" si="13"/>
        <v>#N/A</v>
      </c>
    </row>
    <row r="65" spans="1:12" ht="15" customHeight="1" x14ac:dyDescent="0.2">
      <c r="A65" s="490">
        <v>42979</v>
      </c>
      <c r="B65" s="487">
        <v>127032</v>
      </c>
      <c r="C65" s="487">
        <v>12221</v>
      </c>
      <c r="D65" s="487">
        <v>5217</v>
      </c>
      <c r="E65" s="488">
        <f t="shared" si="11"/>
        <v>105.61795884431511</v>
      </c>
      <c r="F65" s="488">
        <f t="shared" si="11"/>
        <v>86.686054759540369</v>
      </c>
      <c r="G65" s="488">
        <f t="shared" si="11"/>
        <v>121.43854748603351</v>
      </c>
      <c r="H65" s="489">
        <f t="shared" si="14"/>
        <v>42979</v>
      </c>
      <c r="I65" s="488">
        <f t="shared" si="12"/>
        <v>105.61795884431511</v>
      </c>
      <c r="J65" s="488">
        <f t="shared" si="10"/>
        <v>86.686054759540369</v>
      </c>
      <c r="K65" s="488">
        <f t="shared" si="10"/>
        <v>121.43854748603351</v>
      </c>
      <c r="L65" s="488" t="e">
        <f t="shared" si="13"/>
        <v>#N/A</v>
      </c>
    </row>
    <row r="66" spans="1:12" ht="15" customHeight="1" x14ac:dyDescent="0.2">
      <c r="A66" s="490" t="s">
        <v>472</v>
      </c>
      <c r="B66" s="487">
        <v>125722</v>
      </c>
      <c r="C66" s="487">
        <v>12181</v>
      </c>
      <c r="D66" s="487">
        <v>5219</v>
      </c>
      <c r="E66" s="488">
        <f t="shared" si="11"/>
        <v>104.5287881937227</v>
      </c>
      <c r="F66" s="488">
        <f t="shared" si="11"/>
        <v>86.40232657114484</v>
      </c>
      <c r="G66" s="488">
        <f t="shared" si="11"/>
        <v>121.48510242085662</v>
      </c>
      <c r="H66" s="489" t="str">
        <f t="shared" si="14"/>
        <v/>
      </c>
      <c r="I66" s="488" t="str">
        <f t="shared" si="12"/>
        <v/>
      </c>
      <c r="J66" s="488" t="str">
        <f t="shared" si="10"/>
        <v/>
      </c>
      <c r="K66" s="488" t="str">
        <f t="shared" si="10"/>
        <v/>
      </c>
      <c r="L66" s="488" t="e">
        <f t="shared" si="13"/>
        <v>#N/A</v>
      </c>
    </row>
    <row r="67" spans="1:12" ht="15" customHeight="1" x14ac:dyDescent="0.2">
      <c r="A67" s="490" t="s">
        <v>473</v>
      </c>
      <c r="B67" s="487">
        <v>125720</v>
      </c>
      <c r="C67" s="487">
        <v>12030</v>
      </c>
      <c r="D67" s="487">
        <v>5178</v>
      </c>
      <c r="E67" s="488">
        <f t="shared" si="11"/>
        <v>104.52712533776763</v>
      </c>
      <c r="F67" s="488">
        <f t="shared" si="11"/>
        <v>85.331252659951758</v>
      </c>
      <c r="G67" s="488">
        <f t="shared" si="11"/>
        <v>120.53072625698324</v>
      </c>
      <c r="H67" s="489" t="str">
        <f t="shared" si="14"/>
        <v/>
      </c>
      <c r="I67" s="488" t="str">
        <f t="shared" si="12"/>
        <v/>
      </c>
      <c r="J67" s="488" t="str">
        <f t="shared" si="12"/>
        <v/>
      </c>
      <c r="K67" s="488" t="str">
        <f t="shared" si="12"/>
        <v/>
      </c>
      <c r="L67" s="488" t="e">
        <f t="shared" si="13"/>
        <v>#N/A</v>
      </c>
    </row>
    <row r="68" spans="1:12" ht="15" customHeight="1" x14ac:dyDescent="0.2">
      <c r="A68" s="490" t="s">
        <v>474</v>
      </c>
      <c r="B68" s="487">
        <v>126653</v>
      </c>
      <c r="C68" s="487">
        <v>12207</v>
      </c>
      <c r="D68" s="487">
        <v>5365</v>
      </c>
      <c r="E68" s="488">
        <f t="shared" si="11"/>
        <v>105.30284764082312</v>
      </c>
      <c r="F68" s="488">
        <f t="shared" si="11"/>
        <v>86.586749893601933</v>
      </c>
      <c r="G68" s="488">
        <f t="shared" si="11"/>
        <v>124.88361266294228</v>
      </c>
      <c r="H68" s="489" t="str">
        <f t="shared" si="14"/>
        <v/>
      </c>
      <c r="I68" s="488" t="str">
        <f t="shared" si="12"/>
        <v/>
      </c>
      <c r="J68" s="488" t="str">
        <f t="shared" si="12"/>
        <v/>
      </c>
      <c r="K68" s="488" t="str">
        <f t="shared" si="12"/>
        <v/>
      </c>
      <c r="L68" s="488" t="e">
        <f t="shared" si="13"/>
        <v>#N/A</v>
      </c>
    </row>
    <row r="69" spans="1:12" ht="15" customHeight="1" x14ac:dyDescent="0.2">
      <c r="A69" s="490">
        <v>43344</v>
      </c>
      <c r="B69" s="487">
        <v>127923</v>
      </c>
      <c r="C69" s="487">
        <v>11876</v>
      </c>
      <c r="D69" s="487">
        <v>5462</v>
      </c>
      <c r="E69" s="488">
        <f t="shared" si="11"/>
        <v>106.35876117231345</v>
      </c>
      <c r="F69" s="488">
        <f t="shared" si="11"/>
        <v>84.238899134629037</v>
      </c>
      <c r="G69" s="488">
        <f t="shared" si="11"/>
        <v>127.14152700186219</v>
      </c>
      <c r="H69" s="489">
        <f t="shared" si="14"/>
        <v>43344</v>
      </c>
      <c r="I69" s="488">
        <f t="shared" si="12"/>
        <v>106.35876117231345</v>
      </c>
      <c r="J69" s="488">
        <f t="shared" si="12"/>
        <v>84.238899134629037</v>
      </c>
      <c r="K69" s="488">
        <f t="shared" si="12"/>
        <v>127.14152700186219</v>
      </c>
      <c r="L69" s="488" t="e">
        <f t="shared" si="13"/>
        <v>#N/A</v>
      </c>
    </row>
    <row r="70" spans="1:12" ht="15" customHeight="1" x14ac:dyDescent="0.2">
      <c r="A70" s="490" t="s">
        <v>475</v>
      </c>
      <c r="B70" s="487">
        <v>126396</v>
      </c>
      <c r="C70" s="487">
        <v>11755</v>
      </c>
      <c r="D70" s="487">
        <v>5475</v>
      </c>
      <c r="E70" s="488">
        <f t="shared" si="11"/>
        <v>105.08917065059239</v>
      </c>
      <c r="F70" s="488">
        <f t="shared" si="11"/>
        <v>83.38062136473259</v>
      </c>
      <c r="G70" s="488">
        <f t="shared" si="11"/>
        <v>127.44413407821229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125560</v>
      </c>
      <c r="C71" s="487">
        <v>11833</v>
      </c>
      <c r="D71" s="487">
        <v>5391</v>
      </c>
      <c r="E71" s="491">
        <f t="shared" ref="E71:G75" si="15">IF($A$51=37802,IF(COUNTBLANK(B$51:B$70)&gt;0,#N/A,IF(ISBLANK(B71)=FALSE,B71/B$51*100,#N/A)),IF(COUNTBLANK(B$51:B$75)&gt;0,#N/A,B71/B$51*100))</f>
        <v>104.39409686135939</v>
      </c>
      <c r="F71" s="491">
        <f t="shared" si="15"/>
        <v>83.933891332103855</v>
      </c>
      <c r="G71" s="491">
        <f t="shared" si="15"/>
        <v>125.48882681564247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125462</v>
      </c>
      <c r="C72" s="487">
        <v>11953</v>
      </c>
      <c r="D72" s="487">
        <v>5530</v>
      </c>
      <c r="E72" s="491">
        <f t="shared" si="15"/>
        <v>104.31261691955936</v>
      </c>
      <c r="F72" s="491">
        <f t="shared" si="15"/>
        <v>84.785075897290398</v>
      </c>
      <c r="G72" s="491">
        <f t="shared" si="15"/>
        <v>128.72439478584729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126789</v>
      </c>
      <c r="C73" s="487">
        <v>11573</v>
      </c>
      <c r="D73" s="487">
        <v>5760</v>
      </c>
      <c r="E73" s="491">
        <f t="shared" si="15"/>
        <v>105.41592184577011</v>
      </c>
      <c r="F73" s="491">
        <f t="shared" si="15"/>
        <v>82.089658107532983</v>
      </c>
      <c r="G73" s="491">
        <f t="shared" si="15"/>
        <v>134.07821229050279</v>
      </c>
      <c r="H73" s="492">
        <f>IF(A$51=37802,IF(ISERROR(L73)=TRUE,IF(ISBLANK(A73)=FALSE,IF(MONTH(A73)=MONTH(MAX(A$51:A$75)),A73,""),""),""),IF(ISERROR(L73)=TRUE,IF(MONTH(A73)=MONTH(MAX(A$51:A$75)),A73,""),""))</f>
        <v>43709</v>
      </c>
      <c r="I73" s="488">
        <f t="shared" si="12"/>
        <v>105.41592184577011</v>
      </c>
      <c r="J73" s="488">
        <f t="shared" si="12"/>
        <v>82.089658107532983</v>
      </c>
      <c r="K73" s="488">
        <f t="shared" si="12"/>
        <v>134.07821229050279</v>
      </c>
      <c r="L73" s="488" t="e">
        <f t="shared" si="13"/>
        <v>#N/A</v>
      </c>
    </row>
    <row r="74" spans="1:12" ht="15" customHeight="1" x14ac:dyDescent="0.2">
      <c r="A74" s="490" t="s">
        <v>478</v>
      </c>
      <c r="B74" s="487">
        <v>125734</v>
      </c>
      <c r="C74" s="487">
        <v>11476</v>
      </c>
      <c r="D74" s="487">
        <v>5765</v>
      </c>
      <c r="E74" s="491">
        <f t="shared" si="15"/>
        <v>104.53876532945334</v>
      </c>
      <c r="F74" s="491">
        <f t="shared" si="15"/>
        <v>81.401617250673851</v>
      </c>
      <c r="G74" s="491">
        <f t="shared" si="15"/>
        <v>134.19459962756054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124912</v>
      </c>
      <c r="C75" s="493">
        <v>10956</v>
      </c>
      <c r="D75" s="493">
        <v>5354</v>
      </c>
      <c r="E75" s="491">
        <f t="shared" si="15"/>
        <v>103.85533153190605</v>
      </c>
      <c r="F75" s="491">
        <f t="shared" si="15"/>
        <v>77.713150801532123</v>
      </c>
      <c r="G75" s="491">
        <f t="shared" si="15"/>
        <v>124.62756052141526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105.41592184577011</v>
      </c>
      <c r="J77" s="488">
        <f>IF(J75&lt;&gt;"",J75,IF(J74&lt;&gt;"",J74,IF(J73&lt;&gt;"",J73,IF(J72&lt;&gt;"",J72,IF(J71&lt;&gt;"",J71,IF(J70&lt;&gt;"",J70,""))))))</f>
        <v>82.089658107532983</v>
      </c>
      <c r="K77" s="488">
        <f>IF(K75&lt;&gt;"",K75,IF(K74&lt;&gt;"",K74,IF(K73&lt;&gt;"",K73,IF(K72&lt;&gt;"",K72,IF(K71&lt;&gt;"",K71,IF(K70&lt;&gt;"",K70,""))))))</f>
        <v>134.07821229050279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+5,4%</v>
      </c>
      <c r="J79" s="488" t="str">
        <f>"GeB - ausschließlich: "&amp;IF(J77&gt;100,"+","")&amp;TEXT(J77-100,"0,0")&amp;"%"</f>
        <v>GeB - ausschließlich: -17,9%</v>
      </c>
      <c r="K79" s="488" t="str">
        <f>"GeB - im Nebenjob: "&amp;IF(K77&gt;100,"+","")&amp;TEXT(K77-100,"0,0")&amp;"%"</f>
        <v>GeB - im Nebenjob: +34,1%</v>
      </c>
    </row>
    <row r="81" spans="9:9" ht="15" customHeight="1" x14ac:dyDescent="0.2">
      <c r="I81" s="488" t="str">
        <f>IF(ISERROR(HLOOKUP(1,I$78:K$79,2,FALSE)),"",HLOOKUP(1,I$78:K$79,2,FALSE))</f>
        <v>GeB - im Nebenjob: +34,1%</v>
      </c>
    </row>
    <row r="82" spans="9:9" ht="15" customHeight="1" x14ac:dyDescent="0.2">
      <c r="I82" s="488" t="str">
        <f>IF(ISERROR(HLOOKUP(2,I$78:K$79,2,FALSE)),"",HLOOKUP(2,I$78:K$79,2,FALSE))</f>
        <v>SvB: +5,4%</v>
      </c>
    </row>
    <row r="83" spans="9:9" ht="15" customHeight="1" x14ac:dyDescent="0.2">
      <c r="I83" s="488" t="str">
        <f>IF(ISERROR(HLOOKUP(3,I$78:K$79,2,FALSE)),"",HLOOKUP(3,I$78:K$79,2,FALSE))</f>
        <v>GeB - ausschließlich: -17,9%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124912</v>
      </c>
      <c r="E12" s="114">
        <v>125734</v>
      </c>
      <c r="F12" s="114">
        <v>126789</v>
      </c>
      <c r="G12" s="114">
        <v>125462</v>
      </c>
      <c r="H12" s="114">
        <v>125560</v>
      </c>
      <c r="I12" s="115">
        <v>-648</v>
      </c>
      <c r="J12" s="116">
        <v>-0.51608792609111187</v>
      </c>
      <c r="N12" s="117"/>
    </row>
    <row r="13" spans="1:15" s="110" customFormat="1" ht="13.5" customHeight="1" x14ac:dyDescent="0.2">
      <c r="A13" s="118" t="s">
        <v>105</v>
      </c>
      <c r="B13" s="119" t="s">
        <v>106</v>
      </c>
      <c r="C13" s="113">
        <v>54.334251312924302</v>
      </c>
      <c r="D13" s="114">
        <v>67870</v>
      </c>
      <c r="E13" s="114">
        <v>68322</v>
      </c>
      <c r="F13" s="114">
        <v>69132</v>
      </c>
      <c r="G13" s="114">
        <v>68416</v>
      </c>
      <c r="H13" s="114">
        <v>68348</v>
      </c>
      <c r="I13" s="115">
        <v>-478</v>
      </c>
      <c r="J13" s="116">
        <v>-0.69936208813718026</v>
      </c>
    </row>
    <row r="14" spans="1:15" s="110" customFormat="1" ht="13.5" customHeight="1" x14ac:dyDescent="0.2">
      <c r="A14" s="120"/>
      <c r="B14" s="119" t="s">
        <v>107</v>
      </c>
      <c r="C14" s="113">
        <v>45.665748687075698</v>
      </c>
      <c r="D14" s="114">
        <v>57042</v>
      </c>
      <c r="E14" s="114">
        <v>57412</v>
      </c>
      <c r="F14" s="114">
        <v>57657</v>
      </c>
      <c r="G14" s="114">
        <v>57046</v>
      </c>
      <c r="H14" s="114">
        <v>57212</v>
      </c>
      <c r="I14" s="115">
        <v>-170</v>
      </c>
      <c r="J14" s="116">
        <v>-0.29714046004334754</v>
      </c>
    </row>
    <row r="15" spans="1:15" s="110" customFormat="1" ht="13.5" customHeight="1" x14ac:dyDescent="0.2">
      <c r="A15" s="118" t="s">
        <v>105</v>
      </c>
      <c r="B15" s="121" t="s">
        <v>108</v>
      </c>
      <c r="C15" s="113">
        <v>8.1137120532855125</v>
      </c>
      <c r="D15" s="114">
        <v>10135</v>
      </c>
      <c r="E15" s="114">
        <v>10367</v>
      </c>
      <c r="F15" s="114">
        <v>10570</v>
      </c>
      <c r="G15" s="114">
        <v>9258</v>
      </c>
      <c r="H15" s="114">
        <v>9479</v>
      </c>
      <c r="I15" s="115">
        <v>656</v>
      </c>
      <c r="J15" s="116">
        <v>6.9205612406371984</v>
      </c>
    </row>
    <row r="16" spans="1:15" s="110" customFormat="1" ht="13.5" customHeight="1" x14ac:dyDescent="0.2">
      <c r="A16" s="118"/>
      <c r="B16" s="121" t="s">
        <v>109</v>
      </c>
      <c r="C16" s="113">
        <v>66.36912386319969</v>
      </c>
      <c r="D16" s="114">
        <v>82903</v>
      </c>
      <c r="E16" s="114">
        <v>83539</v>
      </c>
      <c r="F16" s="114">
        <v>84594</v>
      </c>
      <c r="G16" s="114">
        <v>84889</v>
      </c>
      <c r="H16" s="114">
        <v>85336</v>
      </c>
      <c r="I16" s="115">
        <v>-2433</v>
      </c>
      <c r="J16" s="116">
        <v>-2.8510827786631667</v>
      </c>
    </row>
    <row r="17" spans="1:10" s="110" customFormat="1" ht="13.5" customHeight="1" x14ac:dyDescent="0.2">
      <c r="A17" s="118"/>
      <c r="B17" s="121" t="s">
        <v>110</v>
      </c>
      <c r="C17" s="113">
        <v>24.506052260791598</v>
      </c>
      <c r="D17" s="114">
        <v>30611</v>
      </c>
      <c r="E17" s="114">
        <v>30562</v>
      </c>
      <c r="F17" s="114">
        <v>30421</v>
      </c>
      <c r="G17" s="114">
        <v>30142</v>
      </c>
      <c r="H17" s="114">
        <v>29664</v>
      </c>
      <c r="I17" s="115">
        <v>947</v>
      </c>
      <c r="J17" s="116">
        <v>3.1924217907227614</v>
      </c>
    </row>
    <row r="18" spans="1:10" s="110" customFormat="1" ht="13.5" customHeight="1" x14ac:dyDescent="0.2">
      <c r="A18" s="120"/>
      <c r="B18" s="121" t="s">
        <v>111</v>
      </c>
      <c r="C18" s="113">
        <v>1.0111118227231972</v>
      </c>
      <c r="D18" s="114">
        <v>1263</v>
      </c>
      <c r="E18" s="114">
        <v>1266</v>
      </c>
      <c r="F18" s="114">
        <v>1204</v>
      </c>
      <c r="G18" s="114">
        <v>1173</v>
      </c>
      <c r="H18" s="114">
        <v>1081</v>
      </c>
      <c r="I18" s="115">
        <v>182</v>
      </c>
      <c r="J18" s="116">
        <v>16.836262719703978</v>
      </c>
    </row>
    <row r="19" spans="1:10" s="110" customFormat="1" ht="13.5" customHeight="1" x14ac:dyDescent="0.2">
      <c r="A19" s="120"/>
      <c r="B19" s="121" t="s">
        <v>112</v>
      </c>
      <c r="C19" s="113">
        <v>0.30981811195081338</v>
      </c>
      <c r="D19" s="114">
        <v>387</v>
      </c>
      <c r="E19" s="114">
        <v>350</v>
      </c>
      <c r="F19" s="114">
        <v>330</v>
      </c>
      <c r="G19" s="114">
        <v>288</v>
      </c>
      <c r="H19" s="114">
        <v>251</v>
      </c>
      <c r="I19" s="115">
        <v>136</v>
      </c>
      <c r="J19" s="116">
        <v>54.183266932270918</v>
      </c>
    </row>
    <row r="20" spans="1:10" s="110" customFormat="1" ht="13.5" customHeight="1" x14ac:dyDescent="0.2">
      <c r="A20" s="118" t="s">
        <v>113</v>
      </c>
      <c r="B20" s="122" t="s">
        <v>114</v>
      </c>
      <c r="C20" s="113">
        <v>71.28378378378379</v>
      </c>
      <c r="D20" s="114">
        <v>89042</v>
      </c>
      <c r="E20" s="114">
        <v>89725</v>
      </c>
      <c r="F20" s="114">
        <v>90807</v>
      </c>
      <c r="G20" s="114">
        <v>90195</v>
      </c>
      <c r="H20" s="114">
        <v>90566</v>
      </c>
      <c r="I20" s="115">
        <v>-1524</v>
      </c>
      <c r="J20" s="116">
        <v>-1.6827507011461256</v>
      </c>
    </row>
    <row r="21" spans="1:10" s="110" customFormat="1" ht="13.5" customHeight="1" x14ac:dyDescent="0.2">
      <c r="A21" s="120"/>
      <c r="B21" s="122" t="s">
        <v>115</v>
      </c>
      <c r="C21" s="113">
        <v>28.716216216216218</v>
      </c>
      <c r="D21" s="114">
        <v>35870</v>
      </c>
      <c r="E21" s="114">
        <v>36009</v>
      </c>
      <c r="F21" s="114">
        <v>35982</v>
      </c>
      <c r="G21" s="114">
        <v>35267</v>
      </c>
      <c r="H21" s="114">
        <v>34994</v>
      </c>
      <c r="I21" s="115">
        <v>876</v>
      </c>
      <c r="J21" s="116">
        <v>2.5032862776475966</v>
      </c>
    </row>
    <row r="22" spans="1:10" s="110" customFormat="1" ht="13.5" customHeight="1" x14ac:dyDescent="0.2">
      <c r="A22" s="118" t="s">
        <v>113</v>
      </c>
      <c r="B22" s="122" t="s">
        <v>116</v>
      </c>
      <c r="C22" s="113">
        <v>95.771423081849619</v>
      </c>
      <c r="D22" s="114">
        <v>119630</v>
      </c>
      <c r="E22" s="114">
        <v>120445</v>
      </c>
      <c r="F22" s="114">
        <v>121451</v>
      </c>
      <c r="G22" s="114">
        <v>120477</v>
      </c>
      <c r="H22" s="114">
        <v>120716</v>
      </c>
      <c r="I22" s="115">
        <v>-1086</v>
      </c>
      <c r="J22" s="116">
        <v>-0.89963219457238475</v>
      </c>
    </row>
    <row r="23" spans="1:10" s="110" customFormat="1" ht="13.5" customHeight="1" x14ac:dyDescent="0.2">
      <c r="A23" s="123"/>
      <c r="B23" s="124" t="s">
        <v>117</v>
      </c>
      <c r="C23" s="125">
        <v>4.2213718457794291</v>
      </c>
      <c r="D23" s="114">
        <v>5273</v>
      </c>
      <c r="E23" s="114">
        <v>5280</v>
      </c>
      <c r="F23" s="114">
        <v>5330</v>
      </c>
      <c r="G23" s="114">
        <v>4976</v>
      </c>
      <c r="H23" s="114">
        <v>4836</v>
      </c>
      <c r="I23" s="115">
        <v>437</v>
      </c>
      <c r="J23" s="116">
        <v>9.0363937138130694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16310</v>
      </c>
      <c r="E26" s="114">
        <v>17241</v>
      </c>
      <c r="F26" s="114">
        <v>17333</v>
      </c>
      <c r="G26" s="114">
        <v>17483</v>
      </c>
      <c r="H26" s="140">
        <v>17224</v>
      </c>
      <c r="I26" s="115">
        <v>-914</v>
      </c>
      <c r="J26" s="116">
        <v>-5.3065490013934049</v>
      </c>
    </row>
    <row r="27" spans="1:10" s="110" customFormat="1" ht="13.5" customHeight="1" x14ac:dyDescent="0.2">
      <c r="A27" s="118" t="s">
        <v>105</v>
      </c>
      <c r="B27" s="119" t="s">
        <v>106</v>
      </c>
      <c r="C27" s="113">
        <v>43.960760269773147</v>
      </c>
      <c r="D27" s="115">
        <v>7170</v>
      </c>
      <c r="E27" s="114">
        <v>7390</v>
      </c>
      <c r="F27" s="114">
        <v>7458</v>
      </c>
      <c r="G27" s="114">
        <v>7498</v>
      </c>
      <c r="H27" s="140">
        <v>7361</v>
      </c>
      <c r="I27" s="115">
        <v>-191</v>
      </c>
      <c r="J27" s="116">
        <v>-2.5947561472626002</v>
      </c>
    </row>
    <row r="28" spans="1:10" s="110" customFormat="1" ht="13.5" customHeight="1" x14ac:dyDescent="0.2">
      <c r="A28" s="120"/>
      <c r="B28" s="119" t="s">
        <v>107</v>
      </c>
      <c r="C28" s="113">
        <v>56.039239730226853</v>
      </c>
      <c r="D28" s="115">
        <v>9140</v>
      </c>
      <c r="E28" s="114">
        <v>9851</v>
      </c>
      <c r="F28" s="114">
        <v>9875</v>
      </c>
      <c r="G28" s="114">
        <v>9985</v>
      </c>
      <c r="H28" s="140">
        <v>9863</v>
      </c>
      <c r="I28" s="115">
        <v>-723</v>
      </c>
      <c r="J28" s="116">
        <v>-7.3304268478150663</v>
      </c>
    </row>
    <row r="29" spans="1:10" s="110" customFormat="1" ht="13.5" customHeight="1" x14ac:dyDescent="0.2">
      <c r="A29" s="118" t="s">
        <v>105</v>
      </c>
      <c r="B29" s="121" t="s">
        <v>108</v>
      </c>
      <c r="C29" s="113">
        <v>13.445738810545677</v>
      </c>
      <c r="D29" s="115">
        <v>2193</v>
      </c>
      <c r="E29" s="114">
        <v>2356</v>
      </c>
      <c r="F29" s="114">
        <v>2360</v>
      </c>
      <c r="G29" s="114">
        <v>2421</v>
      </c>
      <c r="H29" s="140">
        <v>2245</v>
      </c>
      <c r="I29" s="115">
        <v>-52</v>
      </c>
      <c r="J29" s="116">
        <v>-2.3162583518930959</v>
      </c>
    </row>
    <row r="30" spans="1:10" s="110" customFormat="1" ht="13.5" customHeight="1" x14ac:dyDescent="0.2">
      <c r="A30" s="118"/>
      <c r="B30" s="121" t="s">
        <v>109</v>
      </c>
      <c r="C30" s="113">
        <v>36.70141017780503</v>
      </c>
      <c r="D30" s="115">
        <v>5986</v>
      </c>
      <c r="E30" s="114">
        <v>6431</v>
      </c>
      <c r="F30" s="114">
        <v>6435</v>
      </c>
      <c r="G30" s="114">
        <v>6503</v>
      </c>
      <c r="H30" s="140">
        <v>6513</v>
      </c>
      <c r="I30" s="115">
        <v>-527</v>
      </c>
      <c r="J30" s="116">
        <v>-8.0915092891140787</v>
      </c>
    </row>
    <row r="31" spans="1:10" s="110" customFormat="1" ht="13.5" customHeight="1" x14ac:dyDescent="0.2">
      <c r="A31" s="118"/>
      <c r="B31" s="121" t="s">
        <v>110</v>
      </c>
      <c r="C31" s="113">
        <v>22.397302268546905</v>
      </c>
      <c r="D31" s="115">
        <v>3653</v>
      </c>
      <c r="E31" s="114">
        <v>3792</v>
      </c>
      <c r="F31" s="114">
        <v>3817</v>
      </c>
      <c r="G31" s="114">
        <v>3916</v>
      </c>
      <c r="H31" s="140">
        <v>3944</v>
      </c>
      <c r="I31" s="115">
        <v>-291</v>
      </c>
      <c r="J31" s="116">
        <v>-7.378296146044625</v>
      </c>
    </row>
    <row r="32" spans="1:10" s="110" customFormat="1" ht="13.5" customHeight="1" x14ac:dyDescent="0.2">
      <c r="A32" s="120"/>
      <c r="B32" s="121" t="s">
        <v>111</v>
      </c>
      <c r="C32" s="113">
        <v>27.455548743102391</v>
      </c>
      <c r="D32" s="115">
        <v>4478</v>
      </c>
      <c r="E32" s="114">
        <v>4662</v>
      </c>
      <c r="F32" s="114">
        <v>4721</v>
      </c>
      <c r="G32" s="114">
        <v>4643</v>
      </c>
      <c r="H32" s="140">
        <v>4522</v>
      </c>
      <c r="I32" s="115">
        <v>-44</v>
      </c>
      <c r="J32" s="116">
        <v>-0.97302078726227337</v>
      </c>
    </row>
    <row r="33" spans="1:10" s="110" customFormat="1" ht="13.5" customHeight="1" x14ac:dyDescent="0.2">
      <c r="A33" s="120"/>
      <c r="B33" s="121" t="s">
        <v>112</v>
      </c>
      <c r="C33" s="113">
        <v>2.9736358062538319</v>
      </c>
      <c r="D33" s="115">
        <v>485</v>
      </c>
      <c r="E33" s="114">
        <v>497</v>
      </c>
      <c r="F33" s="114">
        <v>532</v>
      </c>
      <c r="G33" s="114">
        <v>452</v>
      </c>
      <c r="H33" s="140">
        <v>465</v>
      </c>
      <c r="I33" s="115">
        <v>20</v>
      </c>
      <c r="J33" s="116">
        <v>4.301075268817204</v>
      </c>
    </row>
    <row r="34" spans="1:10" s="110" customFormat="1" ht="13.5" customHeight="1" x14ac:dyDescent="0.2">
      <c r="A34" s="118" t="s">
        <v>113</v>
      </c>
      <c r="B34" s="122" t="s">
        <v>116</v>
      </c>
      <c r="C34" s="113">
        <v>95.039852851011645</v>
      </c>
      <c r="D34" s="115">
        <v>15501</v>
      </c>
      <c r="E34" s="114">
        <v>16432</v>
      </c>
      <c r="F34" s="114">
        <v>16557</v>
      </c>
      <c r="G34" s="114">
        <v>16721</v>
      </c>
      <c r="H34" s="140">
        <v>16529</v>
      </c>
      <c r="I34" s="115">
        <v>-1028</v>
      </c>
      <c r="J34" s="116">
        <v>-6.219372012825942</v>
      </c>
    </row>
    <row r="35" spans="1:10" s="110" customFormat="1" ht="13.5" customHeight="1" x14ac:dyDescent="0.2">
      <c r="A35" s="118"/>
      <c r="B35" s="119" t="s">
        <v>117</v>
      </c>
      <c r="C35" s="113">
        <v>4.9049662783568362</v>
      </c>
      <c r="D35" s="115">
        <v>800</v>
      </c>
      <c r="E35" s="114">
        <v>799</v>
      </c>
      <c r="F35" s="114">
        <v>768</v>
      </c>
      <c r="G35" s="114">
        <v>755</v>
      </c>
      <c r="H35" s="140">
        <v>689</v>
      </c>
      <c r="I35" s="115">
        <v>111</v>
      </c>
      <c r="J35" s="116">
        <v>16.110304789550071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10956</v>
      </c>
      <c r="E37" s="114">
        <v>11476</v>
      </c>
      <c r="F37" s="114">
        <v>11573</v>
      </c>
      <c r="G37" s="114">
        <v>11953</v>
      </c>
      <c r="H37" s="140">
        <v>11833</v>
      </c>
      <c r="I37" s="115">
        <v>-877</v>
      </c>
      <c r="J37" s="116">
        <v>-7.4114763796163272</v>
      </c>
    </row>
    <row r="38" spans="1:10" s="110" customFormat="1" ht="13.5" customHeight="1" x14ac:dyDescent="0.2">
      <c r="A38" s="118" t="s">
        <v>105</v>
      </c>
      <c r="B38" s="119" t="s">
        <v>106</v>
      </c>
      <c r="C38" s="113">
        <v>45.080321285140563</v>
      </c>
      <c r="D38" s="115">
        <v>4939</v>
      </c>
      <c r="E38" s="114">
        <v>5041</v>
      </c>
      <c r="F38" s="114">
        <v>5122</v>
      </c>
      <c r="G38" s="114">
        <v>5256</v>
      </c>
      <c r="H38" s="140">
        <v>5172</v>
      </c>
      <c r="I38" s="115">
        <v>-233</v>
      </c>
      <c r="J38" s="116">
        <v>-4.505027068832173</v>
      </c>
    </row>
    <row r="39" spans="1:10" s="110" customFormat="1" ht="13.5" customHeight="1" x14ac:dyDescent="0.2">
      <c r="A39" s="120"/>
      <c r="B39" s="119" t="s">
        <v>107</v>
      </c>
      <c r="C39" s="113">
        <v>54.919678714859437</v>
      </c>
      <c r="D39" s="115">
        <v>6017</v>
      </c>
      <c r="E39" s="114">
        <v>6435</v>
      </c>
      <c r="F39" s="114">
        <v>6451</v>
      </c>
      <c r="G39" s="114">
        <v>6697</v>
      </c>
      <c r="H39" s="140">
        <v>6661</v>
      </c>
      <c r="I39" s="115">
        <v>-644</v>
      </c>
      <c r="J39" s="116">
        <v>-9.6682179852874945</v>
      </c>
    </row>
    <row r="40" spans="1:10" s="110" customFormat="1" ht="13.5" customHeight="1" x14ac:dyDescent="0.2">
      <c r="A40" s="118" t="s">
        <v>105</v>
      </c>
      <c r="B40" s="121" t="s">
        <v>108</v>
      </c>
      <c r="C40" s="113">
        <v>14.978094194961665</v>
      </c>
      <c r="D40" s="115">
        <v>1641</v>
      </c>
      <c r="E40" s="114">
        <v>1717</v>
      </c>
      <c r="F40" s="114">
        <v>1733</v>
      </c>
      <c r="G40" s="114">
        <v>1931</v>
      </c>
      <c r="H40" s="140">
        <v>1754</v>
      </c>
      <c r="I40" s="115">
        <v>-113</v>
      </c>
      <c r="J40" s="116">
        <v>-6.4424173318129991</v>
      </c>
    </row>
    <row r="41" spans="1:10" s="110" customFormat="1" ht="13.5" customHeight="1" x14ac:dyDescent="0.2">
      <c r="A41" s="118"/>
      <c r="B41" s="121" t="s">
        <v>109</v>
      </c>
      <c r="C41" s="113">
        <v>21.002190580503832</v>
      </c>
      <c r="D41" s="115">
        <v>2301</v>
      </c>
      <c r="E41" s="114">
        <v>2454</v>
      </c>
      <c r="F41" s="114">
        <v>2442</v>
      </c>
      <c r="G41" s="114">
        <v>2563</v>
      </c>
      <c r="H41" s="140">
        <v>2675</v>
      </c>
      <c r="I41" s="115">
        <v>-374</v>
      </c>
      <c r="J41" s="116">
        <v>-13.981308411214954</v>
      </c>
    </row>
    <row r="42" spans="1:10" s="110" customFormat="1" ht="13.5" customHeight="1" x14ac:dyDescent="0.2">
      <c r="A42" s="118"/>
      <c r="B42" s="121" t="s">
        <v>110</v>
      </c>
      <c r="C42" s="113">
        <v>24.032493610806863</v>
      </c>
      <c r="D42" s="115">
        <v>2633</v>
      </c>
      <c r="E42" s="114">
        <v>2742</v>
      </c>
      <c r="F42" s="114">
        <v>2774</v>
      </c>
      <c r="G42" s="114">
        <v>2908</v>
      </c>
      <c r="H42" s="140">
        <v>2959</v>
      </c>
      <c r="I42" s="115">
        <v>-326</v>
      </c>
      <c r="J42" s="116">
        <v>-11.017235552551538</v>
      </c>
    </row>
    <row r="43" spans="1:10" s="110" customFormat="1" ht="13.5" customHeight="1" x14ac:dyDescent="0.2">
      <c r="A43" s="120"/>
      <c r="B43" s="121" t="s">
        <v>111</v>
      </c>
      <c r="C43" s="113">
        <v>39.987221613727641</v>
      </c>
      <c r="D43" s="115">
        <v>4381</v>
      </c>
      <c r="E43" s="114">
        <v>4563</v>
      </c>
      <c r="F43" s="114">
        <v>4624</v>
      </c>
      <c r="G43" s="114">
        <v>4551</v>
      </c>
      <c r="H43" s="140">
        <v>4445</v>
      </c>
      <c r="I43" s="115">
        <v>-64</v>
      </c>
      <c r="J43" s="116">
        <v>-1.4398200224971878</v>
      </c>
    </row>
    <row r="44" spans="1:10" s="110" customFormat="1" ht="13.5" customHeight="1" x14ac:dyDescent="0.2">
      <c r="A44" s="120"/>
      <c r="B44" s="121" t="s">
        <v>112</v>
      </c>
      <c r="C44" s="113">
        <v>4.2807594012413288</v>
      </c>
      <c r="D44" s="115">
        <v>469</v>
      </c>
      <c r="E44" s="114">
        <v>480</v>
      </c>
      <c r="F44" s="114">
        <v>515</v>
      </c>
      <c r="G44" s="114">
        <v>433</v>
      </c>
      <c r="H44" s="140">
        <v>449</v>
      </c>
      <c r="I44" s="115">
        <v>20</v>
      </c>
      <c r="J44" s="116">
        <v>4.4543429844097995</v>
      </c>
    </row>
    <row r="45" spans="1:10" s="110" customFormat="1" ht="13.5" customHeight="1" x14ac:dyDescent="0.2">
      <c r="A45" s="118" t="s">
        <v>113</v>
      </c>
      <c r="B45" s="122" t="s">
        <v>116</v>
      </c>
      <c r="C45" s="113">
        <v>95.062066447608615</v>
      </c>
      <c r="D45" s="115">
        <v>10415</v>
      </c>
      <c r="E45" s="114">
        <v>10962</v>
      </c>
      <c r="F45" s="114">
        <v>11073</v>
      </c>
      <c r="G45" s="114">
        <v>11434</v>
      </c>
      <c r="H45" s="140">
        <v>11351</v>
      </c>
      <c r="I45" s="115">
        <v>-936</v>
      </c>
      <c r="J45" s="116">
        <v>-8.2459695181041326</v>
      </c>
    </row>
    <row r="46" spans="1:10" s="110" customFormat="1" ht="13.5" customHeight="1" x14ac:dyDescent="0.2">
      <c r="A46" s="118"/>
      <c r="B46" s="119" t="s">
        <v>117</v>
      </c>
      <c r="C46" s="113">
        <v>4.8557867834976269</v>
      </c>
      <c r="D46" s="115">
        <v>532</v>
      </c>
      <c r="E46" s="114">
        <v>504</v>
      </c>
      <c r="F46" s="114">
        <v>492</v>
      </c>
      <c r="G46" s="114">
        <v>512</v>
      </c>
      <c r="H46" s="140">
        <v>476</v>
      </c>
      <c r="I46" s="115">
        <v>56</v>
      </c>
      <c r="J46" s="116">
        <v>11.764705882352942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5354</v>
      </c>
      <c r="E48" s="114">
        <v>5765</v>
      </c>
      <c r="F48" s="114">
        <v>5760</v>
      </c>
      <c r="G48" s="114">
        <v>5530</v>
      </c>
      <c r="H48" s="140">
        <v>5391</v>
      </c>
      <c r="I48" s="115">
        <v>-37</v>
      </c>
      <c r="J48" s="116">
        <v>-0.68632906696345763</v>
      </c>
    </row>
    <row r="49" spans="1:12" s="110" customFormat="1" ht="13.5" customHeight="1" x14ac:dyDescent="0.2">
      <c r="A49" s="118" t="s">
        <v>105</v>
      </c>
      <c r="B49" s="119" t="s">
        <v>106</v>
      </c>
      <c r="C49" s="113">
        <v>41.669779604034368</v>
      </c>
      <c r="D49" s="115">
        <v>2231</v>
      </c>
      <c r="E49" s="114">
        <v>2349</v>
      </c>
      <c r="F49" s="114">
        <v>2336</v>
      </c>
      <c r="G49" s="114">
        <v>2242</v>
      </c>
      <c r="H49" s="140">
        <v>2189</v>
      </c>
      <c r="I49" s="115">
        <v>42</v>
      </c>
      <c r="J49" s="116">
        <v>1.9186843307446322</v>
      </c>
    </row>
    <row r="50" spans="1:12" s="110" customFormat="1" ht="13.5" customHeight="1" x14ac:dyDescent="0.2">
      <c r="A50" s="120"/>
      <c r="B50" s="119" t="s">
        <v>107</v>
      </c>
      <c r="C50" s="113">
        <v>58.330220395965632</v>
      </c>
      <c r="D50" s="115">
        <v>3123</v>
      </c>
      <c r="E50" s="114">
        <v>3416</v>
      </c>
      <c r="F50" s="114">
        <v>3424</v>
      </c>
      <c r="G50" s="114">
        <v>3288</v>
      </c>
      <c r="H50" s="140">
        <v>3202</v>
      </c>
      <c r="I50" s="115">
        <v>-79</v>
      </c>
      <c r="J50" s="116">
        <v>-2.4672079950031232</v>
      </c>
    </row>
    <row r="51" spans="1:12" s="110" customFormat="1" ht="13.5" customHeight="1" x14ac:dyDescent="0.2">
      <c r="A51" s="118" t="s">
        <v>105</v>
      </c>
      <c r="B51" s="121" t="s">
        <v>108</v>
      </c>
      <c r="C51" s="113">
        <v>10.310048561822937</v>
      </c>
      <c r="D51" s="115">
        <v>552</v>
      </c>
      <c r="E51" s="114">
        <v>639</v>
      </c>
      <c r="F51" s="114">
        <v>627</v>
      </c>
      <c r="G51" s="114">
        <v>490</v>
      </c>
      <c r="H51" s="140">
        <v>491</v>
      </c>
      <c r="I51" s="115">
        <v>61</v>
      </c>
      <c r="J51" s="116">
        <v>12.423625254582484</v>
      </c>
    </row>
    <row r="52" spans="1:12" s="110" customFormat="1" ht="13.5" customHeight="1" x14ac:dyDescent="0.2">
      <c r="A52" s="118"/>
      <c r="B52" s="121" t="s">
        <v>109</v>
      </c>
      <c r="C52" s="113">
        <v>68.827045199850573</v>
      </c>
      <c r="D52" s="115">
        <v>3685</v>
      </c>
      <c r="E52" s="114">
        <v>3977</v>
      </c>
      <c r="F52" s="114">
        <v>3993</v>
      </c>
      <c r="G52" s="114">
        <v>3940</v>
      </c>
      <c r="H52" s="140">
        <v>3838</v>
      </c>
      <c r="I52" s="115">
        <v>-153</v>
      </c>
      <c r="J52" s="116">
        <v>-3.9864512767066183</v>
      </c>
    </row>
    <row r="53" spans="1:12" s="110" customFormat="1" ht="13.5" customHeight="1" x14ac:dyDescent="0.2">
      <c r="A53" s="118"/>
      <c r="B53" s="121" t="s">
        <v>110</v>
      </c>
      <c r="C53" s="113">
        <v>19.05117669032499</v>
      </c>
      <c r="D53" s="115">
        <v>1020</v>
      </c>
      <c r="E53" s="114">
        <v>1050</v>
      </c>
      <c r="F53" s="114">
        <v>1043</v>
      </c>
      <c r="G53" s="114">
        <v>1008</v>
      </c>
      <c r="H53" s="140">
        <v>985</v>
      </c>
      <c r="I53" s="115">
        <v>35</v>
      </c>
      <c r="J53" s="116">
        <v>3.5532994923857868</v>
      </c>
    </row>
    <row r="54" spans="1:12" s="110" customFormat="1" ht="13.5" customHeight="1" x14ac:dyDescent="0.2">
      <c r="A54" s="120"/>
      <c r="B54" s="121" t="s">
        <v>111</v>
      </c>
      <c r="C54" s="113">
        <v>1.8117295480014941</v>
      </c>
      <c r="D54" s="115">
        <v>97</v>
      </c>
      <c r="E54" s="114">
        <v>99</v>
      </c>
      <c r="F54" s="114">
        <v>97</v>
      </c>
      <c r="G54" s="114">
        <v>92</v>
      </c>
      <c r="H54" s="140">
        <v>77</v>
      </c>
      <c r="I54" s="115">
        <v>20</v>
      </c>
      <c r="J54" s="116">
        <v>25.974025974025974</v>
      </c>
    </row>
    <row r="55" spans="1:12" s="110" customFormat="1" ht="13.5" customHeight="1" x14ac:dyDescent="0.2">
      <c r="A55" s="120"/>
      <c r="B55" s="121" t="s">
        <v>112</v>
      </c>
      <c r="C55" s="113">
        <v>0.29884198729921552</v>
      </c>
      <c r="D55" s="115">
        <v>16</v>
      </c>
      <c r="E55" s="114">
        <v>17</v>
      </c>
      <c r="F55" s="114">
        <v>17</v>
      </c>
      <c r="G55" s="114">
        <v>19</v>
      </c>
      <c r="H55" s="140">
        <v>16</v>
      </c>
      <c r="I55" s="115">
        <v>0</v>
      </c>
      <c r="J55" s="116">
        <v>0</v>
      </c>
    </row>
    <row r="56" spans="1:12" s="110" customFormat="1" ht="13.5" customHeight="1" x14ac:dyDescent="0.2">
      <c r="A56" s="118" t="s">
        <v>113</v>
      </c>
      <c r="B56" s="122" t="s">
        <v>116</v>
      </c>
      <c r="C56" s="113">
        <v>94.994396712738137</v>
      </c>
      <c r="D56" s="115">
        <v>5086</v>
      </c>
      <c r="E56" s="114">
        <v>5470</v>
      </c>
      <c r="F56" s="114">
        <v>5484</v>
      </c>
      <c r="G56" s="114">
        <v>5287</v>
      </c>
      <c r="H56" s="140">
        <v>5178</v>
      </c>
      <c r="I56" s="115">
        <v>-92</v>
      </c>
      <c r="J56" s="116">
        <v>-1.7767477790652761</v>
      </c>
    </row>
    <row r="57" spans="1:12" s="110" customFormat="1" ht="13.5" customHeight="1" x14ac:dyDescent="0.2">
      <c r="A57" s="142"/>
      <c r="B57" s="124" t="s">
        <v>117</v>
      </c>
      <c r="C57" s="125">
        <v>5.0056032872618603</v>
      </c>
      <c r="D57" s="143">
        <v>268</v>
      </c>
      <c r="E57" s="144">
        <v>295</v>
      </c>
      <c r="F57" s="144">
        <v>276</v>
      </c>
      <c r="G57" s="144">
        <v>243</v>
      </c>
      <c r="H57" s="145">
        <v>213</v>
      </c>
      <c r="I57" s="143">
        <v>55</v>
      </c>
      <c r="J57" s="146">
        <v>25.821596244131456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124912</v>
      </c>
      <c r="E12" s="236">
        <v>125734</v>
      </c>
      <c r="F12" s="114">
        <v>126789</v>
      </c>
      <c r="G12" s="114">
        <v>125462</v>
      </c>
      <c r="H12" s="140">
        <v>125560</v>
      </c>
      <c r="I12" s="115">
        <v>-648</v>
      </c>
      <c r="J12" s="116">
        <v>-0.51608792609111187</v>
      </c>
    </row>
    <row r="13" spans="1:15" s="110" customFormat="1" ht="12" customHeight="1" x14ac:dyDescent="0.2">
      <c r="A13" s="118" t="s">
        <v>105</v>
      </c>
      <c r="B13" s="119" t="s">
        <v>106</v>
      </c>
      <c r="C13" s="113">
        <v>54.334251312924302</v>
      </c>
      <c r="D13" s="115">
        <v>67870</v>
      </c>
      <c r="E13" s="114">
        <v>68322</v>
      </c>
      <c r="F13" s="114">
        <v>69132</v>
      </c>
      <c r="G13" s="114">
        <v>68416</v>
      </c>
      <c r="H13" s="140">
        <v>68348</v>
      </c>
      <c r="I13" s="115">
        <v>-478</v>
      </c>
      <c r="J13" s="116">
        <v>-0.69936208813718026</v>
      </c>
    </row>
    <row r="14" spans="1:15" s="110" customFormat="1" ht="12" customHeight="1" x14ac:dyDescent="0.2">
      <c r="A14" s="118"/>
      <c r="B14" s="119" t="s">
        <v>107</v>
      </c>
      <c r="C14" s="113">
        <v>45.665748687075698</v>
      </c>
      <c r="D14" s="115">
        <v>57042</v>
      </c>
      <c r="E14" s="114">
        <v>57412</v>
      </c>
      <c r="F14" s="114">
        <v>57657</v>
      </c>
      <c r="G14" s="114">
        <v>57046</v>
      </c>
      <c r="H14" s="140">
        <v>57212</v>
      </c>
      <c r="I14" s="115">
        <v>-170</v>
      </c>
      <c r="J14" s="116">
        <v>-0.29714046004334754</v>
      </c>
    </row>
    <row r="15" spans="1:15" s="110" customFormat="1" ht="12" customHeight="1" x14ac:dyDescent="0.2">
      <c r="A15" s="118" t="s">
        <v>105</v>
      </c>
      <c r="B15" s="121" t="s">
        <v>108</v>
      </c>
      <c r="C15" s="113">
        <v>8.1137120532855125</v>
      </c>
      <c r="D15" s="115">
        <v>10135</v>
      </c>
      <c r="E15" s="114">
        <v>10367</v>
      </c>
      <c r="F15" s="114">
        <v>10570</v>
      </c>
      <c r="G15" s="114">
        <v>9258</v>
      </c>
      <c r="H15" s="140">
        <v>9479</v>
      </c>
      <c r="I15" s="115">
        <v>656</v>
      </c>
      <c r="J15" s="116">
        <v>6.9205612406371984</v>
      </c>
    </row>
    <row r="16" spans="1:15" s="110" customFormat="1" ht="12" customHeight="1" x14ac:dyDescent="0.2">
      <c r="A16" s="118"/>
      <c r="B16" s="121" t="s">
        <v>109</v>
      </c>
      <c r="C16" s="113">
        <v>66.36912386319969</v>
      </c>
      <c r="D16" s="115">
        <v>82903</v>
      </c>
      <c r="E16" s="114">
        <v>83539</v>
      </c>
      <c r="F16" s="114">
        <v>84594</v>
      </c>
      <c r="G16" s="114">
        <v>84889</v>
      </c>
      <c r="H16" s="140">
        <v>85336</v>
      </c>
      <c r="I16" s="115">
        <v>-2433</v>
      </c>
      <c r="J16" s="116">
        <v>-2.8510827786631667</v>
      </c>
    </row>
    <row r="17" spans="1:10" s="110" customFormat="1" ht="12" customHeight="1" x14ac:dyDescent="0.2">
      <c r="A17" s="118"/>
      <c r="B17" s="121" t="s">
        <v>110</v>
      </c>
      <c r="C17" s="113">
        <v>24.506052260791598</v>
      </c>
      <c r="D17" s="115">
        <v>30611</v>
      </c>
      <c r="E17" s="114">
        <v>30562</v>
      </c>
      <c r="F17" s="114">
        <v>30421</v>
      </c>
      <c r="G17" s="114">
        <v>30142</v>
      </c>
      <c r="H17" s="140">
        <v>29664</v>
      </c>
      <c r="I17" s="115">
        <v>947</v>
      </c>
      <c r="J17" s="116">
        <v>3.1924217907227614</v>
      </c>
    </row>
    <row r="18" spans="1:10" s="110" customFormat="1" ht="12" customHeight="1" x14ac:dyDescent="0.2">
      <c r="A18" s="120"/>
      <c r="B18" s="121" t="s">
        <v>111</v>
      </c>
      <c r="C18" s="113">
        <v>1.0111118227231972</v>
      </c>
      <c r="D18" s="115">
        <v>1263</v>
      </c>
      <c r="E18" s="114">
        <v>1266</v>
      </c>
      <c r="F18" s="114">
        <v>1204</v>
      </c>
      <c r="G18" s="114">
        <v>1173</v>
      </c>
      <c r="H18" s="140">
        <v>1081</v>
      </c>
      <c r="I18" s="115">
        <v>182</v>
      </c>
      <c r="J18" s="116">
        <v>16.836262719703978</v>
      </c>
    </row>
    <row r="19" spans="1:10" s="110" customFormat="1" ht="12" customHeight="1" x14ac:dyDescent="0.2">
      <c r="A19" s="120"/>
      <c r="B19" s="121" t="s">
        <v>112</v>
      </c>
      <c r="C19" s="113">
        <v>0.30981811195081338</v>
      </c>
      <c r="D19" s="115">
        <v>387</v>
      </c>
      <c r="E19" s="114">
        <v>350</v>
      </c>
      <c r="F19" s="114">
        <v>330</v>
      </c>
      <c r="G19" s="114">
        <v>288</v>
      </c>
      <c r="H19" s="140">
        <v>251</v>
      </c>
      <c r="I19" s="115">
        <v>136</v>
      </c>
      <c r="J19" s="116">
        <v>54.183266932270918</v>
      </c>
    </row>
    <row r="20" spans="1:10" s="110" customFormat="1" ht="12" customHeight="1" x14ac:dyDescent="0.2">
      <c r="A20" s="118" t="s">
        <v>113</v>
      </c>
      <c r="B20" s="119" t="s">
        <v>181</v>
      </c>
      <c r="C20" s="113">
        <v>71.28378378378379</v>
      </c>
      <c r="D20" s="115">
        <v>89042</v>
      </c>
      <c r="E20" s="114">
        <v>89725</v>
      </c>
      <c r="F20" s="114">
        <v>90807</v>
      </c>
      <c r="G20" s="114">
        <v>90195</v>
      </c>
      <c r="H20" s="140">
        <v>90566</v>
      </c>
      <c r="I20" s="115">
        <v>-1524</v>
      </c>
      <c r="J20" s="116">
        <v>-1.6827507011461256</v>
      </c>
    </row>
    <row r="21" spans="1:10" s="110" customFormat="1" ht="12" customHeight="1" x14ac:dyDescent="0.2">
      <c r="A21" s="118"/>
      <c r="B21" s="119" t="s">
        <v>182</v>
      </c>
      <c r="C21" s="113">
        <v>28.716216216216218</v>
      </c>
      <c r="D21" s="115">
        <v>35870</v>
      </c>
      <c r="E21" s="114">
        <v>36009</v>
      </c>
      <c r="F21" s="114">
        <v>35982</v>
      </c>
      <c r="G21" s="114">
        <v>35267</v>
      </c>
      <c r="H21" s="140">
        <v>34994</v>
      </c>
      <c r="I21" s="115">
        <v>876</v>
      </c>
      <c r="J21" s="116">
        <v>2.5032862776475966</v>
      </c>
    </row>
    <row r="22" spans="1:10" s="110" customFormat="1" ht="12" customHeight="1" x14ac:dyDescent="0.2">
      <c r="A22" s="118" t="s">
        <v>113</v>
      </c>
      <c r="B22" s="119" t="s">
        <v>116</v>
      </c>
      <c r="C22" s="113">
        <v>95.771423081849619</v>
      </c>
      <c r="D22" s="115">
        <v>119630</v>
      </c>
      <c r="E22" s="114">
        <v>120445</v>
      </c>
      <c r="F22" s="114">
        <v>121451</v>
      </c>
      <c r="G22" s="114">
        <v>120477</v>
      </c>
      <c r="H22" s="140">
        <v>120716</v>
      </c>
      <c r="I22" s="115">
        <v>-1086</v>
      </c>
      <c r="J22" s="116">
        <v>-0.89963219457238475</v>
      </c>
    </row>
    <row r="23" spans="1:10" s="110" customFormat="1" ht="12" customHeight="1" x14ac:dyDescent="0.2">
      <c r="A23" s="118"/>
      <c r="B23" s="119" t="s">
        <v>117</v>
      </c>
      <c r="C23" s="113">
        <v>4.2213718457794291</v>
      </c>
      <c r="D23" s="115">
        <v>5273</v>
      </c>
      <c r="E23" s="114">
        <v>5280</v>
      </c>
      <c r="F23" s="114">
        <v>5330</v>
      </c>
      <c r="G23" s="114">
        <v>4976</v>
      </c>
      <c r="H23" s="140">
        <v>4836</v>
      </c>
      <c r="I23" s="115">
        <v>437</v>
      </c>
      <c r="J23" s="116">
        <v>9.0363937138130694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127060</v>
      </c>
      <c r="E64" s="236">
        <v>127956</v>
      </c>
      <c r="F64" s="236">
        <v>128956</v>
      </c>
      <c r="G64" s="236">
        <v>127402</v>
      </c>
      <c r="H64" s="140">
        <v>127487</v>
      </c>
      <c r="I64" s="115">
        <v>-427</v>
      </c>
      <c r="J64" s="116">
        <v>-0.33493611113289984</v>
      </c>
    </row>
    <row r="65" spans="1:12" s="110" customFormat="1" ht="12" customHeight="1" x14ac:dyDescent="0.2">
      <c r="A65" s="118" t="s">
        <v>105</v>
      </c>
      <c r="B65" s="119" t="s">
        <v>106</v>
      </c>
      <c r="C65" s="113">
        <v>52.35951518967417</v>
      </c>
      <c r="D65" s="235">
        <v>66528</v>
      </c>
      <c r="E65" s="236">
        <v>67006</v>
      </c>
      <c r="F65" s="236">
        <v>67742</v>
      </c>
      <c r="G65" s="236">
        <v>66903</v>
      </c>
      <c r="H65" s="140">
        <v>66823</v>
      </c>
      <c r="I65" s="115">
        <v>-295</v>
      </c>
      <c r="J65" s="116">
        <v>-0.44146476512578003</v>
      </c>
    </row>
    <row r="66" spans="1:12" s="110" customFormat="1" ht="12" customHeight="1" x14ac:dyDescent="0.2">
      <c r="A66" s="118"/>
      <c r="B66" s="119" t="s">
        <v>107</v>
      </c>
      <c r="C66" s="113">
        <v>47.64048481032583</v>
      </c>
      <c r="D66" s="235">
        <v>60532</v>
      </c>
      <c r="E66" s="236">
        <v>60950</v>
      </c>
      <c r="F66" s="236">
        <v>61214</v>
      </c>
      <c r="G66" s="236">
        <v>60499</v>
      </c>
      <c r="H66" s="140">
        <v>60664</v>
      </c>
      <c r="I66" s="115">
        <v>-132</v>
      </c>
      <c r="J66" s="116">
        <v>-0.21759198206514571</v>
      </c>
    </row>
    <row r="67" spans="1:12" s="110" customFormat="1" ht="12" customHeight="1" x14ac:dyDescent="0.2">
      <c r="A67" s="118" t="s">
        <v>105</v>
      </c>
      <c r="B67" s="121" t="s">
        <v>108</v>
      </c>
      <c r="C67" s="113">
        <v>8.1567763261451276</v>
      </c>
      <c r="D67" s="235">
        <v>10364</v>
      </c>
      <c r="E67" s="236">
        <v>10637</v>
      </c>
      <c r="F67" s="236">
        <v>10786</v>
      </c>
      <c r="G67" s="236">
        <v>9547</v>
      </c>
      <c r="H67" s="140">
        <v>9774</v>
      </c>
      <c r="I67" s="115">
        <v>590</v>
      </c>
      <c r="J67" s="116">
        <v>6.0364231634949865</v>
      </c>
    </row>
    <row r="68" spans="1:12" s="110" customFormat="1" ht="12" customHeight="1" x14ac:dyDescent="0.2">
      <c r="A68" s="118"/>
      <c r="B68" s="121" t="s">
        <v>109</v>
      </c>
      <c r="C68" s="113">
        <v>66.21517393357469</v>
      </c>
      <c r="D68" s="235">
        <v>84133</v>
      </c>
      <c r="E68" s="236">
        <v>84738</v>
      </c>
      <c r="F68" s="236">
        <v>85732</v>
      </c>
      <c r="G68" s="236">
        <v>85839</v>
      </c>
      <c r="H68" s="140">
        <v>86230</v>
      </c>
      <c r="I68" s="115">
        <v>-2097</v>
      </c>
      <c r="J68" s="116">
        <v>-2.4318682593065057</v>
      </c>
    </row>
    <row r="69" spans="1:12" s="110" customFormat="1" ht="12" customHeight="1" x14ac:dyDescent="0.2">
      <c r="A69" s="118"/>
      <c r="B69" s="121" t="s">
        <v>110</v>
      </c>
      <c r="C69" s="113">
        <v>24.637179285376988</v>
      </c>
      <c r="D69" s="235">
        <v>31304</v>
      </c>
      <c r="E69" s="236">
        <v>31299</v>
      </c>
      <c r="F69" s="236">
        <v>31225</v>
      </c>
      <c r="G69" s="236">
        <v>30841</v>
      </c>
      <c r="H69" s="140">
        <v>30401</v>
      </c>
      <c r="I69" s="115">
        <v>903</v>
      </c>
      <c r="J69" s="116">
        <v>2.9702970297029703</v>
      </c>
    </row>
    <row r="70" spans="1:12" s="110" customFormat="1" ht="12" customHeight="1" x14ac:dyDescent="0.2">
      <c r="A70" s="120"/>
      <c r="B70" s="121" t="s">
        <v>111</v>
      </c>
      <c r="C70" s="113">
        <v>0.99087045490319536</v>
      </c>
      <c r="D70" s="235">
        <v>1259</v>
      </c>
      <c r="E70" s="236">
        <v>1282</v>
      </c>
      <c r="F70" s="236">
        <v>1213</v>
      </c>
      <c r="G70" s="236">
        <v>1175</v>
      </c>
      <c r="H70" s="140">
        <v>1082</v>
      </c>
      <c r="I70" s="115">
        <v>177</v>
      </c>
      <c r="J70" s="116">
        <v>16.358595194085026</v>
      </c>
    </row>
    <row r="71" spans="1:12" s="110" customFormat="1" ht="12" customHeight="1" x14ac:dyDescent="0.2">
      <c r="A71" s="120"/>
      <c r="B71" s="121" t="s">
        <v>112</v>
      </c>
      <c r="C71" s="113">
        <v>0.30458051314339685</v>
      </c>
      <c r="D71" s="235">
        <v>387</v>
      </c>
      <c r="E71" s="236">
        <v>377</v>
      </c>
      <c r="F71" s="236">
        <v>346</v>
      </c>
      <c r="G71" s="236">
        <v>298</v>
      </c>
      <c r="H71" s="140">
        <v>258</v>
      </c>
      <c r="I71" s="115">
        <v>129</v>
      </c>
      <c r="J71" s="116">
        <v>50</v>
      </c>
    </row>
    <row r="72" spans="1:12" s="110" customFormat="1" ht="12" customHeight="1" x14ac:dyDescent="0.2">
      <c r="A72" s="118" t="s">
        <v>113</v>
      </c>
      <c r="B72" s="119" t="s">
        <v>181</v>
      </c>
      <c r="C72" s="113">
        <v>70.783094600975915</v>
      </c>
      <c r="D72" s="235">
        <v>89937</v>
      </c>
      <c r="E72" s="236">
        <v>90785</v>
      </c>
      <c r="F72" s="236">
        <v>91816</v>
      </c>
      <c r="G72" s="236">
        <v>90924</v>
      </c>
      <c r="H72" s="140">
        <v>91235</v>
      </c>
      <c r="I72" s="115">
        <v>-1298</v>
      </c>
      <c r="J72" s="116">
        <v>-1.4226996218556476</v>
      </c>
    </row>
    <row r="73" spans="1:12" s="110" customFormat="1" ht="12" customHeight="1" x14ac:dyDescent="0.2">
      <c r="A73" s="118"/>
      <c r="B73" s="119" t="s">
        <v>182</v>
      </c>
      <c r="C73" s="113">
        <v>29.216905399024082</v>
      </c>
      <c r="D73" s="115">
        <v>37123</v>
      </c>
      <c r="E73" s="114">
        <v>37171</v>
      </c>
      <c r="F73" s="114">
        <v>37140</v>
      </c>
      <c r="G73" s="114">
        <v>36478</v>
      </c>
      <c r="H73" s="140">
        <v>36252</v>
      </c>
      <c r="I73" s="115">
        <v>871</v>
      </c>
      <c r="J73" s="116">
        <v>2.4026260620103717</v>
      </c>
    </row>
    <row r="74" spans="1:12" s="110" customFormat="1" ht="12" customHeight="1" x14ac:dyDescent="0.2">
      <c r="A74" s="118" t="s">
        <v>113</v>
      </c>
      <c r="B74" s="119" t="s">
        <v>116</v>
      </c>
      <c r="C74" s="113">
        <v>97.040768141035727</v>
      </c>
      <c r="D74" s="115">
        <v>123300</v>
      </c>
      <c r="E74" s="114">
        <v>124314</v>
      </c>
      <c r="F74" s="114">
        <v>125338</v>
      </c>
      <c r="G74" s="114">
        <v>124001</v>
      </c>
      <c r="H74" s="140">
        <v>124231</v>
      </c>
      <c r="I74" s="115">
        <v>-931</v>
      </c>
      <c r="J74" s="116">
        <v>-0.74941037261231092</v>
      </c>
    </row>
    <row r="75" spans="1:12" s="110" customFormat="1" ht="12" customHeight="1" x14ac:dyDescent="0.2">
      <c r="A75" s="142"/>
      <c r="B75" s="124" t="s">
        <v>117</v>
      </c>
      <c r="C75" s="125">
        <v>2.9513615614670234</v>
      </c>
      <c r="D75" s="143">
        <v>3750</v>
      </c>
      <c r="E75" s="144">
        <v>3633</v>
      </c>
      <c r="F75" s="144">
        <v>3610</v>
      </c>
      <c r="G75" s="144">
        <v>3392</v>
      </c>
      <c r="H75" s="145">
        <v>3246</v>
      </c>
      <c r="I75" s="143">
        <v>504</v>
      </c>
      <c r="J75" s="146">
        <v>15.526802218114602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124912</v>
      </c>
      <c r="G11" s="114">
        <v>125734</v>
      </c>
      <c r="H11" s="114">
        <v>126789</v>
      </c>
      <c r="I11" s="114">
        <v>125462</v>
      </c>
      <c r="J11" s="140">
        <v>125560</v>
      </c>
      <c r="K11" s="114">
        <v>-648</v>
      </c>
      <c r="L11" s="116">
        <v>-0.51608792609111187</v>
      </c>
    </row>
    <row r="12" spans="1:17" s="110" customFormat="1" ht="24.95" customHeight="1" x14ac:dyDescent="0.2">
      <c r="A12" s="604" t="s">
        <v>185</v>
      </c>
      <c r="B12" s="605"/>
      <c r="C12" s="605"/>
      <c r="D12" s="606"/>
      <c r="E12" s="113">
        <v>54.334251312924302</v>
      </c>
      <c r="F12" s="115">
        <v>67870</v>
      </c>
      <c r="G12" s="114">
        <v>68322</v>
      </c>
      <c r="H12" s="114">
        <v>69132</v>
      </c>
      <c r="I12" s="114">
        <v>68416</v>
      </c>
      <c r="J12" s="140">
        <v>68348</v>
      </c>
      <c r="K12" s="114">
        <v>-478</v>
      </c>
      <c r="L12" s="116">
        <v>-0.69936208813718026</v>
      </c>
    </row>
    <row r="13" spans="1:17" s="110" customFormat="1" ht="15" customHeight="1" x14ac:dyDescent="0.2">
      <c r="A13" s="120"/>
      <c r="B13" s="612" t="s">
        <v>107</v>
      </c>
      <c r="C13" s="612"/>
      <c r="E13" s="113">
        <v>45.665748687075698</v>
      </c>
      <c r="F13" s="115">
        <v>57042</v>
      </c>
      <c r="G13" s="114">
        <v>57412</v>
      </c>
      <c r="H13" s="114">
        <v>57657</v>
      </c>
      <c r="I13" s="114">
        <v>57046</v>
      </c>
      <c r="J13" s="140">
        <v>57212</v>
      </c>
      <c r="K13" s="114">
        <v>-170</v>
      </c>
      <c r="L13" s="116">
        <v>-0.29714046004334754</v>
      </c>
    </row>
    <row r="14" spans="1:17" s="110" customFormat="1" ht="24.95" customHeight="1" x14ac:dyDescent="0.2">
      <c r="A14" s="604" t="s">
        <v>186</v>
      </c>
      <c r="B14" s="605"/>
      <c r="C14" s="605"/>
      <c r="D14" s="606"/>
      <c r="E14" s="113">
        <v>8.1137120532855125</v>
      </c>
      <c r="F14" s="115">
        <v>10135</v>
      </c>
      <c r="G14" s="114">
        <v>10367</v>
      </c>
      <c r="H14" s="114">
        <v>10570</v>
      </c>
      <c r="I14" s="114">
        <v>9258</v>
      </c>
      <c r="J14" s="140">
        <v>9479</v>
      </c>
      <c r="K14" s="114">
        <v>656</v>
      </c>
      <c r="L14" s="116">
        <v>6.9205612406371984</v>
      </c>
    </row>
    <row r="15" spans="1:17" s="110" customFormat="1" ht="15" customHeight="1" x14ac:dyDescent="0.2">
      <c r="A15" s="120"/>
      <c r="B15" s="119"/>
      <c r="C15" s="258" t="s">
        <v>106</v>
      </c>
      <c r="E15" s="113">
        <v>59.694129255056737</v>
      </c>
      <c r="F15" s="115">
        <v>6050</v>
      </c>
      <c r="G15" s="114">
        <v>6227</v>
      </c>
      <c r="H15" s="114">
        <v>6401</v>
      </c>
      <c r="I15" s="114">
        <v>5638</v>
      </c>
      <c r="J15" s="140">
        <v>5783</v>
      </c>
      <c r="K15" s="114">
        <v>267</v>
      </c>
      <c r="L15" s="116">
        <v>4.6169808058101331</v>
      </c>
    </row>
    <row r="16" spans="1:17" s="110" customFormat="1" ht="15" customHeight="1" x14ac:dyDescent="0.2">
      <c r="A16" s="120"/>
      <c r="B16" s="119"/>
      <c r="C16" s="258" t="s">
        <v>107</v>
      </c>
      <c r="E16" s="113">
        <v>40.305870744943263</v>
      </c>
      <c r="F16" s="115">
        <v>4085</v>
      </c>
      <c r="G16" s="114">
        <v>4140</v>
      </c>
      <c r="H16" s="114">
        <v>4169</v>
      </c>
      <c r="I16" s="114">
        <v>3620</v>
      </c>
      <c r="J16" s="140">
        <v>3696</v>
      </c>
      <c r="K16" s="114">
        <v>389</v>
      </c>
      <c r="L16" s="116">
        <v>10.524891774891774</v>
      </c>
    </row>
    <row r="17" spans="1:12" s="110" customFormat="1" ht="15" customHeight="1" x14ac:dyDescent="0.2">
      <c r="A17" s="120"/>
      <c r="B17" s="121" t="s">
        <v>109</v>
      </c>
      <c r="C17" s="258"/>
      <c r="E17" s="113">
        <v>66.36912386319969</v>
      </c>
      <c r="F17" s="115">
        <v>82903</v>
      </c>
      <c r="G17" s="114">
        <v>83539</v>
      </c>
      <c r="H17" s="114">
        <v>84594</v>
      </c>
      <c r="I17" s="114">
        <v>84889</v>
      </c>
      <c r="J17" s="140">
        <v>85336</v>
      </c>
      <c r="K17" s="114">
        <v>-2433</v>
      </c>
      <c r="L17" s="116">
        <v>-2.8510827786631667</v>
      </c>
    </row>
    <row r="18" spans="1:12" s="110" customFormat="1" ht="15" customHeight="1" x14ac:dyDescent="0.2">
      <c r="A18" s="120"/>
      <c r="B18" s="119"/>
      <c r="C18" s="258" t="s">
        <v>106</v>
      </c>
      <c r="E18" s="113">
        <v>54.978710058743353</v>
      </c>
      <c r="F18" s="115">
        <v>45579</v>
      </c>
      <c r="G18" s="114">
        <v>45895</v>
      </c>
      <c r="H18" s="114">
        <v>46600</v>
      </c>
      <c r="I18" s="114">
        <v>46825</v>
      </c>
      <c r="J18" s="140">
        <v>46965</v>
      </c>
      <c r="K18" s="114">
        <v>-1386</v>
      </c>
      <c r="L18" s="116">
        <v>-2.9511338230597253</v>
      </c>
    </row>
    <row r="19" spans="1:12" s="110" customFormat="1" ht="15" customHeight="1" x14ac:dyDescent="0.2">
      <c r="A19" s="120"/>
      <c r="B19" s="119"/>
      <c r="C19" s="258" t="s">
        <v>107</v>
      </c>
      <c r="E19" s="113">
        <v>45.021289941256647</v>
      </c>
      <c r="F19" s="115">
        <v>37324</v>
      </c>
      <c r="G19" s="114">
        <v>37644</v>
      </c>
      <c r="H19" s="114">
        <v>37994</v>
      </c>
      <c r="I19" s="114">
        <v>38064</v>
      </c>
      <c r="J19" s="140">
        <v>38371</v>
      </c>
      <c r="K19" s="114">
        <v>-1047</v>
      </c>
      <c r="L19" s="116">
        <v>-2.7286231789632795</v>
      </c>
    </row>
    <row r="20" spans="1:12" s="110" customFormat="1" ht="15" customHeight="1" x14ac:dyDescent="0.2">
      <c r="A20" s="120"/>
      <c r="B20" s="121" t="s">
        <v>110</v>
      </c>
      <c r="C20" s="258"/>
      <c r="E20" s="113">
        <v>24.506052260791598</v>
      </c>
      <c r="F20" s="115">
        <v>30611</v>
      </c>
      <c r="G20" s="114">
        <v>30562</v>
      </c>
      <c r="H20" s="114">
        <v>30421</v>
      </c>
      <c r="I20" s="114">
        <v>30142</v>
      </c>
      <c r="J20" s="140">
        <v>29664</v>
      </c>
      <c r="K20" s="114">
        <v>947</v>
      </c>
      <c r="L20" s="116">
        <v>3.1924217907227614</v>
      </c>
    </row>
    <row r="21" spans="1:12" s="110" customFormat="1" ht="15" customHeight="1" x14ac:dyDescent="0.2">
      <c r="A21" s="120"/>
      <c r="B21" s="119"/>
      <c r="C21" s="258" t="s">
        <v>106</v>
      </c>
      <c r="E21" s="113">
        <v>50.63865930547842</v>
      </c>
      <c r="F21" s="115">
        <v>15501</v>
      </c>
      <c r="G21" s="114">
        <v>15458</v>
      </c>
      <c r="H21" s="114">
        <v>15412</v>
      </c>
      <c r="I21" s="114">
        <v>15246</v>
      </c>
      <c r="J21" s="140">
        <v>14947</v>
      </c>
      <c r="K21" s="114">
        <v>554</v>
      </c>
      <c r="L21" s="116">
        <v>3.7064293838228406</v>
      </c>
    </row>
    <row r="22" spans="1:12" s="110" customFormat="1" ht="15" customHeight="1" x14ac:dyDescent="0.2">
      <c r="A22" s="120"/>
      <c r="B22" s="119"/>
      <c r="C22" s="258" t="s">
        <v>107</v>
      </c>
      <c r="E22" s="113">
        <v>49.36134069452158</v>
      </c>
      <c r="F22" s="115">
        <v>15110</v>
      </c>
      <c r="G22" s="114">
        <v>15104</v>
      </c>
      <c r="H22" s="114">
        <v>15009</v>
      </c>
      <c r="I22" s="114">
        <v>14896</v>
      </c>
      <c r="J22" s="140">
        <v>14717</v>
      </c>
      <c r="K22" s="114">
        <v>393</v>
      </c>
      <c r="L22" s="116">
        <v>2.670381191818985</v>
      </c>
    </row>
    <row r="23" spans="1:12" s="110" customFormat="1" ht="15" customHeight="1" x14ac:dyDescent="0.2">
      <c r="A23" s="120"/>
      <c r="B23" s="121" t="s">
        <v>111</v>
      </c>
      <c r="C23" s="258"/>
      <c r="E23" s="113">
        <v>1.0111118227231972</v>
      </c>
      <c r="F23" s="115">
        <v>1263</v>
      </c>
      <c r="G23" s="114">
        <v>1266</v>
      </c>
      <c r="H23" s="114">
        <v>1204</v>
      </c>
      <c r="I23" s="114">
        <v>1173</v>
      </c>
      <c r="J23" s="140">
        <v>1081</v>
      </c>
      <c r="K23" s="114">
        <v>182</v>
      </c>
      <c r="L23" s="116">
        <v>16.836262719703978</v>
      </c>
    </row>
    <row r="24" spans="1:12" s="110" customFormat="1" ht="15" customHeight="1" x14ac:dyDescent="0.2">
      <c r="A24" s="120"/>
      <c r="B24" s="119"/>
      <c r="C24" s="258" t="s">
        <v>106</v>
      </c>
      <c r="E24" s="113">
        <v>58.590657165479016</v>
      </c>
      <c r="F24" s="115">
        <v>740</v>
      </c>
      <c r="G24" s="114">
        <v>742</v>
      </c>
      <c r="H24" s="114">
        <v>719</v>
      </c>
      <c r="I24" s="114">
        <v>707</v>
      </c>
      <c r="J24" s="140">
        <v>653</v>
      </c>
      <c r="K24" s="114">
        <v>87</v>
      </c>
      <c r="L24" s="116">
        <v>13.323124042879019</v>
      </c>
    </row>
    <row r="25" spans="1:12" s="110" customFormat="1" ht="15" customHeight="1" x14ac:dyDescent="0.2">
      <c r="A25" s="120"/>
      <c r="B25" s="119"/>
      <c r="C25" s="258" t="s">
        <v>107</v>
      </c>
      <c r="E25" s="113">
        <v>41.409342834520984</v>
      </c>
      <c r="F25" s="115">
        <v>523</v>
      </c>
      <c r="G25" s="114">
        <v>524</v>
      </c>
      <c r="H25" s="114">
        <v>485</v>
      </c>
      <c r="I25" s="114">
        <v>466</v>
      </c>
      <c r="J25" s="140">
        <v>428</v>
      </c>
      <c r="K25" s="114">
        <v>95</v>
      </c>
      <c r="L25" s="116">
        <v>22.196261682242991</v>
      </c>
    </row>
    <row r="26" spans="1:12" s="110" customFormat="1" ht="15" customHeight="1" x14ac:dyDescent="0.2">
      <c r="A26" s="120"/>
      <c r="C26" s="121" t="s">
        <v>187</v>
      </c>
      <c r="D26" s="110" t="s">
        <v>188</v>
      </c>
      <c r="E26" s="113">
        <v>0.30981811195081338</v>
      </c>
      <c r="F26" s="115">
        <v>387</v>
      </c>
      <c r="G26" s="114">
        <v>350</v>
      </c>
      <c r="H26" s="114">
        <v>330</v>
      </c>
      <c r="I26" s="114">
        <v>288</v>
      </c>
      <c r="J26" s="140">
        <v>251</v>
      </c>
      <c r="K26" s="114">
        <v>136</v>
      </c>
      <c r="L26" s="116">
        <v>54.183266932270918</v>
      </c>
    </row>
    <row r="27" spans="1:12" s="110" customFormat="1" ht="15" customHeight="1" x14ac:dyDescent="0.2">
      <c r="A27" s="120"/>
      <c r="B27" s="119"/>
      <c r="D27" s="259" t="s">
        <v>106</v>
      </c>
      <c r="E27" s="113">
        <v>47.803617571059434</v>
      </c>
      <c r="F27" s="115">
        <v>185</v>
      </c>
      <c r="G27" s="114">
        <v>174</v>
      </c>
      <c r="H27" s="114">
        <v>174</v>
      </c>
      <c r="I27" s="114">
        <v>168</v>
      </c>
      <c r="J27" s="140">
        <v>136</v>
      </c>
      <c r="K27" s="114">
        <v>49</v>
      </c>
      <c r="L27" s="116">
        <v>36.029411764705884</v>
      </c>
    </row>
    <row r="28" spans="1:12" s="110" customFormat="1" ht="15" customHeight="1" x14ac:dyDescent="0.2">
      <c r="A28" s="120"/>
      <c r="B28" s="119"/>
      <c r="D28" s="259" t="s">
        <v>107</v>
      </c>
      <c r="E28" s="113">
        <v>52.196382428940566</v>
      </c>
      <c r="F28" s="115">
        <v>202</v>
      </c>
      <c r="G28" s="114">
        <v>176</v>
      </c>
      <c r="H28" s="114">
        <v>156</v>
      </c>
      <c r="I28" s="114">
        <v>120</v>
      </c>
      <c r="J28" s="140">
        <v>115</v>
      </c>
      <c r="K28" s="114">
        <v>87</v>
      </c>
      <c r="L28" s="116">
        <v>75.652173913043484</v>
      </c>
    </row>
    <row r="29" spans="1:12" s="110" customFormat="1" ht="24.95" customHeight="1" x14ac:dyDescent="0.2">
      <c r="A29" s="604" t="s">
        <v>189</v>
      </c>
      <c r="B29" s="605"/>
      <c r="C29" s="605"/>
      <c r="D29" s="606"/>
      <c r="E29" s="113">
        <v>95.771423081849619</v>
      </c>
      <c r="F29" s="115">
        <v>119630</v>
      </c>
      <c r="G29" s="114">
        <v>120445</v>
      </c>
      <c r="H29" s="114">
        <v>121451</v>
      </c>
      <c r="I29" s="114">
        <v>120477</v>
      </c>
      <c r="J29" s="140">
        <v>120716</v>
      </c>
      <c r="K29" s="114">
        <v>-1086</v>
      </c>
      <c r="L29" s="116">
        <v>-0.89963219457238475</v>
      </c>
    </row>
    <row r="30" spans="1:12" s="110" customFormat="1" ht="15" customHeight="1" x14ac:dyDescent="0.2">
      <c r="A30" s="120"/>
      <c r="B30" s="119"/>
      <c r="C30" s="258" t="s">
        <v>106</v>
      </c>
      <c r="E30" s="113">
        <v>53.350330184736272</v>
      </c>
      <c r="F30" s="115">
        <v>63823</v>
      </c>
      <c r="G30" s="114">
        <v>64234</v>
      </c>
      <c r="H30" s="114">
        <v>64966</v>
      </c>
      <c r="I30" s="114">
        <v>64521</v>
      </c>
      <c r="J30" s="140">
        <v>64533</v>
      </c>
      <c r="K30" s="114">
        <v>-710</v>
      </c>
      <c r="L30" s="116">
        <v>-1.1002122944849921</v>
      </c>
    </row>
    <row r="31" spans="1:12" s="110" customFormat="1" ht="15" customHeight="1" x14ac:dyDescent="0.2">
      <c r="A31" s="120"/>
      <c r="B31" s="119"/>
      <c r="C31" s="258" t="s">
        <v>107</v>
      </c>
      <c r="E31" s="113">
        <v>46.649669815263728</v>
      </c>
      <c r="F31" s="115">
        <v>55807</v>
      </c>
      <c r="G31" s="114">
        <v>56211</v>
      </c>
      <c r="H31" s="114">
        <v>56485</v>
      </c>
      <c r="I31" s="114">
        <v>55956</v>
      </c>
      <c r="J31" s="140">
        <v>56183</v>
      </c>
      <c r="K31" s="114">
        <v>-376</v>
      </c>
      <c r="L31" s="116">
        <v>-0.6692415855329904</v>
      </c>
    </row>
    <row r="32" spans="1:12" s="110" customFormat="1" ht="15" customHeight="1" x14ac:dyDescent="0.2">
      <c r="A32" s="120"/>
      <c r="B32" s="119" t="s">
        <v>117</v>
      </c>
      <c r="C32" s="258"/>
      <c r="E32" s="113">
        <v>4.2213718457794291</v>
      </c>
      <c r="F32" s="115">
        <v>5273</v>
      </c>
      <c r="G32" s="114">
        <v>5280</v>
      </c>
      <c r="H32" s="114">
        <v>5330</v>
      </c>
      <c r="I32" s="114">
        <v>4976</v>
      </c>
      <c r="J32" s="140">
        <v>4836</v>
      </c>
      <c r="K32" s="114">
        <v>437</v>
      </c>
      <c r="L32" s="116">
        <v>9.0363937138130694</v>
      </c>
    </row>
    <row r="33" spans="1:12" s="110" customFormat="1" ht="15" customHeight="1" x14ac:dyDescent="0.2">
      <c r="A33" s="120"/>
      <c r="B33" s="119"/>
      <c r="C33" s="258" t="s">
        <v>106</v>
      </c>
      <c r="E33" s="113">
        <v>76.635691257348753</v>
      </c>
      <c r="F33" s="115">
        <v>4041</v>
      </c>
      <c r="G33" s="114">
        <v>4081</v>
      </c>
      <c r="H33" s="114">
        <v>4160</v>
      </c>
      <c r="I33" s="114">
        <v>3889</v>
      </c>
      <c r="J33" s="140">
        <v>3810</v>
      </c>
      <c r="K33" s="114">
        <v>231</v>
      </c>
      <c r="L33" s="116">
        <v>6.0629921259842519</v>
      </c>
    </row>
    <row r="34" spans="1:12" s="110" customFormat="1" ht="15" customHeight="1" x14ac:dyDescent="0.2">
      <c r="A34" s="120"/>
      <c r="B34" s="119"/>
      <c r="C34" s="258" t="s">
        <v>107</v>
      </c>
      <c r="E34" s="113">
        <v>23.364308742651243</v>
      </c>
      <c r="F34" s="115">
        <v>1232</v>
      </c>
      <c r="G34" s="114">
        <v>1199</v>
      </c>
      <c r="H34" s="114">
        <v>1170</v>
      </c>
      <c r="I34" s="114">
        <v>1087</v>
      </c>
      <c r="J34" s="140">
        <v>1026</v>
      </c>
      <c r="K34" s="114">
        <v>206</v>
      </c>
      <c r="L34" s="116">
        <v>20.077972709551656</v>
      </c>
    </row>
    <row r="35" spans="1:12" s="110" customFormat="1" ht="24.95" customHeight="1" x14ac:dyDescent="0.2">
      <c r="A35" s="604" t="s">
        <v>190</v>
      </c>
      <c r="B35" s="605"/>
      <c r="C35" s="605"/>
      <c r="D35" s="606"/>
      <c r="E35" s="113">
        <v>71.28378378378379</v>
      </c>
      <c r="F35" s="115">
        <v>89042</v>
      </c>
      <c r="G35" s="114">
        <v>89725</v>
      </c>
      <c r="H35" s="114">
        <v>90807</v>
      </c>
      <c r="I35" s="114">
        <v>90195</v>
      </c>
      <c r="J35" s="140">
        <v>90566</v>
      </c>
      <c r="K35" s="114">
        <v>-1524</v>
      </c>
      <c r="L35" s="116">
        <v>-1.6827507011461256</v>
      </c>
    </row>
    <row r="36" spans="1:12" s="110" customFormat="1" ht="15" customHeight="1" x14ac:dyDescent="0.2">
      <c r="A36" s="120"/>
      <c r="B36" s="119"/>
      <c r="C36" s="258" t="s">
        <v>106</v>
      </c>
      <c r="E36" s="113">
        <v>69.244850744592441</v>
      </c>
      <c r="F36" s="115">
        <v>61657</v>
      </c>
      <c r="G36" s="114">
        <v>62079</v>
      </c>
      <c r="H36" s="114">
        <v>62892</v>
      </c>
      <c r="I36" s="114">
        <v>62470</v>
      </c>
      <c r="J36" s="140">
        <v>62516</v>
      </c>
      <c r="K36" s="114">
        <v>-859</v>
      </c>
      <c r="L36" s="116">
        <v>-1.3740482436496257</v>
      </c>
    </row>
    <row r="37" spans="1:12" s="110" customFormat="1" ht="15" customHeight="1" x14ac:dyDescent="0.2">
      <c r="A37" s="120"/>
      <c r="B37" s="119"/>
      <c r="C37" s="258" t="s">
        <v>107</v>
      </c>
      <c r="E37" s="113">
        <v>30.755149255407559</v>
      </c>
      <c r="F37" s="115">
        <v>27385</v>
      </c>
      <c r="G37" s="114">
        <v>27646</v>
      </c>
      <c r="H37" s="114">
        <v>27915</v>
      </c>
      <c r="I37" s="114">
        <v>27725</v>
      </c>
      <c r="J37" s="140">
        <v>28050</v>
      </c>
      <c r="K37" s="114">
        <v>-665</v>
      </c>
      <c r="L37" s="116">
        <v>-2.3707664884135471</v>
      </c>
    </row>
    <row r="38" spans="1:12" s="110" customFormat="1" ht="15" customHeight="1" x14ac:dyDescent="0.2">
      <c r="A38" s="120"/>
      <c r="B38" s="119" t="s">
        <v>182</v>
      </c>
      <c r="C38" s="258"/>
      <c r="E38" s="113">
        <v>28.716216216216218</v>
      </c>
      <c r="F38" s="115">
        <v>35870</v>
      </c>
      <c r="G38" s="114">
        <v>36009</v>
      </c>
      <c r="H38" s="114">
        <v>35982</v>
      </c>
      <c r="I38" s="114">
        <v>35267</v>
      </c>
      <c r="J38" s="140">
        <v>34994</v>
      </c>
      <c r="K38" s="114">
        <v>876</v>
      </c>
      <c r="L38" s="116">
        <v>2.5032862776475966</v>
      </c>
    </row>
    <row r="39" spans="1:12" s="110" customFormat="1" ht="15" customHeight="1" x14ac:dyDescent="0.2">
      <c r="A39" s="120"/>
      <c r="B39" s="119"/>
      <c r="C39" s="258" t="s">
        <v>106</v>
      </c>
      <c r="E39" s="113">
        <v>17.32088095901868</v>
      </c>
      <c r="F39" s="115">
        <v>6213</v>
      </c>
      <c r="G39" s="114">
        <v>6243</v>
      </c>
      <c r="H39" s="114">
        <v>6240</v>
      </c>
      <c r="I39" s="114">
        <v>5946</v>
      </c>
      <c r="J39" s="140">
        <v>5832</v>
      </c>
      <c r="K39" s="114">
        <v>381</v>
      </c>
      <c r="L39" s="116">
        <v>6.5329218106995883</v>
      </c>
    </row>
    <row r="40" spans="1:12" s="110" customFormat="1" ht="15" customHeight="1" x14ac:dyDescent="0.2">
      <c r="A40" s="120"/>
      <c r="B40" s="119"/>
      <c r="C40" s="258" t="s">
        <v>107</v>
      </c>
      <c r="E40" s="113">
        <v>82.67911904098132</v>
      </c>
      <c r="F40" s="115">
        <v>29657</v>
      </c>
      <c r="G40" s="114">
        <v>29766</v>
      </c>
      <c r="H40" s="114">
        <v>29742</v>
      </c>
      <c r="I40" s="114">
        <v>29321</v>
      </c>
      <c r="J40" s="140">
        <v>29162</v>
      </c>
      <c r="K40" s="114">
        <v>495</v>
      </c>
      <c r="L40" s="116">
        <v>1.6974144434538097</v>
      </c>
    </row>
    <row r="41" spans="1:12" s="110" customFormat="1" ht="24.75" customHeight="1" x14ac:dyDescent="0.2">
      <c r="A41" s="604" t="s">
        <v>518</v>
      </c>
      <c r="B41" s="605"/>
      <c r="C41" s="605"/>
      <c r="D41" s="606"/>
      <c r="E41" s="113">
        <v>3.753842705264506</v>
      </c>
      <c r="F41" s="115">
        <v>4689</v>
      </c>
      <c r="G41" s="114">
        <v>5089</v>
      </c>
      <c r="H41" s="114">
        <v>5115</v>
      </c>
      <c r="I41" s="114">
        <v>4226</v>
      </c>
      <c r="J41" s="140">
        <v>4408</v>
      </c>
      <c r="K41" s="114">
        <v>281</v>
      </c>
      <c r="L41" s="116">
        <v>6.3747731397459164</v>
      </c>
    </row>
    <row r="42" spans="1:12" s="110" customFormat="1" ht="15" customHeight="1" x14ac:dyDescent="0.2">
      <c r="A42" s="120"/>
      <c r="B42" s="119"/>
      <c r="C42" s="258" t="s">
        <v>106</v>
      </c>
      <c r="E42" s="113">
        <v>60.86585625933035</v>
      </c>
      <c r="F42" s="115">
        <v>2854</v>
      </c>
      <c r="G42" s="114">
        <v>3187</v>
      </c>
      <c r="H42" s="114">
        <v>3221</v>
      </c>
      <c r="I42" s="114">
        <v>2627</v>
      </c>
      <c r="J42" s="140">
        <v>2709</v>
      </c>
      <c r="K42" s="114">
        <v>145</v>
      </c>
      <c r="L42" s="116">
        <v>5.3525286083425616</v>
      </c>
    </row>
    <row r="43" spans="1:12" s="110" customFormat="1" ht="15" customHeight="1" x14ac:dyDescent="0.2">
      <c r="A43" s="123"/>
      <c r="B43" s="124"/>
      <c r="C43" s="260" t="s">
        <v>107</v>
      </c>
      <c r="D43" s="261"/>
      <c r="E43" s="125">
        <v>39.13414374066965</v>
      </c>
      <c r="F43" s="143">
        <v>1835</v>
      </c>
      <c r="G43" s="144">
        <v>1902</v>
      </c>
      <c r="H43" s="144">
        <v>1894</v>
      </c>
      <c r="I43" s="144">
        <v>1599</v>
      </c>
      <c r="J43" s="145">
        <v>1699</v>
      </c>
      <c r="K43" s="144">
        <v>136</v>
      </c>
      <c r="L43" s="146">
        <v>8.0047086521483219</v>
      </c>
    </row>
    <row r="44" spans="1:12" s="110" customFormat="1" ht="45.75" customHeight="1" x14ac:dyDescent="0.2">
      <c r="A44" s="604" t="s">
        <v>191</v>
      </c>
      <c r="B44" s="605"/>
      <c r="C44" s="605"/>
      <c r="D44" s="606"/>
      <c r="E44" s="113">
        <v>1.3665620596900219</v>
      </c>
      <c r="F44" s="115">
        <v>1707</v>
      </c>
      <c r="G44" s="114">
        <v>1710</v>
      </c>
      <c r="H44" s="114">
        <v>1719</v>
      </c>
      <c r="I44" s="114">
        <v>1693</v>
      </c>
      <c r="J44" s="140">
        <v>1719</v>
      </c>
      <c r="K44" s="114">
        <v>-12</v>
      </c>
      <c r="L44" s="116">
        <v>-0.69808027923211169</v>
      </c>
    </row>
    <row r="45" spans="1:12" s="110" customFormat="1" ht="15" customHeight="1" x14ac:dyDescent="0.2">
      <c r="A45" s="120"/>
      <c r="B45" s="119"/>
      <c r="C45" s="258" t="s">
        <v>106</v>
      </c>
      <c r="E45" s="113">
        <v>61.101347393087288</v>
      </c>
      <c r="F45" s="115">
        <v>1043</v>
      </c>
      <c r="G45" s="114">
        <v>1044</v>
      </c>
      <c r="H45" s="114">
        <v>1052</v>
      </c>
      <c r="I45" s="114">
        <v>1044</v>
      </c>
      <c r="J45" s="140">
        <v>1049</v>
      </c>
      <c r="K45" s="114">
        <v>-6</v>
      </c>
      <c r="L45" s="116">
        <v>-0.57197330791229739</v>
      </c>
    </row>
    <row r="46" spans="1:12" s="110" customFormat="1" ht="15" customHeight="1" x14ac:dyDescent="0.2">
      <c r="A46" s="123"/>
      <c r="B46" s="124"/>
      <c r="C46" s="260" t="s">
        <v>107</v>
      </c>
      <c r="D46" s="261"/>
      <c r="E46" s="125">
        <v>38.898652606912712</v>
      </c>
      <c r="F46" s="143">
        <v>664</v>
      </c>
      <c r="G46" s="144">
        <v>666</v>
      </c>
      <c r="H46" s="144">
        <v>667</v>
      </c>
      <c r="I46" s="144">
        <v>649</v>
      </c>
      <c r="J46" s="145">
        <v>670</v>
      </c>
      <c r="K46" s="144">
        <v>-6</v>
      </c>
      <c r="L46" s="146">
        <v>-0.89552238805970152</v>
      </c>
    </row>
    <row r="47" spans="1:12" s="110" customFormat="1" ht="39" customHeight="1" x14ac:dyDescent="0.2">
      <c r="A47" s="604" t="s">
        <v>519</v>
      </c>
      <c r="B47" s="607"/>
      <c r="C47" s="607"/>
      <c r="D47" s="608"/>
      <c r="E47" s="113">
        <v>0.39387728961188678</v>
      </c>
      <c r="F47" s="115">
        <v>492</v>
      </c>
      <c r="G47" s="114">
        <v>523</v>
      </c>
      <c r="H47" s="114">
        <v>495</v>
      </c>
      <c r="I47" s="114">
        <v>498</v>
      </c>
      <c r="J47" s="140">
        <v>530</v>
      </c>
      <c r="K47" s="114">
        <v>-38</v>
      </c>
      <c r="L47" s="116">
        <v>-7.1698113207547172</v>
      </c>
    </row>
    <row r="48" spans="1:12" s="110" customFormat="1" ht="15" customHeight="1" x14ac:dyDescent="0.2">
      <c r="A48" s="120"/>
      <c r="B48" s="119"/>
      <c r="C48" s="258" t="s">
        <v>106</v>
      </c>
      <c r="E48" s="113">
        <v>38.414634146341463</v>
      </c>
      <c r="F48" s="115">
        <v>189</v>
      </c>
      <c r="G48" s="114">
        <v>205</v>
      </c>
      <c r="H48" s="114">
        <v>190</v>
      </c>
      <c r="I48" s="114">
        <v>210</v>
      </c>
      <c r="J48" s="140">
        <v>222</v>
      </c>
      <c r="K48" s="114">
        <v>-33</v>
      </c>
      <c r="L48" s="116">
        <v>-14.864864864864865</v>
      </c>
    </row>
    <row r="49" spans="1:12" s="110" customFormat="1" ht="15" customHeight="1" x14ac:dyDescent="0.2">
      <c r="A49" s="123"/>
      <c r="B49" s="124"/>
      <c r="C49" s="260" t="s">
        <v>107</v>
      </c>
      <c r="D49" s="261"/>
      <c r="E49" s="125">
        <v>61.585365853658537</v>
      </c>
      <c r="F49" s="143">
        <v>303</v>
      </c>
      <c r="G49" s="144">
        <v>318</v>
      </c>
      <c r="H49" s="144">
        <v>305</v>
      </c>
      <c r="I49" s="144">
        <v>288</v>
      </c>
      <c r="J49" s="145">
        <v>308</v>
      </c>
      <c r="K49" s="144">
        <v>-5</v>
      </c>
      <c r="L49" s="146">
        <v>-1.6233766233766234</v>
      </c>
    </row>
    <row r="50" spans="1:12" s="110" customFormat="1" ht="24.95" customHeight="1" x14ac:dyDescent="0.2">
      <c r="A50" s="609" t="s">
        <v>192</v>
      </c>
      <c r="B50" s="610"/>
      <c r="C50" s="610"/>
      <c r="D50" s="611"/>
      <c r="E50" s="262">
        <v>7.117010375304214</v>
      </c>
      <c r="F50" s="263">
        <v>8890</v>
      </c>
      <c r="G50" s="264">
        <v>9135</v>
      </c>
      <c r="H50" s="264">
        <v>9306</v>
      </c>
      <c r="I50" s="264">
        <v>8102</v>
      </c>
      <c r="J50" s="265">
        <v>8347</v>
      </c>
      <c r="K50" s="263">
        <v>543</v>
      </c>
      <c r="L50" s="266">
        <v>6.5053312567389483</v>
      </c>
    </row>
    <row r="51" spans="1:12" s="110" customFormat="1" ht="15" customHeight="1" x14ac:dyDescent="0.2">
      <c r="A51" s="120"/>
      <c r="B51" s="119"/>
      <c r="C51" s="258" t="s">
        <v>106</v>
      </c>
      <c r="E51" s="113">
        <v>62.45219347581552</v>
      </c>
      <c r="F51" s="115">
        <v>5552</v>
      </c>
      <c r="G51" s="114">
        <v>5685</v>
      </c>
      <c r="H51" s="114">
        <v>5848</v>
      </c>
      <c r="I51" s="114">
        <v>5098</v>
      </c>
      <c r="J51" s="140">
        <v>5220</v>
      </c>
      <c r="K51" s="114">
        <v>332</v>
      </c>
      <c r="L51" s="116">
        <v>6.3601532567049812</v>
      </c>
    </row>
    <row r="52" spans="1:12" s="110" customFormat="1" ht="15" customHeight="1" x14ac:dyDescent="0.2">
      <c r="A52" s="120"/>
      <c r="B52" s="119"/>
      <c r="C52" s="258" t="s">
        <v>107</v>
      </c>
      <c r="E52" s="113">
        <v>37.54780652418448</v>
      </c>
      <c r="F52" s="115">
        <v>3338</v>
      </c>
      <c r="G52" s="114">
        <v>3450</v>
      </c>
      <c r="H52" s="114">
        <v>3458</v>
      </c>
      <c r="I52" s="114">
        <v>3004</v>
      </c>
      <c r="J52" s="140">
        <v>3127</v>
      </c>
      <c r="K52" s="114">
        <v>211</v>
      </c>
      <c r="L52" s="116">
        <v>6.7476814838503358</v>
      </c>
    </row>
    <row r="53" spans="1:12" s="110" customFormat="1" ht="15" customHeight="1" x14ac:dyDescent="0.2">
      <c r="A53" s="120"/>
      <c r="B53" s="119"/>
      <c r="C53" s="258" t="s">
        <v>187</v>
      </c>
      <c r="D53" s="110" t="s">
        <v>193</v>
      </c>
      <c r="E53" s="113">
        <v>40.146231721034873</v>
      </c>
      <c r="F53" s="115">
        <v>3569</v>
      </c>
      <c r="G53" s="114">
        <v>3909</v>
      </c>
      <c r="H53" s="114">
        <v>4023</v>
      </c>
      <c r="I53" s="114">
        <v>2974</v>
      </c>
      <c r="J53" s="140">
        <v>3300</v>
      </c>
      <c r="K53" s="114">
        <v>269</v>
      </c>
      <c r="L53" s="116">
        <v>8.1515151515151523</v>
      </c>
    </row>
    <row r="54" spans="1:12" s="110" customFormat="1" ht="15" customHeight="1" x14ac:dyDescent="0.2">
      <c r="A54" s="120"/>
      <c r="B54" s="119"/>
      <c r="D54" s="267" t="s">
        <v>194</v>
      </c>
      <c r="E54" s="113">
        <v>62.230316615298406</v>
      </c>
      <c r="F54" s="115">
        <v>2221</v>
      </c>
      <c r="G54" s="114">
        <v>2438</v>
      </c>
      <c r="H54" s="114">
        <v>2560</v>
      </c>
      <c r="I54" s="114">
        <v>1918</v>
      </c>
      <c r="J54" s="140">
        <v>2100</v>
      </c>
      <c r="K54" s="114">
        <v>121</v>
      </c>
      <c r="L54" s="116">
        <v>5.7619047619047619</v>
      </c>
    </row>
    <row r="55" spans="1:12" s="110" customFormat="1" ht="15" customHeight="1" x14ac:dyDescent="0.2">
      <c r="A55" s="120"/>
      <c r="B55" s="119"/>
      <c r="D55" s="267" t="s">
        <v>195</v>
      </c>
      <c r="E55" s="113">
        <v>37.769683384701594</v>
      </c>
      <c r="F55" s="115">
        <v>1348</v>
      </c>
      <c r="G55" s="114">
        <v>1471</v>
      </c>
      <c r="H55" s="114">
        <v>1463</v>
      </c>
      <c r="I55" s="114">
        <v>1056</v>
      </c>
      <c r="J55" s="140">
        <v>1200</v>
      </c>
      <c r="K55" s="114">
        <v>148</v>
      </c>
      <c r="L55" s="116">
        <v>12.333333333333334</v>
      </c>
    </row>
    <row r="56" spans="1:12" s="110" customFormat="1" ht="15" customHeight="1" x14ac:dyDescent="0.2">
      <c r="A56" s="120"/>
      <c r="B56" s="119" t="s">
        <v>196</v>
      </c>
      <c r="C56" s="258"/>
      <c r="E56" s="113">
        <v>75.556391699756631</v>
      </c>
      <c r="F56" s="115">
        <v>94379</v>
      </c>
      <c r="G56" s="114">
        <v>94732</v>
      </c>
      <c r="H56" s="114">
        <v>95495</v>
      </c>
      <c r="I56" s="114">
        <v>95376</v>
      </c>
      <c r="J56" s="140">
        <v>95139</v>
      </c>
      <c r="K56" s="114">
        <v>-760</v>
      </c>
      <c r="L56" s="116">
        <v>-0.79883118384679264</v>
      </c>
    </row>
    <row r="57" spans="1:12" s="110" customFormat="1" ht="15" customHeight="1" x14ac:dyDescent="0.2">
      <c r="A57" s="120"/>
      <c r="B57" s="119"/>
      <c r="C57" s="258" t="s">
        <v>106</v>
      </c>
      <c r="E57" s="113">
        <v>54.470803886457794</v>
      </c>
      <c r="F57" s="115">
        <v>51409</v>
      </c>
      <c r="G57" s="114">
        <v>51602</v>
      </c>
      <c r="H57" s="114">
        <v>52176</v>
      </c>
      <c r="I57" s="114">
        <v>52255</v>
      </c>
      <c r="J57" s="140">
        <v>52059</v>
      </c>
      <c r="K57" s="114">
        <v>-650</v>
      </c>
      <c r="L57" s="116">
        <v>-1.2485833381355769</v>
      </c>
    </row>
    <row r="58" spans="1:12" s="110" customFormat="1" ht="15" customHeight="1" x14ac:dyDescent="0.2">
      <c r="A58" s="120"/>
      <c r="B58" s="119"/>
      <c r="C58" s="258" t="s">
        <v>107</v>
      </c>
      <c r="E58" s="113">
        <v>45.529196113542206</v>
      </c>
      <c r="F58" s="115">
        <v>42970</v>
      </c>
      <c r="G58" s="114">
        <v>43130</v>
      </c>
      <c r="H58" s="114">
        <v>43319</v>
      </c>
      <c r="I58" s="114">
        <v>43121</v>
      </c>
      <c r="J58" s="140">
        <v>43080</v>
      </c>
      <c r="K58" s="114">
        <v>-110</v>
      </c>
      <c r="L58" s="116">
        <v>-0.255338904363974</v>
      </c>
    </row>
    <row r="59" spans="1:12" s="110" customFormat="1" ht="15" customHeight="1" x14ac:dyDescent="0.2">
      <c r="A59" s="120"/>
      <c r="B59" s="119"/>
      <c r="C59" s="258" t="s">
        <v>105</v>
      </c>
      <c r="D59" s="110" t="s">
        <v>197</v>
      </c>
      <c r="E59" s="113">
        <v>90.349548098623629</v>
      </c>
      <c r="F59" s="115">
        <v>85271</v>
      </c>
      <c r="G59" s="114">
        <v>85593</v>
      </c>
      <c r="H59" s="114">
        <v>86318</v>
      </c>
      <c r="I59" s="114">
        <v>86375</v>
      </c>
      <c r="J59" s="140">
        <v>86137</v>
      </c>
      <c r="K59" s="114">
        <v>-866</v>
      </c>
      <c r="L59" s="116">
        <v>-1.0053751581782508</v>
      </c>
    </row>
    <row r="60" spans="1:12" s="110" customFormat="1" ht="15" customHeight="1" x14ac:dyDescent="0.2">
      <c r="A60" s="120"/>
      <c r="B60" s="119"/>
      <c r="C60" s="258"/>
      <c r="D60" s="267" t="s">
        <v>198</v>
      </c>
      <c r="E60" s="113">
        <v>54.203656577265427</v>
      </c>
      <c r="F60" s="115">
        <v>46220</v>
      </c>
      <c r="G60" s="114">
        <v>46393</v>
      </c>
      <c r="H60" s="114">
        <v>46951</v>
      </c>
      <c r="I60" s="114">
        <v>47107</v>
      </c>
      <c r="J60" s="140">
        <v>46917</v>
      </c>
      <c r="K60" s="114">
        <v>-697</v>
      </c>
      <c r="L60" s="116">
        <v>-1.4856022337319095</v>
      </c>
    </row>
    <row r="61" spans="1:12" s="110" customFormat="1" ht="15" customHeight="1" x14ac:dyDescent="0.2">
      <c r="A61" s="120"/>
      <c r="B61" s="119"/>
      <c r="C61" s="258"/>
      <c r="D61" s="267" t="s">
        <v>199</v>
      </c>
      <c r="E61" s="113">
        <v>45.796343422734573</v>
      </c>
      <c r="F61" s="115">
        <v>39051</v>
      </c>
      <c r="G61" s="114">
        <v>39200</v>
      </c>
      <c r="H61" s="114">
        <v>39367</v>
      </c>
      <c r="I61" s="114">
        <v>39268</v>
      </c>
      <c r="J61" s="140">
        <v>39220</v>
      </c>
      <c r="K61" s="114">
        <v>-169</v>
      </c>
      <c r="L61" s="116">
        <v>-0.43090260071392145</v>
      </c>
    </row>
    <row r="62" spans="1:12" s="110" customFormat="1" ht="15" customHeight="1" x14ac:dyDescent="0.2">
      <c r="A62" s="120"/>
      <c r="B62" s="119"/>
      <c r="C62" s="258"/>
      <c r="D62" s="258" t="s">
        <v>200</v>
      </c>
      <c r="E62" s="113">
        <v>9.6504519013763659</v>
      </c>
      <c r="F62" s="115">
        <v>9108</v>
      </c>
      <c r="G62" s="114">
        <v>9139</v>
      </c>
      <c r="H62" s="114">
        <v>9177</v>
      </c>
      <c r="I62" s="114">
        <v>9001</v>
      </c>
      <c r="J62" s="140">
        <v>9002</v>
      </c>
      <c r="K62" s="114">
        <v>106</v>
      </c>
      <c r="L62" s="116">
        <v>1.1775161075316596</v>
      </c>
    </row>
    <row r="63" spans="1:12" s="110" customFormat="1" ht="15" customHeight="1" x14ac:dyDescent="0.2">
      <c r="A63" s="120"/>
      <c r="B63" s="119"/>
      <c r="C63" s="258"/>
      <c r="D63" s="267" t="s">
        <v>198</v>
      </c>
      <c r="E63" s="113">
        <v>56.971892841458057</v>
      </c>
      <c r="F63" s="115">
        <v>5189</v>
      </c>
      <c r="G63" s="114">
        <v>5209</v>
      </c>
      <c r="H63" s="114">
        <v>5225</v>
      </c>
      <c r="I63" s="114">
        <v>5148</v>
      </c>
      <c r="J63" s="140">
        <v>5142</v>
      </c>
      <c r="K63" s="114">
        <v>47</v>
      </c>
      <c r="L63" s="116">
        <v>0.91404122909373786</v>
      </c>
    </row>
    <row r="64" spans="1:12" s="110" customFormat="1" ht="15" customHeight="1" x14ac:dyDescent="0.2">
      <c r="A64" s="120"/>
      <c r="B64" s="119"/>
      <c r="C64" s="258"/>
      <c r="D64" s="267" t="s">
        <v>199</v>
      </c>
      <c r="E64" s="113">
        <v>43.028107158541943</v>
      </c>
      <c r="F64" s="115">
        <v>3919</v>
      </c>
      <c r="G64" s="114">
        <v>3930</v>
      </c>
      <c r="H64" s="114">
        <v>3952</v>
      </c>
      <c r="I64" s="114">
        <v>3853</v>
      </c>
      <c r="J64" s="140">
        <v>3860</v>
      </c>
      <c r="K64" s="114">
        <v>59</v>
      </c>
      <c r="L64" s="116">
        <v>1.528497409326425</v>
      </c>
    </row>
    <row r="65" spans="1:12" s="110" customFormat="1" ht="15" customHeight="1" x14ac:dyDescent="0.2">
      <c r="A65" s="120"/>
      <c r="B65" s="119" t="s">
        <v>201</v>
      </c>
      <c r="C65" s="258"/>
      <c r="E65" s="113">
        <v>12.344690662226208</v>
      </c>
      <c r="F65" s="115">
        <v>15420</v>
      </c>
      <c r="G65" s="114">
        <v>15522</v>
      </c>
      <c r="H65" s="114">
        <v>15555</v>
      </c>
      <c r="I65" s="114">
        <v>15539</v>
      </c>
      <c r="J65" s="140">
        <v>15524</v>
      </c>
      <c r="K65" s="114">
        <v>-104</v>
      </c>
      <c r="L65" s="116">
        <v>-0.6699304303014687</v>
      </c>
    </row>
    <row r="66" spans="1:12" s="110" customFormat="1" ht="15" customHeight="1" x14ac:dyDescent="0.2">
      <c r="A66" s="120"/>
      <c r="B66" s="119"/>
      <c r="C66" s="258" t="s">
        <v>106</v>
      </c>
      <c r="E66" s="113">
        <v>49.020752269779507</v>
      </c>
      <c r="F66" s="115">
        <v>7559</v>
      </c>
      <c r="G66" s="114">
        <v>7611</v>
      </c>
      <c r="H66" s="114">
        <v>7605</v>
      </c>
      <c r="I66" s="114">
        <v>7591</v>
      </c>
      <c r="J66" s="140">
        <v>7554</v>
      </c>
      <c r="K66" s="114">
        <v>5</v>
      </c>
      <c r="L66" s="116">
        <v>6.6190097961344979E-2</v>
      </c>
    </row>
    <row r="67" spans="1:12" s="110" customFormat="1" ht="15" customHeight="1" x14ac:dyDescent="0.2">
      <c r="A67" s="120"/>
      <c r="B67" s="119"/>
      <c r="C67" s="258" t="s">
        <v>107</v>
      </c>
      <c r="E67" s="113">
        <v>50.979247730220493</v>
      </c>
      <c r="F67" s="115">
        <v>7861</v>
      </c>
      <c r="G67" s="114">
        <v>7911</v>
      </c>
      <c r="H67" s="114">
        <v>7950</v>
      </c>
      <c r="I67" s="114">
        <v>7948</v>
      </c>
      <c r="J67" s="140">
        <v>7970</v>
      </c>
      <c r="K67" s="114">
        <v>-109</v>
      </c>
      <c r="L67" s="116">
        <v>-1.3676286072772899</v>
      </c>
    </row>
    <row r="68" spans="1:12" s="110" customFormat="1" ht="15" customHeight="1" x14ac:dyDescent="0.2">
      <c r="A68" s="120"/>
      <c r="B68" s="119"/>
      <c r="C68" s="258" t="s">
        <v>105</v>
      </c>
      <c r="D68" s="110" t="s">
        <v>202</v>
      </c>
      <c r="E68" s="113">
        <v>11.536964980544747</v>
      </c>
      <c r="F68" s="115">
        <v>1779</v>
      </c>
      <c r="G68" s="114">
        <v>1762</v>
      </c>
      <c r="H68" s="114">
        <v>1757</v>
      </c>
      <c r="I68" s="114">
        <v>1693</v>
      </c>
      <c r="J68" s="140">
        <v>1629</v>
      </c>
      <c r="K68" s="114">
        <v>150</v>
      </c>
      <c r="L68" s="116">
        <v>9.2081031307550649</v>
      </c>
    </row>
    <row r="69" spans="1:12" s="110" customFormat="1" ht="15" customHeight="1" x14ac:dyDescent="0.2">
      <c r="A69" s="120"/>
      <c r="B69" s="119"/>
      <c r="C69" s="258"/>
      <c r="D69" s="267" t="s">
        <v>198</v>
      </c>
      <c r="E69" s="113">
        <v>46.318156267566046</v>
      </c>
      <c r="F69" s="115">
        <v>824</v>
      </c>
      <c r="G69" s="114">
        <v>822</v>
      </c>
      <c r="H69" s="114">
        <v>818</v>
      </c>
      <c r="I69" s="114">
        <v>794</v>
      </c>
      <c r="J69" s="140">
        <v>766</v>
      </c>
      <c r="K69" s="114">
        <v>58</v>
      </c>
      <c r="L69" s="116">
        <v>7.5718015665796345</v>
      </c>
    </row>
    <row r="70" spans="1:12" s="110" customFormat="1" ht="15" customHeight="1" x14ac:dyDescent="0.2">
      <c r="A70" s="120"/>
      <c r="B70" s="119"/>
      <c r="C70" s="258"/>
      <c r="D70" s="267" t="s">
        <v>199</v>
      </c>
      <c r="E70" s="113">
        <v>53.681843732433954</v>
      </c>
      <c r="F70" s="115">
        <v>955</v>
      </c>
      <c r="G70" s="114">
        <v>940</v>
      </c>
      <c r="H70" s="114">
        <v>939</v>
      </c>
      <c r="I70" s="114">
        <v>899</v>
      </c>
      <c r="J70" s="140">
        <v>863</v>
      </c>
      <c r="K70" s="114">
        <v>92</v>
      </c>
      <c r="L70" s="116">
        <v>10.660486674391658</v>
      </c>
    </row>
    <row r="71" spans="1:12" s="110" customFormat="1" ht="15" customHeight="1" x14ac:dyDescent="0.2">
      <c r="A71" s="120"/>
      <c r="B71" s="119"/>
      <c r="C71" s="258"/>
      <c r="D71" s="110" t="s">
        <v>203</v>
      </c>
      <c r="E71" s="113">
        <v>83.981841763942924</v>
      </c>
      <c r="F71" s="115">
        <v>12950</v>
      </c>
      <c r="G71" s="114">
        <v>13077</v>
      </c>
      <c r="H71" s="114">
        <v>13110</v>
      </c>
      <c r="I71" s="114">
        <v>13169</v>
      </c>
      <c r="J71" s="140">
        <v>13226</v>
      </c>
      <c r="K71" s="114">
        <v>-276</v>
      </c>
      <c r="L71" s="116">
        <v>-2.0867987297746864</v>
      </c>
    </row>
    <row r="72" spans="1:12" s="110" customFormat="1" ht="15" customHeight="1" x14ac:dyDescent="0.2">
      <c r="A72" s="120"/>
      <c r="B72" s="119"/>
      <c r="C72" s="258"/>
      <c r="D72" s="267" t="s">
        <v>198</v>
      </c>
      <c r="E72" s="113">
        <v>48.710424710424711</v>
      </c>
      <c r="F72" s="115">
        <v>6308</v>
      </c>
      <c r="G72" s="114">
        <v>6360</v>
      </c>
      <c r="H72" s="114">
        <v>6358</v>
      </c>
      <c r="I72" s="114">
        <v>6366</v>
      </c>
      <c r="J72" s="140">
        <v>6360</v>
      </c>
      <c r="K72" s="114">
        <v>-52</v>
      </c>
      <c r="L72" s="116">
        <v>-0.8176100628930818</v>
      </c>
    </row>
    <row r="73" spans="1:12" s="110" customFormat="1" ht="15" customHeight="1" x14ac:dyDescent="0.2">
      <c r="A73" s="120"/>
      <c r="B73" s="119"/>
      <c r="C73" s="258"/>
      <c r="D73" s="267" t="s">
        <v>199</v>
      </c>
      <c r="E73" s="113">
        <v>51.289575289575289</v>
      </c>
      <c r="F73" s="115">
        <v>6642</v>
      </c>
      <c r="G73" s="114">
        <v>6717</v>
      </c>
      <c r="H73" s="114">
        <v>6752</v>
      </c>
      <c r="I73" s="114">
        <v>6803</v>
      </c>
      <c r="J73" s="140">
        <v>6866</v>
      </c>
      <c r="K73" s="114">
        <v>-224</v>
      </c>
      <c r="L73" s="116">
        <v>-3.2624526653073116</v>
      </c>
    </row>
    <row r="74" spans="1:12" s="110" customFormat="1" ht="15" customHeight="1" x14ac:dyDescent="0.2">
      <c r="A74" s="120"/>
      <c r="B74" s="119"/>
      <c r="C74" s="258"/>
      <c r="D74" s="110" t="s">
        <v>204</v>
      </c>
      <c r="E74" s="113">
        <v>4.4811932555123217</v>
      </c>
      <c r="F74" s="115">
        <v>691</v>
      </c>
      <c r="G74" s="114">
        <v>683</v>
      </c>
      <c r="H74" s="114">
        <v>688</v>
      </c>
      <c r="I74" s="114">
        <v>677</v>
      </c>
      <c r="J74" s="140">
        <v>669</v>
      </c>
      <c r="K74" s="114">
        <v>22</v>
      </c>
      <c r="L74" s="116">
        <v>3.2884902840059791</v>
      </c>
    </row>
    <row r="75" spans="1:12" s="110" customFormat="1" ht="15" customHeight="1" x14ac:dyDescent="0.2">
      <c r="A75" s="120"/>
      <c r="B75" s="119"/>
      <c r="C75" s="258"/>
      <c r="D75" s="267" t="s">
        <v>198</v>
      </c>
      <c r="E75" s="113">
        <v>61.794500723589003</v>
      </c>
      <c r="F75" s="115">
        <v>427</v>
      </c>
      <c r="G75" s="114">
        <v>429</v>
      </c>
      <c r="H75" s="114">
        <v>429</v>
      </c>
      <c r="I75" s="114">
        <v>431</v>
      </c>
      <c r="J75" s="140">
        <v>428</v>
      </c>
      <c r="K75" s="114">
        <v>-1</v>
      </c>
      <c r="L75" s="116">
        <v>-0.23364485981308411</v>
      </c>
    </row>
    <row r="76" spans="1:12" s="110" customFormat="1" ht="15" customHeight="1" x14ac:dyDescent="0.2">
      <c r="A76" s="120"/>
      <c r="B76" s="119"/>
      <c r="C76" s="258"/>
      <c r="D76" s="267" t="s">
        <v>199</v>
      </c>
      <c r="E76" s="113">
        <v>38.205499276410997</v>
      </c>
      <c r="F76" s="115">
        <v>264</v>
      </c>
      <c r="G76" s="114">
        <v>254</v>
      </c>
      <c r="H76" s="114">
        <v>259</v>
      </c>
      <c r="I76" s="114">
        <v>246</v>
      </c>
      <c r="J76" s="140">
        <v>241</v>
      </c>
      <c r="K76" s="114">
        <v>23</v>
      </c>
      <c r="L76" s="116">
        <v>9.5435684647302903</v>
      </c>
    </row>
    <row r="77" spans="1:12" s="110" customFormat="1" ht="15" customHeight="1" x14ac:dyDescent="0.2">
      <c r="A77" s="534"/>
      <c r="B77" s="119" t="s">
        <v>205</v>
      </c>
      <c r="C77" s="268"/>
      <c r="D77" s="182"/>
      <c r="E77" s="113">
        <v>4.9819072627129497</v>
      </c>
      <c r="F77" s="115">
        <v>6223</v>
      </c>
      <c r="G77" s="114">
        <v>6345</v>
      </c>
      <c r="H77" s="114">
        <v>6433</v>
      </c>
      <c r="I77" s="114">
        <v>6445</v>
      </c>
      <c r="J77" s="140">
        <v>6550</v>
      </c>
      <c r="K77" s="114">
        <v>-327</v>
      </c>
      <c r="L77" s="116">
        <v>-4.9923664122137401</v>
      </c>
    </row>
    <row r="78" spans="1:12" s="110" customFormat="1" ht="15" customHeight="1" x14ac:dyDescent="0.2">
      <c r="A78" s="120"/>
      <c r="B78" s="119"/>
      <c r="C78" s="268" t="s">
        <v>106</v>
      </c>
      <c r="D78" s="182"/>
      <c r="E78" s="113">
        <v>53.832556644705129</v>
      </c>
      <c r="F78" s="115">
        <v>3350</v>
      </c>
      <c r="G78" s="114">
        <v>3424</v>
      </c>
      <c r="H78" s="114">
        <v>3503</v>
      </c>
      <c r="I78" s="114">
        <v>3472</v>
      </c>
      <c r="J78" s="140">
        <v>3515</v>
      </c>
      <c r="K78" s="114">
        <v>-165</v>
      </c>
      <c r="L78" s="116">
        <v>-4.6941678520625887</v>
      </c>
    </row>
    <row r="79" spans="1:12" s="110" customFormat="1" ht="15" customHeight="1" x14ac:dyDescent="0.2">
      <c r="A79" s="123"/>
      <c r="B79" s="124"/>
      <c r="C79" s="260" t="s">
        <v>107</v>
      </c>
      <c r="D79" s="261"/>
      <c r="E79" s="125">
        <v>46.167443355294871</v>
      </c>
      <c r="F79" s="143">
        <v>2873</v>
      </c>
      <c r="G79" s="144">
        <v>2921</v>
      </c>
      <c r="H79" s="144">
        <v>2930</v>
      </c>
      <c r="I79" s="144">
        <v>2973</v>
      </c>
      <c r="J79" s="145">
        <v>3035</v>
      </c>
      <c r="K79" s="144">
        <v>-162</v>
      </c>
      <c r="L79" s="146">
        <v>-5.3377265238879739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124912</v>
      </c>
      <c r="E11" s="114">
        <v>125734</v>
      </c>
      <c r="F11" s="114">
        <v>126789</v>
      </c>
      <c r="G11" s="114">
        <v>125462</v>
      </c>
      <c r="H11" s="140">
        <v>125560</v>
      </c>
      <c r="I11" s="115">
        <v>-648</v>
      </c>
      <c r="J11" s="116">
        <v>-0.51608792609111187</v>
      </c>
    </row>
    <row r="12" spans="1:15" s="110" customFormat="1" ht="24.95" customHeight="1" x14ac:dyDescent="0.2">
      <c r="A12" s="193" t="s">
        <v>132</v>
      </c>
      <c r="B12" s="194" t="s">
        <v>133</v>
      </c>
      <c r="C12" s="113">
        <v>0.90383630075573207</v>
      </c>
      <c r="D12" s="115">
        <v>1129</v>
      </c>
      <c r="E12" s="114">
        <v>1100</v>
      </c>
      <c r="F12" s="114">
        <v>1169</v>
      </c>
      <c r="G12" s="114">
        <v>1156</v>
      </c>
      <c r="H12" s="140">
        <v>1159</v>
      </c>
      <c r="I12" s="115">
        <v>-30</v>
      </c>
      <c r="J12" s="116">
        <v>-2.5884383088869716</v>
      </c>
    </row>
    <row r="13" spans="1:15" s="110" customFormat="1" ht="24.95" customHeight="1" x14ac:dyDescent="0.2">
      <c r="A13" s="193" t="s">
        <v>134</v>
      </c>
      <c r="B13" s="199" t="s">
        <v>214</v>
      </c>
      <c r="C13" s="113">
        <v>1.5570961957217881</v>
      </c>
      <c r="D13" s="115">
        <v>1945</v>
      </c>
      <c r="E13" s="114">
        <v>1965</v>
      </c>
      <c r="F13" s="114">
        <v>1983</v>
      </c>
      <c r="G13" s="114">
        <v>1941</v>
      </c>
      <c r="H13" s="140">
        <v>1917</v>
      </c>
      <c r="I13" s="115">
        <v>28</v>
      </c>
      <c r="J13" s="116">
        <v>1.4606155451225873</v>
      </c>
    </row>
    <row r="14" spans="1:15" s="287" customFormat="1" ht="24" customHeight="1" x14ac:dyDescent="0.2">
      <c r="A14" s="193" t="s">
        <v>215</v>
      </c>
      <c r="B14" s="199" t="s">
        <v>137</v>
      </c>
      <c r="C14" s="113">
        <v>29.377481747149993</v>
      </c>
      <c r="D14" s="115">
        <v>36696</v>
      </c>
      <c r="E14" s="114">
        <v>37048</v>
      </c>
      <c r="F14" s="114">
        <v>37415</v>
      </c>
      <c r="G14" s="114">
        <v>37318</v>
      </c>
      <c r="H14" s="140">
        <v>37551</v>
      </c>
      <c r="I14" s="115">
        <v>-855</v>
      </c>
      <c r="J14" s="116">
        <v>-2.2769034113605495</v>
      </c>
      <c r="K14" s="110"/>
      <c r="L14" s="110"/>
      <c r="M14" s="110"/>
      <c r="N14" s="110"/>
      <c r="O14" s="110"/>
    </row>
    <row r="15" spans="1:15" s="110" customFormat="1" ht="24.75" customHeight="1" x14ac:dyDescent="0.2">
      <c r="A15" s="193" t="s">
        <v>216</v>
      </c>
      <c r="B15" s="199" t="s">
        <v>217</v>
      </c>
      <c r="C15" s="113">
        <v>3.9115537338286153</v>
      </c>
      <c r="D15" s="115">
        <v>4886</v>
      </c>
      <c r="E15" s="114">
        <v>4947</v>
      </c>
      <c r="F15" s="114">
        <v>5001</v>
      </c>
      <c r="G15" s="114">
        <v>4902</v>
      </c>
      <c r="H15" s="140">
        <v>4910</v>
      </c>
      <c r="I15" s="115">
        <v>-24</v>
      </c>
      <c r="J15" s="116">
        <v>-0.48879837067209775</v>
      </c>
    </row>
    <row r="16" spans="1:15" s="287" customFormat="1" ht="24.95" customHeight="1" x14ac:dyDescent="0.2">
      <c r="A16" s="193" t="s">
        <v>218</v>
      </c>
      <c r="B16" s="199" t="s">
        <v>141</v>
      </c>
      <c r="C16" s="113">
        <v>23.411681824004098</v>
      </c>
      <c r="D16" s="115">
        <v>29244</v>
      </c>
      <c r="E16" s="114">
        <v>29500</v>
      </c>
      <c r="F16" s="114">
        <v>29808</v>
      </c>
      <c r="G16" s="114">
        <v>29846</v>
      </c>
      <c r="H16" s="140">
        <v>30066</v>
      </c>
      <c r="I16" s="115">
        <v>-822</v>
      </c>
      <c r="J16" s="116">
        <v>-2.7339852324885254</v>
      </c>
      <c r="K16" s="110"/>
      <c r="L16" s="110"/>
      <c r="M16" s="110"/>
      <c r="N16" s="110"/>
      <c r="O16" s="110"/>
    </row>
    <row r="17" spans="1:15" s="110" customFormat="1" ht="24.95" customHeight="1" x14ac:dyDescent="0.2">
      <c r="A17" s="193" t="s">
        <v>219</v>
      </c>
      <c r="B17" s="199" t="s">
        <v>220</v>
      </c>
      <c r="C17" s="113">
        <v>2.0542461893172792</v>
      </c>
      <c r="D17" s="115">
        <v>2566</v>
      </c>
      <c r="E17" s="114">
        <v>2601</v>
      </c>
      <c r="F17" s="114">
        <v>2606</v>
      </c>
      <c r="G17" s="114">
        <v>2570</v>
      </c>
      <c r="H17" s="140">
        <v>2575</v>
      </c>
      <c r="I17" s="115">
        <v>-9</v>
      </c>
      <c r="J17" s="116">
        <v>-0.34951456310679613</v>
      </c>
    </row>
    <row r="18" spans="1:15" s="287" customFormat="1" ht="24.95" customHeight="1" x14ac:dyDescent="0.2">
      <c r="A18" s="201" t="s">
        <v>144</v>
      </c>
      <c r="B18" s="202" t="s">
        <v>145</v>
      </c>
      <c r="C18" s="113">
        <v>6.3412642500320224</v>
      </c>
      <c r="D18" s="115">
        <v>7921</v>
      </c>
      <c r="E18" s="114">
        <v>7925</v>
      </c>
      <c r="F18" s="114">
        <v>8125</v>
      </c>
      <c r="G18" s="114">
        <v>8015</v>
      </c>
      <c r="H18" s="140">
        <v>7911</v>
      </c>
      <c r="I18" s="115">
        <v>10</v>
      </c>
      <c r="J18" s="116">
        <v>0.12640626975097966</v>
      </c>
      <c r="K18" s="110"/>
      <c r="L18" s="110"/>
      <c r="M18" s="110"/>
      <c r="N18" s="110"/>
      <c r="O18" s="110"/>
    </row>
    <row r="19" spans="1:15" s="110" customFormat="1" ht="24.95" customHeight="1" x14ac:dyDescent="0.2">
      <c r="A19" s="193" t="s">
        <v>146</v>
      </c>
      <c r="B19" s="199" t="s">
        <v>147</v>
      </c>
      <c r="C19" s="113">
        <v>11.8939733572435</v>
      </c>
      <c r="D19" s="115">
        <v>14857</v>
      </c>
      <c r="E19" s="114">
        <v>14940</v>
      </c>
      <c r="F19" s="114">
        <v>14955</v>
      </c>
      <c r="G19" s="114">
        <v>14720</v>
      </c>
      <c r="H19" s="140">
        <v>14813</v>
      </c>
      <c r="I19" s="115">
        <v>44</v>
      </c>
      <c r="J19" s="116">
        <v>0.29703638695740225</v>
      </c>
    </row>
    <row r="20" spans="1:15" s="287" customFormat="1" ht="24.95" customHeight="1" x14ac:dyDescent="0.2">
      <c r="A20" s="193" t="s">
        <v>148</v>
      </c>
      <c r="B20" s="199" t="s">
        <v>149</v>
      </c>
      <c r="C20" s="113">
        <v>6.3941014474189828</v>
      </c>
      <c r="D20" s="115">
        <v>7987</v>
      </c>
      <c r="E20" s="114">
        <v>8085</v>
      </c>
      <c r="F20" s="114">
        <v>8138</v>
      </c>
      <c r="G20" s="114">
        <v>7998</v>
      </c>
      <c r="H20" s="140">
        <v>7963</v>
      </c>
      <c r="I20" s="115">
        <v>24</v>
      </c>
      <c r="J20" s="116">
        <v>0.30139394700489763</v>
      </c>
      <c r="K20" s="110"/>
      <c r="L20" s="110"/>
      <c r="M20" s="110"/>
      <c r="N20" s="110"/>
      <c r="O20" s="110"/>
    </row>
    <row r="21" spans="1:15" s="110" customFormat="1" ht="24.95" customHeight="1" x14ac:dyDescent="0.2">
      <c r="A21" s="201" t="s">
        <v>150</v>
      </c>
      <c r="B21" s="202" t="s">
        <v>151</v>
      </c>
      <c r="C21" s="113">
        <v>2.1054822595106955</v>
      </c>
      <c r="D21" s="115">
        <v>2630</v>
      </c>
      <c r="E21" s="114">
        <v>2634</v>
      </c>
      <c r="F21" s="114">
        <v>2662</v>
      </c>
      <c r="G21" s="114">
        <v>2689</v>
      </c>
      <c r="H21" s="140">
        <v>2598</v>
      </c>
      <c r="I21" s="115">
        <v>32</v>
      </c>
      <c r="J21" s="116">
        <v>1.2317167051578137</v>
      </c>
    </row>
    <row r="22" spans="1:15" s="110" customFormat="1" ht="24.95" customHeight="1" x14ac:dyDescent="0.2">
      <c r="A22" s="201" t="s">
        <v>152</v>
      </c>
      <c r="B22" s="199" t="s">
        <v>153</v>
      </c>
      <c r="C22" s="113">
        <v>1.2552837197386961</v>
      </c>
      <c r="D22" s="115">
        <v>1568</v>
      </c>
      <c r="E22" s="114">
        <v>1554</v>
      </c>
      <c r="F22" s="114">
        <v>1550</v>
      </c>
      <c r="G22" s="114">
        <v>1639</v>
      </c>
      <c r="H22" s="140">
        <v>1642</v>
      </c>
      <c r="I22" s="115">
        <v>-74</v>
      </c>
      <c r="J22" s="116">
        <v>-4.5066991473812426</v>
      </c>
    </row>
    <row r="23" spans="1:15" s="110" customFormat="1" ht="24.95" customHeight="1" x14ac:dyDescent="0.2">
      <c r="A23" s="193" t="s">
        <v>154</v>
      </c>
      <c r="B23" s="199" t="s">
        <v>155</v>
      </c>
      <c r="C23" s="113">
        <v>1.0031061867554758</v>
      </c>
      <c r="D23" s="115">
        <v>1253</v>
      </c>
      <c r="E23" s="114">
        <v>1243</v>
      </c>
      <c r="F23" s="114">
        <v>1244</v>
      </c>
      <c r="G23" s="114">
        <v>1242</v>
      </c>
      <c r="H23" s="140">
        <v>1252</v>
      </c>
      <c r="I23" s="115">
        <v>1</v>
      </c>
      <c r="J23" s="116">
        <v>7.9872204472843447E-2</v>
      </c>
    </row>
    <row r="24" spans="1:15" s="110" customFormat="1" ht="24.95" customHeight="1" x14ac:dyDescent="0.2">
      <c r="A24" s="193" t="s">
        <v>156</v>
      </c>
      <c r="B24" s="199" t="s">
        <v>221</v>
      </c>
      <c r="C24" s="113">
        <v>4.1845459203279107</v>
      </c>
      <c r="D24" s="115">
        <v>5227</v>
      </c>
      <c r="E24" s="114">
        <v>5238</v>
      </c>
      <c r="F24" s="114">
        <v>5302</v>
      </c>
      <c r="G24" s="114">
        <v>5253</v>
      </c>
      <c r="H24" s="140">
        <v>5262</v>
      </c>
      <c r="I24" s="115">
        <v>-35</v>
      </c>
      <c r="J24" s="116">
        <v>-0.6651463321930825</v>
      </c>
    </row>
    <row r="25" spans="1:15" s="110" customFormat="1" ht="24.95" customHeight="1" x14ac:dyDescent="0.2">
      <c r="A25" s="193" t="s">
        <v>222</v>
      </c>
      <c r="B25" s="204" t="s">
        <v>159</v>
      </c>
      <c r="C25" s="113">
        <v>4.4047009094402458</v>
      </c>
      <c r="D25" s="115">
        <v>5502</v>
      </c>
      <c r="E25" s="114">
        <v>5524</v>
      </c>
      <c r="F25" s="114">
        <v>5542</v>
      </c>
      <c r="G25" s="114">
        <v>5404</v>
      </c>
      <c r="H25" s="140">
        <v>5216</v>
      </c>
      <c r="I25" s="115">
        <v>286</v>
      </c>
      <c r="J25" s="116">
        <v>5.4831288343558287</v>
      </c>
    </row>
    <row r="26" spans="1:15" s="110" customFormat="1" ht="24.95" customHeight="1" x14ac:dyDescent="0.2">
      <c r="A26" s="201">
        <v>782.78300000000002</v>
      </c>
      <c r="B26" s="203" t="s">
        <v>160</v>
      </c>
      <c r="C26" s="113">
        <v>2.5698091456385295</v>
      </c>
      <c r="D26" s="115">
        <v>3210</v>
      </c>
      <c r="E26" s="114">
        <v>3372</v>
      </c>
      <c r="F26" s="114">
        <v>3599</v>
      </c>
      <c r="G26" s="114">
        <v>3574</v>
      </c>
      <c r="H26" s="140">
        <v>3613</v>
      </c>
      <c r="I26" s="115">
        <v>-403</v>
      </c>
      <c r="J26" s="116">
        <v>-11.154165513423747</v>
      </c>
    </row>
    <row r="27" spans="1:15" s="110" customFormat="1" ht="24.95" customHeight="1" x14ac:dyDescent="0.2">
      <c r="A27" s="193" t="s">
        <v>161</v>
      </c>
      <c r="B27" s="199" t="s">
        <v>223</v>
      </c>
      <c r="C27" s="113">
        <v>4.3222428589727171</v>
      </c>
      <c r="D27" s="115">
        <v>5399</v>
      </c>
      <c r="E27" s="114">
        <v>5415</v>
      </c>
      <c r="F27" s="114">
        <v>5408</v>
      </c>
      <c r="G27" s="114">
        <v>5313</v>
      </c>
      <c r="H27" s="140">
        <v>5300</v>
      </c>
      <c r="I27" s="115">
        <v>99</v>
      </c>
      <c r="J27" s="116">
        <v>1.8679245283018868</v>
      </c>
    </row>
    <row r="28" spans="1:15" s="110" customFormat="1" ht="24.95" customHeight="1" x14ac:dyDescent="0.2">
      <c r="A28" s="193" t="s">
        <v>163</v>
      </c>
      <c r="B28" s="199" t="s">
        <v>164</v>
      </c>
      <c r="C28" s="113">
        <v>4.5552068656334059</v>
      </c>
      <c r="D28" s="115">
        <v>5690</v>
      </c>
      <c r="E28" s="114">
        <v>5748</v>
      </c>
      <c r="F28" s="114">
        <v>5750</v>
      </c>
      <c r="G28" s="114">
        <v>5703</v>
      </c>
      <c r="H28" s="140">
        <v>5752</v>
      </c>
      <c r="I28" s="115">
        <v>-62</v>
      </c>
      <c r="J28" s="116">
        <v>-1.0778859527121001</v>
      </c>
    </row>
    <row r="29" spans="1:15" s="110" customFormat="1" ht="24.95" customHeight="1" x14ac:dyDescent="0.2">
      <c r="A29" s="193">
        <v>86</v>
      </c>
      <c r="B29" s="199" t="s">
        <v>165</v>
      </c>
      <c r="C29" s="113">
        <v>6.435730754451134</v>
      </c>
      <c r="D29" s="115">
        <v>8039</v>
      </c>
      <c r="E29" s="114">
        <v>7996</v>
      </c>
      <c r="F29" s="114">
        <v>8021</v>
      </c>
      <c r="G29" s="114">
        <v>7848</v>
      </c>
      <c r="H29" s="140">
        <v>7824</v>
      </c>
      <c r="I29" s="115">
        <v>215</v>
      </c>
      <c r="J29" s="116">
        <v>2.747955010224949</v>
      </c>
    </row>
    <row r="30" spans="1:15" s="110" customFormat="1" ht="24.95" customHeight="1" x14ac:dyDescent="0.2">
      <c r="A30" s="193">
        <v>87.88</v>
      </c>
      <c r="B30" s="204" t="s">
        <v>166</v>
      </c>
      <c r="C30" s="113">
        <v>9.3497822467016771</v>
      </c>
      <c r="D30" s="115">
        <v>11679</v>
      </c>
      <c r="E30" s="114">
        <v>11725</v>
      </c>
      <c r="F30" s="114">
        <v>11685</v>
      </c>
      <c r="G30" s="114">
        <v>11474</v>
      </c>
      <c r="H30" s="140">
        <v>11565</v>
      </c>
      <c r="I30" s="115">
        <v>114</v>
      </c>
      <c r="J30" s="116">
        <v>0.9857328145265889</v>
      </c>
    </row>
    <row r="31" spans="1:15" s="110" customFormat="1" ht="24.95" customHeight="1" x14ac:dyDescent="0.2">
      <c r="A31" s="193" t="s">
        <v>167</v>
      </c>
      <c r="B31" s="199" t="s">
        <v>168</v>
      </c>
      <c r="C31" s="113">
        <v>3.3447547073139492</v>
      </c>
      <c r="D31" s="115">
        <v>4178</v>
      </c>
      <c r="E31" s="114">
        <v>4221</v>
      </c>
      <c r="F31" s="114">
        <v>4240</v>
      </c>
      <c r="G31" s="114">
        <v>4174</v>
      </c>
      <c r="H31" s="140">
        <v>4221</v>
      </c>
      <c r="I31" s="115">
        <v>-43</v>
      </c>
      <c r="J31" s="116">
        <v>-1.0187159440890785</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0.90383630075573207</v>
      </c>
      <c r="D34" s="115">
        <v>1129</v>
      </c>
      <c r="E34" s="114">
        <v>1100</v>
      </c>
      <c r="F34" s="114">
        <v>1169</v>
      </c>
      <c r="G34" s="114">
        <v>1156</v>
      </c>
      <c r="H34" s="140">
        <v>1159</v>
      </c>
      <c r="I34" s="115">
        <v>-30</v>
      </c>
      <c r="J34" s="116">
        <v>-2.5884383088869716</v>
      </c>
    </row>
    <row r="35" spans="1:10" s="110" customFormat="1" ht="24.95" customHeight="1" x14ac:dyDescent="0.2">
      <c r="A35" s="292" t="s">
        <v>171</v>
      </c>
      <c r="B35" s="293" t="s">
        <v>172</v>
      </c>
      <c r="C35" s="113">
        <v>37.275842192903802</v>
      </c>
      <c r="D35" s="115">
        <v>46562</v>
      </c>
      <c r="E35" s="114">
        <v>46938</v>
      </c>
      <c r="F35" s="114">
        <v>47523</v>
      </c>
      <c r="G35" s="114">
        <v>47274</v>
      </c>
      <c r="H35" s="140">
        <v>47379</v>
      </c>
      <c r="I35" s="115">
        <v>-817</v>
      </c>
      <c r="J35" s="116">
        <v>-1.7243926634162814</v>
      </c>
    </row>
    <row r="36" spans="1:10" s="110" customFormat="1" ht="24.95" customHeight="1" x14ac:dyDescent="0.2">
      <c r="A36" s="294" t="s">
        <v>173</v>
      </c>
      <c r="B36" s="295" t="s">
        <v>174</v>
      </c>
      <c r="C36" s="125">
        <v>61.818720379146917</v>
      </c>
      <c r="D36" s="143">
        <v>77219</v>
      </c>
      <c r="E36" s="144">
        <v>77695</v>
      </c>
      <c r="F36" s="144">
        <v>78096</v>
      </c>
      <c r="G36" s="144">
        <v>77031</v>
      </c>
      <c r="H36" s="145">
        <v>77021</v>
      </c>
      <c r="I36" s="143">
        <v>198</v>
      </c>
      <c r="J36" s="146">
        <v>0.25707274639384065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2020-09-28T06:51:40Z</dcterms:created>
  <dcterms:modified xsi:type="dcterms:W3CDTF">2020-09-28T10:32:11Z</dcterms:modified>
</cp:coreProperties>
</file>