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c r="G51" i="24"/>
  <c r="F51" i="24"/>
  <c r="E51" i="24"/>
  <c r="K44" i="24"/>
  <c r="C44" i="24"/>
  <c r="B44" i="24"/>
  <c r="D44" i="24" s="1"/>
  <c r="K43" i="24"/>
  <c r="H43" i="24"/>
  <c r="F43" i="24"/>
  <c r="C43" i="24"/>
  <c r="B43" i="24"/>
  <c r="D43" i="24" s="1"/>
  <c r="K42" i="24"/>
  <c r="I42" i="24"/>
  <c r="G42" i="24"/>
  <c r="C42" i="24"/>
  <c r="B42" i="24"/>
  <c r="D42" i="24" s="1"/>
  <c r="M41" i="24"/>
  <c r="K41" i="24"/>
  <c r="H41" i="24"/>
  <c r="G41" i="24"/>
  <c r="F41" i="24"/>
  <c r="E41" i="24"/>
  <c r="C41" i="24"/>
  <c r="B41" i="24"/>
  <c r="D41" i="24" s="1"/>
  <c r="K40" i="24"/>
  <c r="I40" i="24"/>
  <c r="C40" i="24"/>
  <c r="G40" i="24" s="1"/>
  <c r="B40" i="24"/>
  <c r="D40" i="24" s="1"/>
  <c r="M36" i="24"/>
  <c r="L36" i="24"/>
  <c r="K36" i="24"/>
  <c r="J36" i="24"/>
  <c r="I36" i="24"/>
  <c r="H36" i="24"/>
  <c r="G36" i="24"/>
  <c r="F36" i="24"/>
  <c r="E36" i="24"/>
  <c r="D36" i="24"/>
  <c r="E33" i="24"/>
  <c r="L57" i="15"/>
  <c r="K57" i="15"/>
  <c r="C45" i="24"/>
  <c r="M45" i="24" s="1"/>
  <c r="C38" i="24"/>
  <c r="C37" i="24"/>
  <c r="E37" i="24" s="1"/>
  <c r="C35" i="24"/>
  <c r="C34" i="24"/>
  <c r="C33" i="24"/>
  <c r="C32" i="24"/>
  <c r="C31" i="24"/>
  <c r="I31" i="24" s="1"/>
  <c r="C30" i="24"/>
  <c r="C29" i="24"/>
  <c r="C28" i="24"/>
  <c r="C27" i="24"/>
  <c r="C26" i="24"/>
  <c r="C25" i="24"/>
  <c r="C24" i="24"/>
  <c r="C23" i="24"/>
  <c r="C22" i="24"/>
  <c r="C21" i="24"/>
  <c r="C20" i="24"/>
  <c r="M20" i="24" s="1"/>
  <c r="C19" i="24"/>
  <c r="E19" i="24" s="1"/>
  <c r="C18" i="24"/>
  <c r="C17" i="24"/>
  <c r="M17" i="24" s="1"/>
  <c r="C16" i="24"/>
  <c r="C15" i="24"/>
  <c r="C9" i="24"/>
  <c r="M9" i="24" s="1"/>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7" i="24" l="1"/>
  <c r="J7" i="24"/>
  <c r="H7" i="24"/>
  <c r="K7" i="24"/>
  <c r="D7" i="24"/>
  <c r="F9" i="24"/>
  <c r="J9" i="24"/>
  <c r="H9" i="24"/>
  <c r="K9" i="24"/>
  <c r="D9" i="24"/>
  <c r="D38" i="24"/>
  <c r="J38" i="24"/>
  <c r="H38" i="24"/>
  <c r="F38" i="24"/>
  <c r="K38" i="24"/>
  <c r="K16" i="24"/>
  <c r="J16" i="24"/>
  <c r="F16" i="24"/>
  <c r="D16" i="24"/>
  <c r="H16" i="24"/>
  <c r="B45" i="24"/>
  <c r="B39" i="24"/>
  <c r="K22" i="24"/>
  <c r="J22" i="24"/>
  <c r="H22" i="24"/>
  <c r="F22" i="24"/>
  <c r="D22" i="24"/>
  <c r="L8" i="24"/>
  <c r="G8" i="24"/>
  <c r="E8" i="24"/>
  <c r="M8" i="24"/>
  <c r="I8" i="24"/>
  <c r="B14" i="24"/>
  <c r="B6" i="24"/>
  <c r="K20" i="24"/>
  <c r="J20" i="24"/>
  <c r="H20" i="24"/>
  <c r="F20" i="24"/>
  <c r="D20" i="24"/>
  <c r="G35" i="24"/>
  <c r="L35" i="24"/>
  <c r="M35" i="24"/>
  <c r="I35" i="24"/>
  <c r="E35" i="24"/>
  <c r="K24" i="24"/>
  <c r="J24" i="24"/>
  <c r="H24" i="24"/>
  <c r="F24" i="24"/>
  <c r="D24" i="24"/>
  <c r="K34" i="24"/>
  <c r="J34" i="24"/>
  <c r="H34" i="24"/>
  <c r="F34" i="24"/>
  <c r="D34" i="24"/>
  <c r="F21" i="24"/>
  <c r="D21" i="24"/>
  <c r="J21" i="24"/>
  <c r="H21" i="24"/>
  <c r="K21" i="24"/>
  <c r="L24" i="24"/>
  <c r="M24" i="24"/>
  <c r="I24" i="24"/>
  <c r="E24" i="24"/>
  <c r="G27" i="24"/>
  <c r="L27" i="24"/>
  <c r="I27" i="24"/>
  <c r="E27" i="24"/>
  <c r="K66" i="24"/>
  <c r="I66" i="24"/>
  <c r="J66" i="24"/>
  <c r="F17" i="24"/>
  <c r="J17" i="24"/>
  <c r="H17" i="24"/>
  <c r="K17" i="24"/>
  <c r="D17" i="24"/>
  <c r="L18" i="24"/>
  <c r="M18" i="24"/>
  <c r="I18" i="24"/>
  <c r="G18" i="24"/>
  <c r="E18" i="24"/>
  <c r="G21" i="24"/>
  <c r="L21" i="24"/>
  <c r="M21" i="24"/>
  <c r="I21" i="24"/>
  <c r="E21" i="24"/>
  <c r="L34" i="24"/>
  <c r="I34" i="24"/>
  <c r="G34" i="24"/>
  <c r="E34" i="24"/>
  <c r="M34" i="24"/>
  <c r="M38" i="24"/>
  <c r="E38" i="24"/>
  <c r="L38" i="24"/>
  <c r="I38" i="24"/>
  <c r="G38" i="24"/>
  <c r="I43" i="24"/>
  <c r="L43" i="24"/>
  <c r="M43" i="24"/>
  <c r="G43" i="24"/>
  <c r="E43" i="24"/>
  <c r="F31" i="24"/>
  <c r="D31" i="24"/>
  <c r="J31" i="24"/>
  <c r="H31" i="24"/>
  <c r="K31" i="24"/>
  <c r="G15" i="24"/>
  <c r="M15" i="24"/>
  <c r="L15" i="24"/>
  <c r="I15" i="24"/>
  <c r="L28" i="24"/>
  <c r="M28" i="24"/>
  <c r="I28" i="24"/>
  <c r="G28" i="24"/>
  <c r="E28" i="24"/>
  <c r="G31" i="24"/>
  <c r="L31" i="24"/>
  <c r="M31" i="24"/>
  <c r="E31" i="24"/>
  <c r="F15" i="24"/>
  <c r="J15" i="24"/>
  <c r="H15" i="24"/>
  <c r="K15" i="24"/>
  <c r="D15" i="24"/>
  <c r="F23" i="24"/>
  <c r="D23" i="24"/>
  <c r="J23" i="24"/>
  <c r="H23" i="24"/>
  <c r="K23" i="24"/>
  <c r="G7" i="24"/>
  <c r="M7" i="24"/>
  <c r="L7" i="24"/>
  <c r="I7" i="24"/>
  <c r="L22" i="24"/>
  <c r="E22" i="24"/>
  <c r="M22" i="24"/>
  <c r="G22" i="24"/>
  <c r="G25" i="24"/>
  <c r="L25" i="24"/>
  <c r="I25" i="24"/>
  <c r="E25" i="24"/>
  <c r="M25" i="24"/>
  <c r="I45" i="24"/>
  <c r="L45" i="24"/>
  <c r="G45" i="24"/>
  <c r="E45" i="24"/>
  <c r="E7" i="24"/>
  <c r="I22" i="24"/>
  <c r="K74" i="24"/>
  <c r="I74" i="24"/>
  <c r="J74" i="24"/>
  <c r="K28" i="24"/>
  <c r="J28" i="24"/>
  <c r="H28" i="24"/>
  <c r="F28" i="24"/>
  <c r="D28" i="24"/>
  <c r="K18" i="24"/>
  <c r="J18" i="24"/>
  <c r="F18" i="24"/>
  <c r="D18" i="24"/>
  <c r="H18" i="24"/>
  <c r="K26" i="24"/>
  <c r="J26" i="24"/>
  <c r="H26" i="24"/>
  <c r="F26" i="24"/>
  <c r="D26" i="24"/>
  <c r="F29" i="24"/>
  <c r="D29" i="24"/>
  <c r="J29" i="24"/>
  <c r="H29" i="24"/>
  <c r="K32" i="24"/>
  <c r="J32" i="24"/>
  <c r="H32" i="24"/>
  <c r="F32" i="24"/>
  <c r="D32" i="24"/>
  <c r="L16" i="24"/>
  <c r="G16" i="24"/>
  <c r="E16" i="24"/>
  <c r="M16" i="24"/>
  <c r="G19" i="24"/>
  <c r="M19" i="24"/>
  <c r="L19" i="24"/>
  <c r="I19" i="24"/>
  <c r="L32" i="24"/>
  <c r="M32" i="24"/>
  <c r="I32" i="24"/>
  <c r="G32" i="24"/>
  <c r="E32" i="24"/>
  <c r="G24" i="24"/>
  <c r="K58" i="24"/>
  <c r="I58" i="24"/>
  <c r="J58" i="24"/>
  <c r="F25" i="24"/>
  <c r="D25" i="24"/>
  <c r="J25" i="24"/>
  <c r="H25" i="24"/>
  <c r="K25" i="24"/>
  <c r="F35" i="24"/>
  <c r="D35" i="24"/>
  <c r="J35" i="24"/>
  <c r="H35" i="24"/>
  <c r="K35" i="24"/>
  <c r="L26" i="24"/>
  <c r="M26" i="24"/>
  <c r="I26" i="24"/>
  <c r="G26" i="24"/>
  <c r="G29" i="24"/>
  <c r="L29" i="24"/>
  <c r="E29" i="24"/>
  <c r="M29" i="24"/>
  <c r="I29" i="24"/>
  <c r="E26" i="24"/>
  <c r="L20" i="24"/>
  <c r="G20" i="24"/>
  <c r="E20" i="24"/>
  <c r="I20" i="24"/>
  <c r="G23" i="24"/>
  <c r="L23" i="24"/>
  <c r="M23" i="24"/>
  <c r="I23" i="24"/>
  <c r="E23" i="24"/>
  <c r="I37" i="24"/>
  <c r="L37" i="24"/>
  <c r="M37" i="24"/>
  <c r="G37" i="24"/>
  <c r="E15" i="24"/>
  <c r="M27" i="24"/>
  <c r="C39" i="24"/>
  <c r="M44" i="24"/>
  <c r="E44" i="24"/>
  <c r="L44" i="24"/>
  <c r="I44" i="24"/>
  <c r="G44" i="24"/>
  <c r="K8" i="24"/>
  <c r="J8" i="24"/>
  <c r="F8" i="24"/>
  <c r="D8" i="24"/>
  <c r="H8" i="24"/>
  <c r="F19" i="24"/>
  <c r="J19" i="24"/>
  <c r="H19" i="24"/>
  <c r="K19" i="24"/>
  <c r="D19" i="24"/>
  <c r="F27" i="24"/>
  <c r="D27" i="24"/>
  <c r="J27" i="24"/>
  <c r="H27" i="24"/>
  <c r="K27" i="24"/>
  <c r="K30" i="24"/>
  <c r="J30" i="24"/>
  <c r="H30" i="24"/>
  <c r="F30" i="24"/>
  <c r="D30" i="24"/>
  <c r="F33" i="24"/>
  <c r="D33" i="24"/>
  <c r="J33" i="24"/>
  <c r="H33" i="24"/>
  <c r="K33" i="24"/>
  <c r="H37" i="24"/>
  <c r="F37" i="24"/>
  <c r="D37" i="24"/>
  <c r="J37" i="24"/>
  <c r="K37" i="24"/>
  <c r="G9" i="24"/>
  <c r="I9" i="24"/>
  <c r="E9" i="24"/>
  <c r="L9" i="24"/>
  <c r="C14" i="24"/>
  <c r="C6" i="24"/>
  <c r="G17" i="24"/>
  <c r="I17" i="24"/>
  <c r="E17" i="24"/>
  <c r="L17" i="24"/>
  <c r="L30" i="24"/>
  <c r="M30" i="24"/>
  <c r="I30" i="24"/>
  <c r="G30" i="24"/>
  <c r="E30" i="24"/>
  <c r="G33" i="24"/>
  <c r="L33" i="24"/>
  <c r="M33" i="24"/>
  <c r="I33" i="24"/>
  <c r="I16" i="24"/>
  <c r="K29" i="24"/>
  <c r="J77" i="24"/>
  <c r="K53" i="24"/>
  <c r="I53" i="24"/>
  <c r="K61" i="24"/>
  <c r="I61" i="24"/>
  <c r="K69" i="24"/>
  <c r="I69" i="24"/>
  <c r="K55" i="24"/>
  <c r="I55" i="24"/>
  <c r="K63" i="24"/>
  <c r="I63" i="24"/>
  <c r="K71" i="24"/>
  <c r="I71" i="24"/>
  <c r="K52" i="24"/>
  <c r="I52" i="24"/>
  <c r="K60" i="24"/>
  <c r="I60" i="24"/>
  <c r="K68" i="24"/>
  <c r="I68" i="24"/>
  <c r="I41" i="24"/>
  <c r="L41" i="24"/>
  <c r="M42" i="24"/>
  <c r="E42" i="24"/>
  <c r="L42" i="24"/>
  <c r="K57" i="24"/>
  <c r="I57" i="24"/>
  <c r="K65" i="24"/>
  <c r="I65" i="24"/>
  <c r="K73" i="24"/>
  <c r="I73" i="24"/>
  <c r="K54" i="24"/>
  <c r="I54" i="24"/>
  <c r="K62" i="24"/>
  <c r="I62" i="24"/>
  <c r="K70" i="24"/>
  <c r="I70" i="24"/>
  <c r="K51" i="24"/>
  <c r="I51" i="24"/>
  <c r="K59" i="24"/>
  <c r="I59" i="24"/>
  <c r="K67" i="24"/>
  <c r="I67" i="24"/>
  <c r="K75" i="24"/>
  <c r="I75" i="24"/>
  <c r="I77" i="24" s="1"/>
  <c r="M40" i="24"/>
  <c r="E40" i="24"/>
  <c r="L40" i="24"/>
  <c r="K56" i="24"/>
  <c r="I56" i="24"/>
  <c r="K64" i="24"/>
  <c r="I64" i="24"/>
  <c r="K72" i="24"/>
  <c r="I72" i="24"/>
  <c r="F40" i="24"/>
  <c r="J41" i="24"/>
  <c r="F42" i="24"/>
  <c r="J43" i="24"/>
  <c r="F44" i="24"/>
  <c r="H40" i="24"/>
  <c r="H42" i="24"/>
  <c r="H44" i="24"/>
  <c r="J40" i="24"/>
  <c r="J42" i="24"/>
  <c r="J44" i="24"/>
  <c r="K77" i="24" l="1"/>
  <c r="H39" i="24"/>
  <c r="F39" i="24"/>
  <c r="D39" i="24"/>
  <c r="J39" i="24"/>
  <c r="K39" i="24"/>
  <c r="H45" i="24"/>
  <c r="F45" i="24"/>
  <c r="D45" i="24"/>
  <c r="J45" i="24"/>
  <c r="K45" i="24"/>
  <c r="J79" i="24"/>
  <c r="J78" i="24"/>
  <c r="L6" i="24"/>
  <c r="M6" i="24"/>
  <c r="I6" i="24"/>
  <c r="G6" i="24"/>
  <c r="E6" i="24"/>
  <c r="L14" i="24"/>
  <c r="M14" i="24"/>
  <c r="I14" i="24"/>
  <c r="G14" i="24"/>
  <c r="E14" i="24"/>
  <c r="I78" i="24"/>
  <c r="I79" i="24"/>
  <c r="I39" i="24"/>
  <c r="L39" i="24"/>
  <c r="M39" i="24"/>
  <c r="G39" i="24"/>
  <c r="E39" i="24"/>
  <c r="K6" i="24"/>
  <c r="J6" i="24"/>
  <c r="F6" i="24"/>
  <c r="D6" i="24"/>
  <c r="H6" i="24"/>
  <c r="K14" i="24"/>
  <c r="J14" i="24"/>
  <c r="F14" i="24"/>
  <c r="D14" i="24"/>
  <c r="H14" i="24"/>
  <c r="I83" i="24" l="1"/>
  <c r="I82" i="24"/>
  <c r="K79" i="24"/>
  <c r="K78" i="24"/>
  <c r="I81" i="24" s="1"/>
</calcChain>
</file>

<file path=xl/sharedStrings.xml><?xml version="1.0" encoding="utf-8"?>
<sst xmlns="http://schemas.openxmlformats.org/spreadsheetml/2006/main" count="1831" uniqueCount="520">
  <si>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</si>
  <si>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</si>
  <si>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</si>
  <si>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</si>
  <si>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</si>
  <si>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</si>
  <si>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</si>
  <si>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</si>
  <si>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</si>
  <si>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</si>
  <si>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</si>
  <si>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</si>
  <si>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</si>
  <si>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Landshut, Stadt (09261)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</si>
  <si>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</si>
  <si>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</si>
  <si>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</si>
  <si>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</si>
  <si>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</si>
  <si>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</si>
  <si>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</si>
  <si>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</si>
  <si>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</si>
  <si>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</si>
  <si>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</si>
  <si>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</si>
  <si>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</si>
  <si>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</si>
  <si>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</si>
  <si>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</si>
  <si>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</si>
  <si>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</si>
  <si>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</si>
  <si>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</si>
  <si>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</si>
  <si>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</si>
  <si>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</si>
  <si>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</si>
  <si>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</si>
  <si>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</si>
  <si>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</si>
  <si>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</si>
  <si>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</si>
  <si>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</si>
  <si>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</si>
  <si>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</si>
  <si>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</si>
  <si>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</si>
  <si>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</si>
  <si>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</si>
  <si>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</si>
  <si>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</si>
  <si>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</si>
  <si>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</si>
  <si>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</si>
  <si>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</si>
  <si>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</si>
  <si>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</si>
  <si>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</si>
  <si>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</si>
  <si>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</si>
  <si>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</si>
  <si>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</si>
  <si>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</si>
  <si>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</si>
  <si>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</si>
  <si>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</si>
  <si>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</si>
  <si>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</si>
  <si>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</si>
  <si>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</si>
  <si>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</si>
  <si>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</si>
  <si>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</si>
  <si>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</si>
  <si>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</si>
  <si>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</si>
  <si>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</si>
  <si>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</si>
  <si>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</si>
  <si>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</si>
  <si>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</si>
  <si>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</si>
  <si>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</si>
  <si>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</si>
  <si>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</si>
  <si>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</si>
  <si>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</si>
  <si>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</si>
  <si>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</si>
  <si>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</si>
  <si>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</si>
  <si>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Landshut, Stadt (09261);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</si>
  <si>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</si>
  <si>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</si>
  <si>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</si>
  <si>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</si>
  <si>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</si>
  <si>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</si>
  <si>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</si>
  <si>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</si>
  <si>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</si>
  <si>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</si>
  <si>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</si>
  <si>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</si>
  <si>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</si>
  <si>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</si>
  <si>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</si>
  <si>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</si>
  <si>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</si>
  <si>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</si>
  <si>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</si>
  <si>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</si>
  <si>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</si>
  <si>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</si>
  <si>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</si>
  <si>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</si>
  <si>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</si>
  <si>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</si>
  <si>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</si>
  <si>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</si>
  <si>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</si>
  <si>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</si>
  <si>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</si>
  <si>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</si>
  <si>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</si>
  <si>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</si>
  <si>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</si>
  <si>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</si>
  <si>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</si>
  <si>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</si>
  <si>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</si>
  <si>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</si>
  <si>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</si>
  <si>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</si>
  <si>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</si>
  <si>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</si>
  <si>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</si>
  <si>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</si>
  <si>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</si>
  <si>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</si>
  <si>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</si>
  <si>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</si>
  <si>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</si>
  <si>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</si>
  <si>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</si>
  <si>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</si>
  <si>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</si>
  <si>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</si>
  <si>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</si>
  <si>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</si>
  <si>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</si>
  <si>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</si>
  <si>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</si>
  <si>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</si>
  <si>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</si>
  <si>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</si>
  <si>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</si>
  <si>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</si>
  <si>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</si>
  <si>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</si>
  <si>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</si>
  <si>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</si>
  <si>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</si>
  <si>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</si>
  <si>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</si>
  <si>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</si>
  <si>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</si>
  <si>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</si>
  <si>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</si>
  <si>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</si>
  <si>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</si>
  <si>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</si>
  <si>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</si>
  <si>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</si>
  <si>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</si>
  <si>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</si>
  <si>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</si>
  <si>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</si>
  <si>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</si>
  <si>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</si>
  <si>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</si>
  <si>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</si>
  <si>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Landshut, Stadt (09261)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</si>
  <si>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</si>
  <si>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</si>
  <si>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</si>
  <si>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</si>
  <si>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</si>
  <si>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</si>
  <si>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</si>
  <si>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</si>
  <si>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</si>
  <si>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</si>
  <si>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</si>
  <si>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</si>
  <si>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</si>
  <si>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</si>
  <si>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</si>
  <si>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</si>
  <si>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</si>
  <si>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</si>
  <si>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</si>
  <si>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</si>
  <si>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</si>
  <si>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</si>
  <si>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</si>
  <si>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</si>
  <si>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</si>
  <si>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</si>
  <si>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</si>
  <si>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</si>
  <si>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</si>
  <si>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</si>
  <si>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</si>
  <si>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</si>
  <si>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</si>
  <si>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</si>
  <si>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</si>
  <si>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</si>
  <si>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</si>
  <si>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</si>
  <si>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</si>
  <si>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</si>
  <si>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</si>
  <si>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</si>
  <si>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</si>
  <si>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</si>
  <si>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</si>
  <si>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</si>
  <si>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</si>
  <si>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</si>
  <si>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</si>
  <si>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</si>
  <si>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</si>
  <si>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</si>
  <si>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</si>
  <si>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</si>
  <si>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</si>
  <si>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</si>
  <si>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</si>
  <si>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</si>
  <si>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</si>
  <si>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</si>
  <si>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</si>
  <si>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</si>
  <si>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</si>
  <si>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</si>
  <si>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</si>
  <si>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</si>
  <si>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</si>
  <si>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</si>
  <si>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</si>
  <si>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</si>
  <si>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</si>
  <si>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</si>
  <si>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</si>
  <si>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</si>
  <si>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</si>
  <si>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</si>
  <si>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</si>
  <si>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</si>
  <si>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</si>
  <si>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</si>
  <si>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</si>
  <si>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</si>
  <si>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</si>
  <si>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</si>
  <si>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</si>
  <si>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</si>
  <si>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</si>
  <si>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</si>
  <si>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</si>
  <si>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</si>
  <si>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</si>
  <si>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</si>
  <si>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</si>
  <si>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</si>
  <si>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</si>
  <si>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</si>
  <si>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</si>
  <si>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</si>
  <si>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</si>
  <si>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</si>
  <si>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</si>
  <si>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</si>
  <si>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</si>
  <si>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</si>
  <si>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</si>
  <si>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</si>
  <si>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</si>
  <si>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</si>
  <si>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</si>
  <si>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</si>
  <si>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</si>
  <si>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</si>
  <si>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</si>
  <si>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</si>
  <si>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</si>
  <si>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</si>
  <si>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</si>
  <si>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</si>
  <si>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</si>
  <si>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</si>
  <si>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</si>
  <si>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</si>
  <si>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</si>
  <si>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</si>
  <si>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</si>
  <si>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</si>
  <si>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</si>
  <si>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</si>
  <si>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</si>
  <si>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</si>
  <si>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</si>
  <si>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</si>
  <si>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</si>
  <si>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</si>
  <si>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</si>
  <si>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</si>
  <si>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</si>
  <si>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</si>
  <si>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</si>
  <si>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</si>
  <si>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</si>
  <si>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</si>
  <si>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</si>
  <si>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</si>
  <si>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</si>
  <si>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</si>
  <si>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</si>
  <si>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</si>
  <si>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</si>
  <si>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</si>
  <si>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</si>
  <si>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</si>
  <si>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</si>
  <si>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</si>
  <si>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</si>
  <si>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</si>
  <si>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</si>
  <si>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</si>
  <si>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</si>
  <si>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</si>
  <si>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</si>
  <si>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</si>
  <si>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</si>
  <si>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</si>
  <si>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</si>
  <si>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</si>
  <si>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</si>
  <si>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</si>
  <si>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</si>
  <si>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</si>
  <si>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</si>
  <si>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</si>
  <si>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</si>
  <si>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</si>
  <si>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</si>
  <si>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</si>
  <si>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</si>
  <si>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</si>
  <si>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</si>
  <si>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</si>
  <si>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</si>
  <si>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</si>
  <si>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</si>
  <si>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</si>
  <si>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</si>
  <si>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</si>
  <si>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</si>
  <si>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</si>
  <si>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</si>
  <si>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Landshut, Stadt (09261);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</si>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</sst>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{E1F066D6-01E9-4687-9E07-200690D6BC3B}</c15:txfldGUID>
                      <c15:f>Daten_Diagramme!$D$6</c15:f>
                      <c15:dlblFieldTableCache>
                        <c:ptCount val="1"/>
                        <c:pt idx="0">
                          <c:v>0.6</c:v>
                        </c:pt>
                      </c15:dlblFieldTableCache>
                    </c15:dlblFTEntry>
                  </c15:dlblFieldTable>
                  <c15:showDataLabelsRange val="0"/>
                </c:ext>
                <c:ext xmlns:c16="http://schemas.microsoft.com/office/drawing/2014/chart" uri="{C3380CC4-5D6E-409C-BE32-E72D297353CC}">
                  <c16:uniqueId val="{00000000-5079-4BD0-94A8-21175B45F182}"/>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{D50BAF7D-9584-4947-9C43-C419940FF982}</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5079-4BD0-94A8-21175B45F182}"/>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{DB483A24-5CC7-4189-BD11-EEE1924E87A6}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079-4BD0-94A8-21175B45F18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{AD389E52-0461-47A2-A2B5-1183DC30C8E2}</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079-4BD0-94A8-21175B45F18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0.56266926090500358</c:v>
                </c:pt>
                <c:pt idx="1">
                  <c:v>1.0013227114154917</c:v>
                </c:pt>
                <c:pt idx="2">
                  <c:v>1.1186464311118853</c:v>
                </c:pt>
                <c:pt idx="3">
                  <c:v>1.0875687030768</c:v>
                </c:pt>
              </c:numCache>
            </c:numRef>
          </c:val>
          <c:extLst>
            <c:ext xmlns:c16="http://schemas.microsoft.com/office/drawing/2014/chart" uri="{C3380CC4-5D6E-409C-BE32-E72D297353CC}">
              <c16:uniqueId val="{00000004-5079-4BD0-94A8-21175B45F18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{3E726761-7C49-4F5C-A1A6-F7810BD8E318}</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079-4BD0-94A8-21175B45F18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{31492223-01A2-480E-8D41-AAAE7BC21299}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079-4BD0-94A8-21175B45F18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{DA97BD19-BC57-43EC-96CD-C8856528309D}</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079-4BD0-94A8-21175B45F18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{6C15F582-5CE2-4A5E-AC20-87094F629D1C}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079-4BD0-94A8-21175B45F18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079-4BD0-94A8-21175B45F18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079-4BD0-94A8-21175B45F18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{63306532-BF21-4913-B9D2-8D1219D93D53}</c15:txfldGUID>
                      <c15:f>Daten_Diagramme!$E$6</c15:f>
                      <c15:dlblFieldTableCache>
                        <c:ptCount val="1"/>
                        <c:pt idx="0">
                          <c:v>-2.8</c:v>
                        </c:pt>
                      </c15:dlblFieldTableCache>
                    </c15:dlblFTEntry>
                  </c15:dlblFieldTable>
                  <c15:showDataLabelsRange val="0"/>
                </c:ext>
                <c:ext xmlns:c16="http://schemas.microsoft.com/office/drawing/2014/chart" uri="{C3380CC4-5D6E-409C-BE32-E72D297353CC}">
                  <c16:uniqueId val="{00000000-DBFC-4484-9AEF-F0705C657564}"/>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{503E80F1-8885-4ADF-B695-8B8DCD581768}</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DBFC-4484-9AEF-F0705C657564}"/>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{146677B9-CCE2-4F72-8804-DCC04F0B4597}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BFC-4484-9AEF-F0705C657564}"/>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{1D2C6FB6-1A41-4FEF-8D08-2CA8E802A80C}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BFC-4484-9AEF-F0705C65756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-2.7960199004975124</c:v>
                </c:pt>
                <c:pt idx="1">
                  <c:v>-1.8915068707011207</c:v>
                </c:pt>
                <c:pt idx="2">
                  <c:v>-2.7637010795899166</c:v>
                </c:pt>
                <c:pt idx="3">
                  <c:v>-2.8655893304673015</c:v>
                </c:pt>
              </c:numCache>
            </c:numRef>
          </c:val>
          <c:extLst>
            <c:ext xmlns:c16="http://schemas.microsoft.com/office/drawing/2014/chart" uri="{C3380CC4-5D6E-409C-BE32-E72D297353CC}">
              <c16:uniqueId val="{00000004-DBFC-4484-9AEF-F0705C657564}"/>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{8BA2F093-CCF9-4366-861E-AFD0AE44CF07}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BFC-4484-9AEF-F0705C657564}"/>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{86031F54-64BB-4F09-AA77-1980B73470A3}</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BFC-4484-9AEF-F0705C657564}"/>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{A509EE9B-0787-41D2-8B52-6AF5A20398E2}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BFC-4484-9AEF-F0705C657564}"/>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{EA7D6C8D-1D02-48B4-99A8-72C20C242338}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BFC-4484-9AEF-F0705C65756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BFC-4484-9AEF-F0705C657564}"/>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BFC-4484-9AEF-F0705C657564}"/>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{EABF450B-509C-4530-B1B1-8DDFB26FBF41}</c15:txfldGUID>
                      <c15:f>Daten_Diagramme!$D$14</c15:f>
                      <c15:dlblFieldTableCache>
                        <c:ptCount val="1"/>
                        <c:pt idx="0">
                          <c:v>0.6</c:v>
                        </c:pt>
                      </c15:dlblFieldTableCache>
                    </c15:dlblFTEntry>
                  </c15:dlblFieldTable>
                  <c15:showDataLabelsRange val="0"/>
                </c:ext>
                <c:ext xmlns:c16="http://schemas.microsoft.com/office/drawing/2014/chart" uri="{C3380CC4-5D6E-409C-BE32-E72D297353CC}">
                  <c16:uniqueId val="{00000000-6F17-4A5A-A6B9-38F1D5EF93F3}"/>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{74281D82-7E11-4A12-B6E4-9ADCEB1DD4C1}</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6F17-4A5A-A6B9-38F1D5EF93F3}"/>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{AAE9ADDB-4B25-4A67-B5B4-3690887F93F6}</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6F17-4A5A-A6B9-38F1D5EF93F3}"/>
                </c:ext>
              </c:extLst>
            </c:dLbl>
            <c:dLbl>
              <c:idx val="3"/>
              <c:tx>
                <c:strRef>
                  <c:f>Daten_Diagramme!$D$17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{371FDFF4-380D-410C-91D9-441E445263E7}</c15:txfldGUID>
                      <c15:f>Daten_Diagramme!$D$17</c15:f>
                      <c15:dlblFieldTableCache>
                        <c:ptCount val="1"/>
                        <c:pt idx="0">
                          <c:v>-3.3</c:v>
                        </c:pt>
                      </c15:dlblFieldTableCache>
                    </c15:dlblFTEntry>
                  </c15:dlblFieldTable>
                  <c15:showDataLabelsRange val="0"/>
                </c:ext>
                <c:ext xmlns:c16="http://schemas.microsoft.com/office/drawing/2014/chart" uri="{C3380CC4-5D6E-409C-BE32-E72D297353CC}">
                  <c16:uniqueId val="{00000003-6F17-4A5A-A6B9-38F1D5EF93F3}"/>
                </c:ext>
              </c:extLst>
            </c:dLbl>
            <c:dLbl>
              <c:idx val="4"/>
              <c:tx>
                <c:strRef>
                  <c:f>Daten_Diagramme!$D$18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{3210F4CB-0D50-434E-8029-B370A59B42CB}</c15:txfldGUID>
                      <c15:f>Daten_Diagramme!$D$18</c15:f>
                      <c15:dlblFieldTableCache>
                        <c:ptCount val="1"/>
                        <c:pt idx="0">
                          <c:v>-4.4</c:v>
                        </c:pt>
                      </c15:dlblFieldTableCache>
                    </c15:dlblFTEntry>
                  </c15:dlblFieldTable>
                  <c15:showDataLabelsRange val="0"/>
                </c:ext>
                <c:ext xmlns:c16="http://schemas.microsoft.com/office/drawing/2014/chart" uri="{C3380CC4-5D6E-409C-BE32-E72D297353CC}">
                  <c16:uniqueId val="{00000004-6F17-4A5A-A6B9-38F1D5EF93F3}"/>
                </c:ext>
              </c:extLst>
            </c:dLbl>
            <c:dLbl>
              <c:idx val="5"/>
              <c:tx>
                <c:strRef>
                  <c:f>Daten_Diagramme!$D$19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{7B2782AC-41E3-46EB-BEE7-828E9A36FEA9}</c15:txfldGUID>
                      <c15:f>Daten_Diagramme!$D$19</c15:f>
                      <c15:dlblFieldTableCache>
                        <c:ptCount val="1"/>
                        <c:pt idx="0">
                          <c:v>-3.7</c:v>
                        </c:pt>
                      </c15:dlblFieldTableCache>
                    </c15:dlblFTEntry>
                  </c15:dlblFieldTable>
                  <c15:showDataLabelsRange val="0"/>
                </c:ext>
                <c:ext xmlns:c16="http://schemas.microsoft.com/office/drawing/2014/chart" uri="{C3380CC4-5D6E-409C-BE32-E72D297353CC}">
                  <c16:uniqueId val="{00000005-6F17-4A5A-A6B9-38F1D5EF93F3}"/>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{5EC61BE6-5CDD-4A57-9091-B495199FEC2F}</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6F17-4A5A-A6B9-38F1D5EF93F3}"/>
                </c:ext>
              </c:extLst>
            </c:dLbl>
            <c:dLbl>
              <c:idx val="7"/>
              <c:tx>
                <c:strRef>
                  <c:f>Daten_Diagramme!$D$21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{05B3BCA7-E7EE-43A4-9AE7-E70FED2C8541}</c15:txfldGUID>
                      <c15:f>Daten_Diagramme!$D$21</c15:f>
                      <c15:dlblFieldTableCache>
                        <c:ptCount val="1"/>
                        <c:pt idx="0">
                          <c:v>*</c:v>
                        </c:pt>
                      </c15:dlblFieldTableCache>
                    </c15:dlblFTEntry>
                  </c15:dlblFieldTable>
                  <c15:showDataLabelsRange val="0"/>
                </c:ext>
                <c:ext xmlns:c16="http://schemas.microsoft.com/office/drawing/2014/chart" uri="{C3380CC4-5D6E-409C-BE32-E72D297353CC}">
                  <c16:uniqueId val="{00000007-6F17-4A5A-A6B9-38F1D5EF93F3}"/>
                </c:ext>
              </c:extLst>
            </c:dLbl>
            <c:dLbl>
              <c:idx val="8"/>
              <c:tx>
                <c:strRef>
                  <c:f>Daten_Diagramme!$D$22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{8EFF6BD4-BF56-4D16-84C8-CB4AF98989A4}</c15:txfldGUID>
                      <c15:f>Daten_Diagramme!$D$22</c15:f>
                      <c15:dlblFieldTableCache>
                        <c:ptCount val="1"/>
                        <c:pt idx="0">
                          <c:v>-0.5</c:v>
                        </c:pt>
                      </c15:dlblFieldTableCache>
                    </c15:dlblFTEntry>
                  </c15:dlblFieldTable>
                  <c15:showDataLabelsRange val="0"/>
                </c:ext>
                <c:ext xmlns:c16="http://schemas.microsoft.com/office/drawing/2014/chart" uri="{C3380CC4-5D6E-409C-BE32-E72D297353CC}">
                  <c16:uniqueId val="{00000008-6F17-4A5A-A6B9-38F1D5EF93F3}"/>
                </c:ext>
              </c:extLst>
            </c:dLbl>
            <c:dLbl>
              <c:idx val="9"/>
              <c:tx>
                <c:strRef>
                  <c:f>Daten_Diagramme!$D$23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{94A36158-87EE-4A5A-9DBE-C56577407769}</c15:txfldGUID>
                      <c15:f>Daten_Diagramme!$D$23</c15:f>
                      <c15:dlblFieldTableCache>
                        <c:ptCount val="1"/>
                        <c:pt idx="0">
                          <c:v>3.3</c:v>
                        </c:pt>
                      </c15:dlblFieldTableCache>
                    </c15:dlblFTEntry>
                  </c15:dlblFieldTable>
                  <c15:showDataLabelsRange val="0"/>
                </c:ext>
                <c:ext xmlns:c16="http://schemas.microsoft.com/office/drawing/2014/chart" uri="{C3380CC4-5D6E-409C-BE32-E72D297353CC}">
                  <c16:uniqueId val="{00000009-6F17-4A5A-A6B9-38F1D5EF93F3}"/>
                </c:ext>
              </c:extLst>
            </c:dLbl>
            <c:dLbl>
              <c:idx val="10"/>
              <c:tx>
                <c:strRef>
                  <c:f>Daten_Diagramme!$D$24</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{71766A92-95F8-4002-942E-60A4479979EA}</c15:txfldGUID>
                      <c15:f>Daten_Diagramme!$D$24</c15:f>
                      <c15:dlblFieldTableCache>
                        <c:ptCount val="1"/>
                        <c:pt idx="0">
                          <c:v>3.8</c:v>
                        </c:pt>
                      </c15:dlblFieldTableCache>
                    </c15:dlblFTEntry>
                  </c15:dlblFieldTable>
                  <c15:showDataLabelsRange val="0"/>
                </c:ext>
                <c:ext xmlns:c16="http://schemas.microsoft.com/office/drawing/2014/chart" uri="{C3380CC4-5D6E-409C-BE32-E72D297353CC}">
                  <c16:uniqueId val="{0000000A-6F17-4A5A-A6B9-38F1D5EF93F3}"/>
                </c:ext>
              </c:extLst>
            </c:dLbl>
            <c:dLbl>
              <c:idx val="11"/>
              <c:tx>
                <c:strRef>
                  <c:f>Daten_Diagramme!$D$25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{E695CE30-ABD1-4E3E-BB3C-E1DFB54F13E0}</c15:txfldGUID>
                      <c15:f>Daten_Diagramme!$D$25</c15:f>
                      <c15:dlblFieldTableCache>
                        <c:ptCount val="1"/>
                        <c:pt idx="0">
                          <c:v>3.0</c:v>
                        </c:pt>
                      </c15:dlblFieldTableCache>
                    </c15:dlblFTEntry>
                  </c15:dlblFieldTable>
                  <c15:showDataLabelsRange val="0"/>
                </c:ext>
                <c:ext xmlns:c16="http://schemas.microsoft.com/office/drawing/2014/chart" uri="{C3380CC4-5D6E-409C-BE32-E72D297353CC}">
                  <c16:uniqueId val="{0000000B-6F17-4A5A-A6B9-38F1D5EF93F3}"/>
                </c:ext>
              </c:extLst>
            </c:dLbl>
            <c:dLbl>
              <c:idx val="12"/>
              <c:tx>
                <c:strRef>
                  <c:f>Daten_Diagramme!$D$26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{6FAC5B27-FDE5-494D-AD62-A37220568046}</c15:txfldGUID>
                      <c15:f>Daten_Diagramme!$D$26</c15:f>
                      <c15:dlblFieldTableCache>
                        <c:ptCount val="1"/>
                        <c:pt idx="0">
                          <c:v>-2.6</c:v>
                        </c:pt>
                      </c15:dlblFieldTableCache>
                    </c15:dlblFTEntry>
                  </c15:dlblFieldTable>
                  <c15:showDataLabelsRange val="0"/>
                </c:ext>
                <c:ext xmlns:c16="http://schemas.microsoft.com/office/drawing/2014/chart" uri="{C3380CC4-5D6E-409C-BE32-E72D297353CC}">
                  <c16:uniqueId val="{0000000C-6F17-4A5A-A6B9-38F1D5EF93F3}"/>
                </c:ext>
              </c:extLst>
            </c:dLbl>
            <c:dLbl>
              <c:idx val="13"/>
              <c:tx>
                <c:strRef>
                  <c:f>Daten_Diagramme!$D$27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{FC9D560D-CAA3-4AAF-B5E3-F184EE01E398}</c15:txfldGUID>
                      <c15:f>Daten_Diagramme!$D$27</c15:f>
                      <c15:dlblFieldTableCache>
                        <c:ptCount val="1"/>
                        <c:pt idx="0">
                          <c:v>2.2</c:v>
                        </c:pt>
                      </c15:dlblFieldTableCache>
                    </c15:dlblFTEntry>
                  </c15:dlblFieldTable>
                  <c15:showDataLabelsRange val="0"/>
                </c:ext>
                <c:ext xmlns:c16="http://schemas.microsoft.com/office/drawing/2014/chart" uri="{C3380CC4-5D6E-409C-BE32-E72D297353CC}">
                  <c16:uniqueId val="{0000000D-6F17-4A5A-A6B9-38F1D5EF93F3}"/>
                </c:ext>
              </c:extLst>
            </c:dLbl>
            <c:dLbl>
              <c:idx val="14"/>
              <c:tx>
                <c:strRef>
                  <c:f>Daten_Diagramme!$D$28</c:f>
                  <c:strCache>
                    <c:ptCount val="1"/>
                    <c:pt idx="0">
                      <c:v>13.8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{CB2A3CE3-FA0C-4743-B6EC-96C01E02E951}</c15:txfldGUID>
                      <c15:f>Daten_Diagramme!$D$28</c15:f>
                      <c15:dlblFieldTableCache>
                        <c:ptCount val="1"/>
                        <c:pt idx="0">
                          <c:v>13.8</c:v>
                        </c:pt>
                      </c15:dlblFieldTableCache>
                    </c15:dlblFTEntry>
                  </c15:dlblFieldTable>
                  <c15:showDataLabelsRange val="0"/>
                </c:ext>
                <c:ext xmlns:c16="http://schemas.microsoft.com/office/drawing/2014/chart" uri="{C3380CC4-5D6E-409C-BE32-E72D297353CC}">
                  <c16:uniqueId val="{0000000E-6F17-4A5A-A6B9-38F1D5EF93F3}"/>
                </c:ext>
              </c:extLst>
            </c:dLbl>
            <c:dLbl>
              <c:idx val="15"/>
              <c:tx>
                <c:strRef>
                  <c:f>Daten_Diagramme!$D$29</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{F43F1543-D9AA-49F1-A14D-556E516310D4}</c15:txfldGUID>
                      <c15:f>Daten_Diagramme!$D$29</c15:f>
                      <c15:dlblFieldTableCache>
                        <c:ptCount val="1"/>
                        <c:pt idx="0">
                          <c:v>-5.0</c:v>
                        </c:pt>
                      </c15:dlblFieldTableCache>
                    </c15:dlblFTEntry>
                  </c15:dlblFieldTable>
                  <c15:showDataLabelsRange val="0"/>
                </c:ext>
                <c:ext xmlns:c16="http://schemas.microsoft.com/office/drawing/2014/chart" uri="{C3380CC4-5D6E-409C-BE32-E72D297353CC}">
                  <c16:uniqueId val="{0000000F-6F17-4A5A-A6B9-38F1D5EF93F3}"/>
                </c:ext>
              </c:extLst>
            </c:dLbl>
            <c:dLbl>
              <c:idx val="16"/>
              <c:tx>
                <c:strRef>
                  <c:f>Daten_Diagramme!$D$30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{03F0A8F7-9D4D-4FBA-B586-061E763EF52B}</c15:txfldGUID>
                      <c15:f>Daten_Diagramme!$D$30</c15:f>
                      <c15:dlblFieldTableCache>
                        <c:ptCount val="1"/>
                        <c:pt idx="0">
                          <c:v>1.4</c:v>
                        </c:pt>
                      </c15:dlblFieldTableCache>
                    </c15:dlblFTEntry>
                  </c15:dlblFieldTable>
                  <c15:showDataLabelsRange val="0"/>
                </c:ext>
                <c:ext xmlns:c16="http://schemas.microsoft.com/office/drawing/2014/chart" uri="{C3380CC4-5D6E-409C-BE32-E72D297353CC}">
                  <c16:uniqueId val="{00000010-6F17-4A5A-A6B9-38F1D5EF93F3}"/>
                </c:ext>
              </c:extLst>
            </c:dLbl>
            <c:dLbl>
              <c:idx val="17"/>
              <c:tx>
                <c:strRef>
                  <c:f>Daten_Diagramme!$D$31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{64F8F62B-2389-4CA5-AD4D-9EF2B14AEF5B}</c15:txfldGUID>
                      <c15:f>Daten_Diagramme!$D$31</c15:f>
                      <c15:dlblFieldTableCache>
                        <c:ptCount val="1"/>
                        <c:pt idx="0">
                          <c:v>2.0</c:v>
                        </c:pt>
                      </c15:dlblFieldTableCache>
                    </c15:dlblFTEntry>
                  </c15:dlblFieldTable>
                  <c15:showDataLabelsRange val="0"/>
                </c:ext>
                <c:ext xmlns:c16="http://schemas.microsoft.com/office/drawing/2014/chart" uri="{C3380CC4-5D6E-409C-BE32-E72D297353CC}">
                  <c16:uniqueId val="{00000011-6F17-4A5A-A6B9-38F1D5EF93F3}"/>
                </c:ext>
              </c:extLst>
            </c:dLbl>
            <c:dLbl>
              <c:idx val="18"/>
              <c:tx>
                <c:strRef>
                  <c:f>Daten_Diagramme!$D$32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{CF8668B1-6A05-4B18-BCB6-9AB6397A3055}</c15:txfldGUID>
                      <c15:f>Daten_Diagramme!$D$32</c15:f>
                      <c15:dlblFieldTableCache>
                        <c:ptCount val="1"/>
                        <c:pt idx="0">
                          <c:v>2.4</c:v>
                        </c:pt>
                      </c15:dlblFieldTableCache>
                    </c15:dlblFTEntry>
                  </c15:dlblFieldTable>
                  <c15:showDataLabelsRange val="0"/>
                </c:ext>
                <c:ext xmlns:c16="http://schemas.microsoft.com/office/drawing/2014/chart" uri="{C3380CC4-5D6E-409C-BE32-E72D297353CC}">
                  <c16:uniqueId val="{00000012-6F17-4A5A-A6B9-38F1D5EF93F3}"/>
                </c:ext>
              </c:extLst>
            </c:dLbl>
            <c:dLbl>
              <c:idx val="19"/>
              <c:tx>
                <c:strRef>
                  <c:f>Daten_Diagramme!$D$33</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{8B90DA8A-938F-4EF7-AA13-64F94FF9E49E}</c15:txfldGUID>
                      <c15:f>Daten_Diagramme!$D$33</c15:f>
                      <c15:dlblFieldTableCache>
                        <c:ptCount val="1"/>
                        <c:pt idx="0">
                          <c:v>2.9</c:v>
                        </c:pt>
                      </c15:dlblFieldTableCache>
                    </c15:dlblFTEntry>
                  </c15:dlblFieldTable>
                  <c15:showDataLabelsRange val="0"/>
                </c:ext>
                <c:ext xmlns:c16="http://schemas.microsoft.com/office/drawing/2014/chart" uri="{C3380CC4-5D6E-409C-BE32-E72D297353CC}">
                  <c16:uniqueId val="{00000013-6F17-4A5A-A6B9-38F1D5EF93F3}"/>
                </c:ext>
              </c:extLst>
            </c:dLbl>
            <c:dLbl>
              <c:idx val="20"/>
              <c:tx>
                <c:strRef>
                  <c:f>Daten_Diagramme!$D$34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{C7530905-9798-42DF-8C88-075E7CC72D19}</c15:txfldGUID>
                      <c15:f>Daten_Diagramme!$D$34</c15:f>
                      <c15:dlblFieldTableCache>
                        <c:ptCount val="1"/>
                        <c:pt idx="0">
                          <c:v>0.9</c:v>
                        </c:pt>
                      </c15:dlblFieldTableCache>
                    </c15:dlblFTEntry>
                  </c15:dlblFieldTable>
                  <c15:showDataLabelsRange val="0"/>
                </c:ext>
                <c:ext xmlns:c16="http://schemas.microsoft.com/office/drawing/2014/chart" uri="{C3380CC4-5D6E-409C-BE32-E72D297353CC}">
                  <c16:uniqueId val="{00000014-6F17-4A5A-A6B9-38F1D5EF93F3}"/>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{4AB8084F-6A22-4716-9FF9-2FFF27E239FB}</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6F17-4A5A-A6B9-38F1D5EF93F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{46076D19-1B73-4FAE-99BB-56214E1993F0}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6F17-4A5A-A6B9-38F1D5EF93F3}"/>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{64F2E4EF-7742-46B6-938E-E8D323D454C2}</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6F17-4A5A-A6B9-38F1D5EF93F3}"/>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{39BA93AC-1823-486A-8850-A0A97A9F0D77}</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6F17-4A5A-A6B9-38F1D5EF93F3}"/>
                </c:ext>
              </c:extLst>
            </c:dLbl>
            <c:dLbl>
              <c:idx val="25"/>
              <c:tx>
                <c:strRef>
                  <c:f>Daten_Diagramme!$D$39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{EC5C13AE-8590-4119-B14E-488D8FF9D7CD}</c15:txfldGUID>
                      <c15:f>Daten_Diagramme!$D$39</c15:f>
                      <c15:dlblFieldTableCache>
                        <c:ptCount val="1"/>
                        <c:pt idx="0">
                          <c:v>1.4</c:v>
                        </c:pt>
                      </c15:dlblFieldTableCache>
                    </c15:dlblFTEntry>
                  </c15:dlblFieldTable>
                  <c15:showDataLabelsRange val="0"/>
                </c:ext>
                <c:ext xmlns:c16="http://schemas.microsoft.com/office/drawing/2014/chart" uri="{C3380CC4-5D6E-409C-BE32-E72D297353CC}">
                  <c16:uniqueId val="{00000019-6F17-4A5A-A6B9-38F1D5EF93F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{1586F8FB-0721-4F39-8EF4-0DC122D92E1B}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6F17-4A5A-A6B9-38F1D5EF93F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{C3C3E896-6662-4227-BD70-D8D42590C3F8}</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6F17-4A5A-A6B9-38F1D5EF93F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{C59639F8-7855-4D4D-B80A-E80415AFE230}</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6F17-4A5A-A6B9-38F1D5EF93F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{860C0764-BF03-45CF-86E8-15D8BAC1D943}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6F17-4A5A-A6B9-38F1D5EF93F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{1DBCC701-F746-47EE-A4BA-E84614A92EB6}</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6F17-4A5A-A6B9-38F1D5EF93F3}"/>
                </c:ext>
              </c:extLst>
            </c:dLbl>
            <c:dLbl>
              <c:idx val="31"/>
              <c:tx>
                <c:strRef>
                  <c:f>Daten_Diagramme!$D$45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{F87F7387-4FBF-40C9-B498-5558615F5EA5}</c15:txfldGUID>
                      <c15:f>Daten_Diagramme!$D$45</c15:f>
                      <c15:dlblFieldTableCache>
                        <c:ptCount val="1"/>
                        <c:pt idx="0">
                          <c:v>1.4</c:v>
                        </c:pt>
                      </c15:dlblFieldTableCache>
                    </c15:dlblFTEntry>
                  </c15:dlblFieldTable>
                  <c15:showDataLabelsRange val="0"/>
                </c:ext>
                <c:ext xmlns:c16="http://schemas.microsoft.com/office/drawing/2014/chart" uri="{C3380CC4-5D6E-409C-BE32-E72D297353CC}">
                  <c16:uniqueId val="{0000001F-6F17-4A5A-A6B9-38F1D5EF93F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0.56266926090500358</c:v>
                </c:pt>
                <c:pt idx="1">
                  <c:v>0</c:v>
                </c:pt>
                <c:pt idx="2">
                  <c:v>0</c:v>
                </c:pt>
                <c:pt idx="3">
                  <c:v>-3.3382667324453217</c:v>
                </c:pt>
                <c:pt idx="4">
                  <c:v>-4.4425817267393128</c:v>
                </c:pt>
                <c:pt idx="5">
                  <c:v>-3.6851341188267734</c:v>
                </c:pt>
                <c:pt idx="6">
                  <c:v>-0.33370411568409342</c:v>
                </c:pt>
                <c:pt idx="7">
                  <c:v>0</c:v>
                </c:pt>
                <c:pt idx="8">
                  <c:v>-0.49202912812438498</c:v>
                </c:pt>
                <c:pt idx="9">
                  <c:v>3.2584269662921348</c:v>
                </c:pt>
                <c:pt idx="10">
                  <c:v>3.8327526132404182</c:v>
                </c:pt>
                <c:pt idx="11">
                  <c:v>2.9520295202952029</c:v>
                </c:pt>
                <c:pt idx="12">
                  <c:v>-2.5996533795493932</c:v>
                </c:pt>
                <c:pt idx="13">
                  <c:v>2.1983640081799591</c:v>
                </c:pt>
                <c:pt idx="14">
                  <c:v>13.775065387968613</c:v>
                </c:pt>
                <c:pt idx="15">
                  <c:v>-4.9536707056307909</c:v>
                </c:pt>
                <c:pt idx="16">
                  <c:v>1.4088050314465408</c:v>
                </c:pt>
                <c:pt idx="17">
                  <c:v>2.0341207349081363</c:v>
                </c:pt>
                <c:pt idx="18">
                  <c:v>2.4198308085776117</c:v>
                </c:pt>
                <c:pt idx="19">
                  <c:v>2.880379532361911</c:v>
                </c:pt>
                <c:pt idx="20">
                  <c:v>0.92059838895281931</c:v>
                </c:pt>
                <c:pt idx="21">
                  <c:v>0</c:v>
                </c:pt>
                <c:pt idx="23">
                  <c:v>0</c:v>
                </c:pt>
                <c:pt idx="24">
                  <c:v>0</c:v>
                </c:pt>
                <c:pt idx="25">
                  <c:v>1.3711755765545497</c:v>
                </c:pt>
              </c:numCache>
            </c:numRef>
          </c:val>
          <c:extLst>
            <c:ext xmlns:c16="http://schemas.microsoft.com/office/drawing/2014/chart" uri="{C3380CC4-5D6E-409C-BE32-E72D297353CC}">
              <c16:uniqueId val="{00000020-6F17-4A5A-A6B9-38F1D5EF93F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{66AB5A78-39A7-4663-A351-784C70614AEE}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6F17-4A5A-A6B9-38F1D5EF93F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{C1041426-526E-4A62-B23A-DF5DBB67E29A}</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6F17-4A5A-A6B9-38F1D5EF93F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{4D12FE5E-5BA4-4751-A1DA-92F6163C562F}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6F17-4A5A-A6B9-38F1D5EF93F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{4A755213-866C-4AD9-A5A9-16FDCB44DCB4}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6F17-4A5A-A6B9-38F1D5EF93F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{A53F915D-D530-4845-BEA2-944756AEBDE4}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6F17-4A5A-A6B9-38F1D5EF93F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{8CACE968-B627-4E28-9C00-101FECD68788}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6F17-4A5A-A6B9-38F1D5EF93F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{18F1ACD3-B884-4A30-A32E-920A91DDB708}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6F17-4A5A-A6B9-38F1D5EF93F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{AAC89168-A1CF-41C7-9C87-6A263D8CBB91}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6F17-4A5A-A6B9-38F1D5EF93F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{6C75E2B0-9573-4979-B527-670DEE626D93}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6F17-4A5A-A6B9-38F1D5EF93F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{61B6542C-BDE3-40B7-9AB4-0BFD3C3E4F57}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6F17-4A5A-A6B9-38F1D5EF93F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{0E402FAB-5430-4595-AF3E-2C1FE595B06A}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6F17-4A5A-A6B9-38F1D5EF93F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{7F99ECC8-DE28-4A75-9E4E-40866FE43561}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6F17-4A5A-A6B9-38F1D5EF93F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{FE18A8AF-AEB5-4DEB-9BBC-449C982F0243}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6F17-4A5A-A6B9-38F1D5EF93F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{A29DA11E-A4BE-497E-909E-2134258A81E7}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6F17-4A5A-A6B9-38F1D5EF93F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{991FC318-7CD4-4B77-983A-F378F6C8EB71}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6F17-4A5A-A6B9-38F1D5EF93F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{FB913B09-D202-44B7-9F13-3A480FD337D4}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6F17-4A5A-A6B9-38F1D5EF93F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{7AD988A2-BF18-40E7-811D-78665C3435BC}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6F17-4A5A-A6B9-38F1D5EF93F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{29066CD6-DD49-4C3A-A4E0-BF4AC5DA51D9}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6F17-4A5A-A6B9-38F1D5EF93F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{C8B0CEC6-D201-4D6B-BEC1-0B062C373CDB}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6F17-4A5A-A6B9-38F1D5EF93F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{FA25BE8A-B2BD-4CF8-82CA-73ABC2AF6A94}</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6F17-4A5A-A6B9-38F1D5EF93F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{4199C412-B236-4CBD-A1BD-19F4E3419C1C}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6F17-4A5A-A6B9-38F1D5EF93F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{D36E36C3-DCCB-46AD-8C55-AAF36D3D2EC3}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6F17-4A5A-A6B9-38F1D5EF93F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{B612E841-DA95-4EA2-8C93-5C50460667F3}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6F17-4A5A-A6B9-38F1D5EF93F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{FD92156C-9B15-4092-B665-75E8D9C8D265}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6F17-4A5A-A6B9-38F1D5EF93F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{23B1271C-FC87-41DC-AF1A-A1FDFDE5D747}</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6F17-4A5A-A6B9-38F1D5EF93F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{1A0E4C64-6DD3-46D0-AC8A-7C5D64A2A7D1}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6F17-4A5A-A6B9-38F1D5EF93F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{F4661227-D998-41F3-8E20-B5FD855AD35F}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6F17-4A5A-A6B9-38F1D5EF93F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{91E62F53-FB13-454A-8436-B9DE87FDABD0}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6F17-4A5A-A6B9-38F1D5EF93F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{E48F246D-EA8C-47D3-86EB-E567C968DFC7}</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6F17-4A5A-A6B9-38F1D5EF93F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{0432D2DB-5DDD-499E-BC14-83DA5044ED9A}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6F17-4A5A-A6B9-38F1D5EF93F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{2C9B4ABC-33FF-4C9F-A760-213E577B65F0}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6F17-4A5A-A6B9-38F1D5EF93F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{A47E221A-5754-41BE-A1AB-26502D51C769}</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6F17-4A5A-A6B9-38F1D5EF93F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6F17-4A5A-A6B9-38F1D5EF93F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6F17-4A5A-A6B9-38F1D5EF93F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{2C106E72-27DF-4B2C-B9A6-87E9A36DA612}</c15:txfldGUID>
                      <c15:f>Daten_Diagramme!$E$14</c15:f>
                      <c15:dlblFieldTableCache>
                        <c:ptCount val="1"/>
                        <c:pt idx="0">
                          <c:v>-2.8</c:v>
                        </c:pt>
                      </c15:dlblFieldTableCache>
                    </c15:dlblFTEntry>
                  </c15:dlblFieldTable>
                  <c15:showDataLabelsRange val="0"/>
                </c:ext>
                <c:ext xmlns:c16="http://schemas.microsoft.com/office/drawing/2014/chart" uri="{C3380CC4-5D6E-409C-BE32-E72D297353CC}">
                  <c16:uniqueId val="{00000000-AB4E-4A8F-B0B3-D5D986C89862}"/>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{8A99511D-8E1C-4AED-92AB-343FBACAA406}</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AB4E-4A8F-B0B3-D5D986C89862}"/>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{7F099C8A-7713-482E-89FB-EF7440B8C869}</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AB4E-4A8F-B0B3-D5D986C89862}"/>
                </c:ext>
              </c:extLst>
            </c:dLbl>
            <c:dLbl>
              <c:idx val="3"/>
              <c:tx>
                <c:strRef>
                  <c:f>Daten_Diagramme!$E$17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{93DAF145-52A0-469C-B398-4974772E1EF7}</c15:txfldGUID>
                      <c15:f>Daten_Diagramme!$E$17</c15:f>
                      <c15:dlblFieldTableCache>
                        <c:ptCount val="1"/>
                        <c:pt idx="0">
                          <c:v>-4.5</c:v>
                        </c:pt>
                      </c15:dlblFieldTableCache>
                    </c15:dlblFTEntry>
                  </c15:dlblFieldTable>
                  <c15:showDataLabelsRange val="0"/>
                </c:ext>
                <c:ext xmlns:c16="http://schemas.microsoft.com/office/drawing/2014/chart" uri="{C3380CC4-5D6E-409C-BE32-E72D297353CC}">
                  <c16:uniqueId val="{00000003-AB4E-4A8F-B0B3-D5D986C89862}"/>
                </c:ext>
              </c:extLst>
            </c:dLbl>
            <c:dLbl>
              <c:idx val="4"/>
              <c:tx>
                <c:strRef>
                  <c:f>Daten_Diagramme!$E$18</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{1777E1BA-8A13-437F-8D01-12C11A1F2EFC}</c15:txfldGUID>
                      <c15:f>Daten_Diagramme!$E$18</c15:f>
                      <c15:dlblFieldTableCache>
                        <c:ptCount val="1"/>
                        <c:pt idx="0">
                          <c:v>-6.1</c:v>
                        </c:pt>
                      </c15:dlblFieldTableCache>
                    </c15:dlblFTEntry>
                  </c15:dlblFieldTable>
                  <c15:showDataLabelsRange val="0"/>
                </c:ext>
                <c:ext xmlns:c16="http://schemas.microsoft.com/office/drawing/2014/chart" uri="{C3380CC4-5D6E-409C-BE32-E72D297353CC}">
                  <c16:uniqueId val="{00000004-AB4E-4A8F-B0B3-D5D986C89862}"/>
                </c:ext>
              </c:extLst>
            </c:dLbl>
            <c:dLbl>
              <c:idx val="5"/>
              <c:tx>
                <c:strRef>
                  <c:f>Daten_Diagramme!$E$19</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{A734E50F-5CBF-4101-80B3-3AA28E216895}</c15:txfldGUID>
                      <c15:f>Daten_Diagramme!$E$19</c15:f>
                      <c15:dlblFieldTableCache>
                        <c:ptCount val="1"/>
                        <c:pt idx="0">
                          <c:v>5.3</c:v>
                        </c:pt>
                      </c15:dlblFieldTableCache>
                    </c15:dlblFTEntry>
                  </c15:dlblFieldTable>
                  <c15:showDataLabelsRange val="0"/>
                </c:ext>
                <c:ext xmlns:c16="http://schemas.microsoft.com/office/drawing/2014/chart" uri="{C3380CC4-5D6E-409C-BE32-E72D297353CC}">
                  <c16:uniqueId val="{00000005-AB4E-4A8F-B0B3-D5D986C89862}"/>
                </c:ext>
              </c:extLst>
            </c:dLbl>
            <c:dLbl>
              <c:idx val="6"/>
              <c:tx>
                <c:strRef>
                  <c:f>Daten_Diagramme!$E$20</c:f>
                  <c:strCache>
                    <c:ptCount val="1"/>
                    <c:pt idx="0">
                      <c:v>-20.0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{E7C98F59-F756-4170-8DCF-D9F694ABEA30}</c15:txfldGUID>
                      <c15:f>Daten_Diagramme!$E$20</c15:f>
                      <c15:dlblFieldTableCache>
                        <c:ptCount val="1"/>
                        <c:pt idx="0">
                          <c:v>-20.0</c:v>
                        </c:pt>
                      </c15:dlblFieldTableCache>
                    </c15:dlblFTEntry>
                  </c15:dlblFieldTable>
                  <c15:showDataLabelsRange val="0"/>
                </c:ext>
                <c:ext xmlns:c16="http://schemas.microsoft.com/office/drawing/2014/chart" uri="{C3380CC4-5D6E-409C-BE32-E72D297353CC}">
                  <c16:uniqueId val="{00000006-AB4E-4A8F-B0B3-D5D986C89862}"/>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{AD07F978-0BD9-4560-95CF-C494D75825C2}</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AB4E-4A8F-B0B3-D5D986C89862}"/>
                </c:ext>
              </c:extLst>
            </c:dLbl>
            <c:dLbl>
              <c:idx val="8"/>
              <c:tx>
                <c:strRef>
                  <c:f>Daten_Diagramme!$E$22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{D3459B42-63FB-4624-B26B-192E1C3E1830}</c15:txfldGUID>
                      <c15:f>Daten_Diagramme!$E$22</c15:f>
                      <c15:dlblFieldTableCache>
                        <c:ptCount val="1"/>
                        <c:pt idx="0">
                          <c:v>1.7</c:v>
                        </c:pt>
                      </c15:dlblFieldTableCache>
                    </c15:dlblFTEntry>
                  </c15:dlblFieldTable>
                  <c15:showDataLabelsRange val="0"/>
                </c:ext>
                <c:ext xmlns:c16="http://schemas.microsoft.com/office/drawing/2014/chart" uri="{C3380CC4-5D6E-409C-BE32-E72D297353CC}">
                  <c16:uniqueId val="{00000008-AB4E-4A8F-B0B3-D5D986C89862}"/>
                </c:ext>
              </c:extLst>
            </c:dLbl>
            <c:dLbl>
              <c:idx val="9"/>
              <c:tx>
                <c:strRef>
                  <c:f>Daten_Diagramme!$E$23</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{DA2DEF70-A3DC-4ADB-BD72-3CCFEDEBCF1C}</c15:txfldGUID>
                      <c15:f>Daten_Diagramme!$E$23</c15:f>
                      <c15:dlblFieldTableCache>
                        <c:ptCount val="1"/>
                        <c:pt idx="0">
                          <c:v>-1.9</c:v>
                        </c:pt>
                      </c15:dlblFieldTableCache>
                    </c15:dlblFTEntry>
                  </c15:dlblFieldTable>
                  <c15:showDataLabelsRange val="0"/>
                </c:ext>
                <c:ext xmlns:c16="http://schemas.microsoft.com/office/drawing/2014/chart" uri="{C3380CC4-5D6E-409C-BE32-E72D297353CC}">
                  <c16:uniqueId val="{00000009-AB4E-4A8F-B0B3-D5D986C89862}"/>
                </c:ext>
              </c:extLst>
            </c:dLbl>
            <c:dLbl>
              <c:idx val="10"/>
              <c:tx>
                <c:strRef>
                  <c:f>Daten_Diagramme!$E$24</c:f>
                  <c:strCache>
                    <c:ptCount val="1"/>
                    <c:pt idx="0">
                      <c:v>-17.1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{EE36CE63-577D-443B-AAB1-0C92BF56F799}</c15:txfldGUID>
                      <c15:f>Daten_Diagramme!$E$24</c15:f>
                      <c15:dlblFieldTableCache>
                        <c:ptCount val="1"/>
                        <c:pt idx="0">
                          <c:v>-17.1</c:v>
                        </c:pt>
                      </c15:dlblFieldTableCache>
                    </c15:dlblFTEntry>
                  </c15:dlblFieldTable>
                  <c15:showDataLabelsRange val="0"/>
                </c:ext>
                <c:ext xmlns:c16="http://schemas.microsoft.com/office/drawing/2014/chart" uri="{C3380CC4-5D6E-409C-BE32-E72D297353CC}">
                  <c16:uniqueId val="{0000000A-AB4E-4A8F-B0B3-D5D986C89862}"/>
                </c:ext>
              </c:extLst>
            </c:dLbl>
            <c:dLbl>
              <c:idx val="11"/>
              <c:tx>
                <c:strRef>
                  <c:f>Daten_Diagramme!$E$25</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{2B8F6FBD-2168-41EE-9998-99A53FA37D03}</c15:txfldGUID>
                      <c15:f>Daten_Diagramme!$E$25</c15:f>
                      <c15:dlblFieldTableCache>
                        <c:ptCount val="1"/>
                        <c:pt idx="0">
                          <c:v>6.4</c:v>
                        </c:pt>
                      </c15:dlblFieldTableCache>
                    </c15:dlblFTEntry>
                  </c15:dlblFieldTable>
                  <c15:showDataLabelsRange val="0"/>
                </c:ext>
                <c:ext xmlns:c16="http://schemas.microsoft.com/office/drawing/2014/chart" uri="{C3380CC4-5D6E-409C-BE32-E72D297353CC}">
                  <c16:uniqueId val="{0000000B-AB4E-4A8F-B0B3-D5D986C89862}"/>
                </c:ext>
              </c:extLst>
            </c:dLbl>
            <c:dLbl>
              <c:idx val="12"/>
              <c:tx>
                <c:strRef>
                  <c:f>Daten_Diagramme!$E$26</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{2E30CBAF-21D6-4EA0-9AE0-3691EF46AB47}</c15:txfldGUID>
                      <c15:f>Daten_Diagramme!$E$26</c15:f>
                      <c15:dlblFieldTableCache>
                        <c:ptCount val="1"/>
                        <c:pt idx="0">
                          <c:v>4.9</c:v>
                        </c:pt>
                      </c15:dlblFieldTableCache>
                    </c15:dlblFTEntry>
                  </c15:dlblFieldTable>
                  <c15:showDataLabelsRange val="0"/>
                </c:ext>
                <c:ext xmlns:c16="http://schemas.microsoft.com/office/drawing/2014/chart" uri="{C3380CC4-5D6E-409C-BE32-E72D297353CC}">
                  <c16:uniqueId val="{0000000C-AB4E-4A8F-B0B3-D5D986C89862}"/>
                </c:ext>
              </c:extLst>
            </c:dLbl>
            <c:dLbl>
              <c:idx val="13"/>
              <c:tx>
                <c:strRef>
                  <c:f>Daten_Diagramme!$E$27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{D3073B77-ABFE-410D-80B0-0068AE212853}</c15:txfldGUID>
                      <c15:f>Daten_Diagramme!$E$27</c15:f>
                      <c15:dlblFieldTableCache>
                        <c:ptCount val="1"/>
                        <c:pt idx="0">
                          <c:v>1.3</c:v>
                        </c:pt>
                      </c15:dlblFieldTableCache>
                    </c15:dlblFTEntry>
                  </c15:dlblFieldTable>
                  <c15:showDataLabelsRange val="0"/>
                </c:ext>
                <c:ext xmlns:c16="http://schemas.microsoft.com/office/drawing/2014/chart" uri="{C3380CC4-5D6E-409C-BE32-E72D297353CC}">
                  <c16:uniqueId val="{0000000D-AB4E-4A8F-B0B3-D5D986C89862}"/>
                </c:ext>
              </c:extLst>
            </c:dLbl>
            <c:dLbl>
              <c:idx val="14"/>
              <c:tx>
                <c:strRef>
                  <c:f>Daten_Diagramme!$E$28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{C5B95755-716F-4098-9B52-11FF241EF8A3}</c15:txfldGUID>
                      <c15:f>Daten_Diagramme!$E$28</c15:f>
                      <c15:dlblFieldTableCache>
                        <c:ptCount val="1"/>
                        <c:pt idx="0">
                          <c:v>-0.9</c:v>
                        </c:pt>
                      </c15:dlblFieldTableCache>
                    </c15:dlblFTEntry>
                  </c15:dlblFieldTable>
                  <c15:showDataLabelsRange val="0"/>
                </c:ext>
                <c:ext xmlns:c16="http://schemas.microsoft.com/office/drawing/2014/chart" uri="{C3380CC4-5D6E-409C-BE32-E72D297353CC}">
                  <c16:uniqueId val="{0000000E-AB4E-4A8F-B0B3-D5D986C89862}"/>
                </c:ext>
              </c:extLst>
            </c:dLbl>
            <c:dLbl>
              <c:idx val="15"/>
              <c:tx>
                <c:strRef>
                  <c:f>Daten_Diagramme!$E$29</c:f>
                  <c:strCache>
                    <c:ptCount val="1"/>
                    <c:pt idx="0">
                      <c:v>-24.6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{E4A912F6-8003-465C-88FC-BC99B86DE20C}</c15:txfldGUID>
                      <c15:f>Daten_Diagramme!$E$29</c15:f>
                      <c15:dlblFieldTableCache>
                        <c:ptCount val="1"/>
                        <c:pt idx="0">
                          <c:v>-24.6</c:v>
                        </c:pt>
                      </c15:dlblFieldTableCache>
                    </c15:dlblFTEntry>
                  </c15:dlblFieldTable>
                  <c15:showDataLabelsRange val="0"/>
                </c:ext>
                <c:ext xmlns:c16="http://schemas.microsoft.com/office/drawing/2014/chart" uri="{C3380CC4-5D6E-409C-BE32-E72D297353CC}">
                  <c16:uniqueId val="{0000000F-AB4E-4A8F-B0B3-D5D986C89862}"/>
                </c:ext>
              </c:extLst>
            </c:dLbl>
            <c:dLbl>
              <c:idx val="16"/>
              <c:tx>
                <c:strRef>
                  <c:f>Daten_Diagramme!$E$30</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{13A33E5F-F8B2-4BE3-9845-208EA751A115}</c15:txfldGUID>
                      <c15:f>Daten_Diagramme!$E$30</c15:f>
                      <c15:dlblFieldTableCache>
                        <c:ptCount val="1"/>
                        <c:pt idx="0">
                          <c:v>1.7</c:v>
                        </c:pt>
                      </c15:dlblFieldTableCache>
                    </c15:dlblFTEntry>
                  </c15:dlblFieldTable>
                  <c15:showDataLabelsRange val="0"/>
                </c:ext>
                <c:ext xmlns:c16="http://schemas.microsoft.com/office/drawing/2014/chart" uri="{C3380CC4-5D6E-409C-BE32-E72D297353CC}">
                  <c16:uniqueId val="{00000010-AB4E-4A8F-B0B3-D5D986C89862}"/>
                </c:ext>
              </c:extLst>
            </c:dLbl>
            <c:dLbl>
              <c:idx val="17"/>
              <c:tx>
                <c:strRef>
                  <c:f>Daten_Diagramme!$E$31</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{4DB4D4A6-4BE0-44B3-9387-E6645F35E6C8}</c15:txfldGUID>
                      <c15:f>Daten_Diagramme!$E$31</c15:f>
                      <c15:dlblFieldTableCache>
                        <c:ptCount val="1"/>
                        <c:pt idx="0">
                          <c:v>12.7</c:v>
                        </c:pt>
                      </c15:dlblFieldTableCache>
                    </c15:dlblFTEntry>
                  </c15:dlblFieldTable>
                  <c15:showDataLabelsRange val="0"/>
                </c:ext>
                <c:ext xmlns:c16="http://schemas.microsoft.com/office/drawing/2014/chart" uri="{C3380CC4-5D6E-409C-BE32-E72D297353CC}">
                  <c16:uniqueId val="{00000011-AB4E-4A8F-B0B3-D5D986C89862}"/>
                </c:ext>
              </c:extLst>
            </c:dLbl>
            <c:dLbl>
              <c:idx val="18"/>
              <c:tx>
                <c:strRef>
                  <c:f>Daten_Diagramme!$E$32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{18639CC5-FB5F-4C0C-8F39-E707A4C0AFE4}</c15:txfldGUID>
                      <c15:f>Daten_Diagramme!$E$32</c15:f>
                      <c15:dlblFieldTableCache>
                        <c:ptCount val="1"/>
                        <c:pt idx="0">
                          <c:v>-0.7</c:v>
                        </c:pt>
                      </c15:dlblFieldTableCache>
                    </c15:dlblFTEntry>
                  </c15:dlblFieldTable>
                  <c15:showDataLabelsRange val="0"/>
                </c:ext>
                <c:ext xmlns:c16="http://schemas.microsoft.com/office/drawing/2014/chart" uri="{C3380CC4-5D6E-409C-BE32-E72D297353CC}">
                  <c16:uniqueId val="{00000012-AB4E-4A8F-B0B3-D5D986C89862}"/>
                </c:ext>
              </c:extLst>
            </c:dLbl>
            <c:dLbl>
              <c:idx val="19"/>
              <c:tx>
                <c:strRef>
                  <c:f>Daten_Diagramme!$E$33</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{FCA5D0C4-235B-49DF-BBE6-9079370870D6}</c15:txfldGUID>
                      <c15:f>Daten_Diagramme!$E$33</c15:f>
                      <c15:dlblFieldTableCache>
                        <c:ptCount val="1"/>
                        <c:pt idx="0">
                          <c:v>-5.5</c:v>
                        </c:pt>
                      </c15:dlblFieldTableCache>
                    </c15:dlblFTEntry>
                  </c15:dlblFieldTable>
                  <c15:showDataLabelsRange val="0"/>
                </c:ext>
                <c:ext xmlns:c16="http://schemas.microsoft.com/office/drawing/2014/chart" uri="{C3380CC4-5D6E-409C-BE32-E72D297353CC}">
                  <c16:uniqueId val="{00000013-AB4E-4A8F-B0B3-D5D986C89862}"/>
                </c:ext>
              </c:extLst>
            </c:dLbl>
            <c:dLbl>
              <c:idx val="20"/>
              <c:tx>
                <c:strRef>
                  <c:f>Daten_Diagramme!$E$34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{C8AFF25A-4BC7-4F45-9EEB-C6F1BF804EA4}</c15:txfldGUID>
                      <c15:f>Daten_Diagramme!$E$34</c15:f>
                      <c15:dlblFieldTableCache>
                        <c:ptCount val="1"/>
                        <c:pt idx="0">
                          <c:v>-3.5</c:v>
                        </c:pt>
                      </c15:dlblFieldTableCache>
                    </c15:dlblFTEntry>
                  </c15:dlblFieldTable>
                  <c15:showDataLabelsRange val="0"/>
                </c:ext>
                <c:ext xmlns:c16="http://schemas.microsoft.com/office/drawing/2014/chart" uri="{C3380CC4-5D6E-409C-BE32-E72D297353CC}">
                  <c16:uniqueId val="{00000014-AB4E-4A8F-B0B3-D5D986C89862}"/>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{E013B912-E5ED-4952-8D81-FA82C642A151}</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AB4E-4A8F-B0B3-D5D986C8986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{BED3700E-8F56-4D56-B029-843F99367227}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B4E-4A8F-B0B3-D5D986C89862}"/>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{6F79047F-E2D1-4A15-A905-D948E9D7B124}</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AB4E-4A8F-B0B3-D5D986C89862}"/>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{1B26520C-691A-4C44-9126-76728F693F09}</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AB4E-4A8F-B0B3-D5D986C89862}"/>
                </c:ext>
              </c:extLst>
            </c:dLbl>
            <c:dLbl>
              <c:idx val="25"/>
              <c:tx>
                <c:strRef>
                  <c:f>Daten_Diagramme!$E$39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{853A091D-7E38-4C86-B96D-163C03DDC6A5}</c15:txfldGUID>
                      <c15:f>Daten_Diagramme!$E$39</c15:f>
                      <c15:dlblFieldTableCache>
                        <c:ptCount val="1"/>
                        <c:pt idx="0">
                          <c:v>-2.8</c:v>
                        </c:pt>
                      </c15:dlblFieldTableCache>
                    </c15:dlblFTEntry>
                  </c15:dlblFieldTable>
                  <c15:showDataLabelsRange val="0"/>
                </c:ext>
                <c:ext xmlns:c16="http://schemas.microsoft.com/office/drawing/2014/chart" uri="{C3380CC4-5D6E-409C-BE32-E72D297353CC}">
                  <c16:uniqueId val="{00000019-AB4E-4A8F-B0B3-D5D986C8986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{2E756351-3D6E-46F8-87AF-37139F83BFB5}</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B4E-4A8F-B0B3-D5D986C8986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{6C33CB8D-7CDF-4E20-AAB3-506508A2C311}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B4E-4A8F-B0B3-D5D986C8986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{03230569-2611-4651-A944-BB7A44114FE1}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B4E-4A8F-B0B3-D5D986C8986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{2C617665-D775-4D1B-93E1-969F0E5D95FA}</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B4E-4A8F-B0B3-D5D986C8986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{A99C49EE-E8DC-4EC7-BF4D-41710ECF8EA1}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B4E-4A8F-B0B3-D5D986C89862}"/>
                </c:ext>
              </c:extLst>
            </c:dLbl>
            <c:dLbl>
              <c:idx val="31"/>
              <c:tx>
                <c:strRef>
                  <c:f>Daten_Diagramme!$E$45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{74D60476-2BF9-4A57-B735-BE620FE5EC11}</c15:txfldGUID>
                      <c15:f>Daten_Diagramme!$E$45</c15:f>
                      <c15:dlblFieldTableCache>
                        <c:ptCount val="1"/>
                        <c:pt idx="0">
                          <c:v>-2.8</c:v>
                        </c:pt>
                      </c15:dlblFieldTableCache>
                    </c15:dlblFTEntry>
                  </c15:dlblFieldTable>
                  <c15:showDataLabelsRange val="0"/>
                </c:ext>
                <c:ext xmlns:c16="http://schemas.microsoft.com/office/drawing/2014/chart" uri="{C3380CC4-5D6E-409C-BE32-E72D297353CC}">
                  <c16:uniqueId val="{0000001F-AB4E-4A8F-B0B3-D5D986C8986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-2.7960199004975124</c:v>
                </c:pt>
                <c:pt idx="1">
                  <c:v>0</c:v>
                </c:pt>
                <c:pt idx="2">
                  <c:v>0</c:v>
                </c:pt>
                <c:pt idx="3">
                  <c:v>-4.4585987261146496</c:v>
                </c:pt>
                <c:pt idx="4">
                  <c:v>-6.0747663551401869</c:v>
                </c:pt>
                <c:pt idx="5">
                  <c:v>5.333333333333333</c:v>
                </c:pt>
                <c:pt idx="6">
                  <c:v>-20</c:v>
                </c:pt>
                <c:pt idx="7">
                  <c:v>0</c:v>
                </c:pt>
                <c:pt idx="8">
                  <c:v>1.6666666666666667</c:v>
                </c:pt>
                <c:pt idx="9">
                  <c:v>-1.8787361229718189</c:v>
                </c:pt>
                <c:pt idx="10">
                  <c:v>-17.145200984413453</c:v>
                </c:pt>
                <c:pt idx="11">
                  <c:v>6.3953488372093021</c:v>
                </c:pt>
                <c:pt idx="12">
                  <c:v>4.9382716049382713</c:v>
                </c:pt>
                <c:pt idx="13">
                  <c:v>1.3349514563106797</c:v>
                </c:pt>
                <c:pt idx="14">
                  <c:v>-0.93582887700534756</c:v>
                </c:pt>
                <c:pt idx="15">
                  <c:v>-24.561403508771932</c:v>
                </c:pt>
                <c:pt idx="16">
                  <c:v>1.6949152542372881</c:v>
                </c:pt>
                <c:pt idx="17">
                  <c:v>12.704918032786885</c:v>
                </c:pt>
                <c:pt idx="18">
                  <c:v>-0.73099415204678364</c:v>
                </c:pt>
                <c:pt idx="19">
                  <c:v>-5.4631828978622332</c:v>
                </c:pt>
                <c:pt idx="20">
                  <c:v>-3.5162950257289878</c:v>
                </c:pt>
                <c:pt idx="21">
                  <c:v>0</c:v>
                </c:pt>
                <c:pt idx="23">
                  <c:v>0</c:v>
                </c:pt>
                <c:pt idx="24">
                  <c:v>0</c:v>
                </c:pt>
                <c:pt idx="25">
                  <c:v>-2.7601522842639592</c:v>
                </c:pt>
              </c:numCache>
            </c:numRef>
          </c:val>
          <c:extLst>
            <c:ext xmlns:c16="http://schemas.microsoft.com/office/drawing/2014/chart" uri="{C3380CC4-5D6E-409C-BE32-E72D297353CC}">
              <c16:uniqueId val="{00000020-AB4E-4A8F-B0B3-D5D986C8986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{01563740-35B6-4819-B0C9-85DF281BB65D}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B4E-4A8F-B0B3-D5D986C8986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{28B67ABF-1017-435E-B8B9-7CFFA41C9152}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B4E-4A8F-B0B3-D5D986C8986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{C251787A-411A-44AE-A36E-43C884D13032}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B4E-4A8F-B0B3-D5D986C8986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{EEDEA26F-DFDF-4ACA-95F8-27F214E431A8}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B4E-4A8F-B0B3-D5D986C8986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{0D967D03-15E4-429B-9A5F-7AA659545B0A}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B4E-4A8F-B0B3-D5D986C8986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{B98EAB98-1593-4B65-A68C-BC26E945F844}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B4E-4A8F-B0B3-D5D986C8986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{7974524F-D3E1-46F7-AAD4-11A385543A11}</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B4E-4A8F-B0B3-D5D986C8986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{2B424BD9-D182-4D94-BD08-E8EDB2759018}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B4E-4A8F-B0B3-D5D986C8986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{48BC5945-73FA-40A7-B8A8-0A0E903E1ADE}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B4E-4A8F-B0B3-D5D986C8986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{176A7337-FE2A-4FA3-925E-CE836EED10CD}</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B4E-4A8F-B0B3-D5D986C8986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{E33502A0-FE4B-47DB-BF11-D773764A0648}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B4E-4A8F-B0B3-D5D986C8986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{E4B69B2C-E2A4-40BD-AE58-28768830900A}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B4E-4A8F-B0B3-D5D986C8986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{C819124D-D89C-43A0-B314-9B6EB0437468}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B4E-4A8F-B0B3-D5D986C8986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{28B73762-0986-453F-B396-1C6217D33516}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B4E-4A8F-B0B3-D5D986C8986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{0D32ECC8-AA2A-4468-91FA-E7B8CBEEA47E}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B4E-4A8F-B0B3-D5D986C8986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{C24494FA-C8BC-41E5-B44D-A15DF1732345}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B4E-4A8F-B0B3-D5D986C8986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{F48D0B4E-7627-4B47-979D-7553E044A769}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B4E-4A8F-B0B3-D5D986C8986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{5EB6E398-CD52-4508-83B0-DECFF2962D41}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B4E-4A8F-B0B3-D5D986C8986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{872CD417-7DFE-4C7E-BF3E-5093060DAC53}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B4E-4A8F-B0B3-D5D986C8986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{404D7F89-3909-44B9-B39E-56ADE3083426}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B4E-4A8F-B0B3-D5D986C8986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{E176CF65-4482-481C-A106-8BAF0DBCF562}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B4E-4A8F-B0B3-D5D986C8986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{4E1B9A77-6B21-442C-A6D1-13BC35AE5ECD}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B4E-4A8F-B0B3-D5D986C8986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{77E26B7F-6B9C-4D2D-B64D-45A7D42A79CF}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B4E-4A8F-B0B3-D5D986C8986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{F8C6C86D-A794-40D3-AC05-3648F9927C6A}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B4E-4A8F-B0B3-D5D986C8986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{191B9319-E90E-4134-A6B3-6AE424DE5062}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B4E-4A8F-B0B3-D5D986C8986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{04C1450F-5ECC-47D6-9048-854A0CF1A646}</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B4E-4A8F-B0B3-D5D986C8986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{88D3CA55-B4D7-4FA4-830C-699CEA3A6766}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B4E-4A8F-B0B3-D5D986C8986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{9C290662-1B43-4694-94E9-606720C4A8F8}</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B4E-4A8F-B0B3-D5D986C8986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{AC292772-E198-4F49-8E52-F9D6AB109EC6}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B4E-4A8F-B0B3-D5D986C8986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{53CB3408-A1E5-4EA7-9F64-A9534986663B}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B4E-4A8F-B0B3-D5D986C8986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{CE42F5E9-A55D-47EC-9C88-E043855EBE50}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B4E-4A8F-B0B3-D5D986C8986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{F2294B2B-2CCE-4FD1-BEFB-23A0CFBA9B1B}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B4E-4A8F-B0B3-D5D986C8986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AB4E-4A8F-B0B3-D5D986C8986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AB4E-4A8F-B0B3-D5D986C8986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{BC2B6F18-080C-43F3-83F4-7412C809822D}</c15:txfldGUID>
                      <c15:f>Diagramm!$I$46</c15:f>
                      <c15:dlblFieldTableCache>
                        <c:ptCount val="1"/>
                      </c15:dlblFieldTableCache>
                    </c15:dlblFTEntry>
                  </c15:dlblFieldTable>
                  <c15:showDataLabelsRange val="0"/>
                </c:ext>
                <c:ext xmlns:c16="http://schemas.microsoft.com/office/drawing/2014/chart" uri="{C3380CC4-5D6E-409C-BE32-E72D297353CC}">
                  <c16:uniqueId val="{00000000-E22C-47D2-91BB-6238652B134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{F5CD0AE6-E7AD-4CED-A92C-E693F864ACA8}</c15:txfldGUID>
                      <c15:f>Diagramm!$I$47</c15:f>
                      <c15:dlblFieldTableCache>
                        <c:ptCount val="1"/>
                      </c15:dlblFieldTableCache>
                    </c15:dlblFTEntry>
                  </c15:dlblFieldTable>
                  <c15:showDataLabelsRange val="0"/>
                </c:ext>
                <c:ext xmlns:c16="http://schemas.microsoft.com/office/drawing/2014/chart" uri="{C3380CC4-5D6E-409C-BE32-E72D297353CC}">
                  <c16:uniqueId val="{00000001-E22C-47D2-91BB-6238652B134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{8A01C9E9-5846-40D9-AEC6-99B1C76394C9}</c15:txfldGUID>
                      <c15:f>Diagramm!$I$48</c15:f>
                      <c15:dlblFieldTableCache>
                        <c:ptCount val="1"/>
                      </c15:dlblFieldTableCache>
                    </c15:dlblFTEntry>
                  </c15:dlblFieldTable>
                  <c15:showDataLabelsRange val="0"/>
                </c:ext>
                <c:ext xmlns:c16="http://schemas.microsoft.com/office/drawing/2014/chart" uri="{C3380CC4-5D6E-409C-BE32-E72D297353CC}">
                  <c16:uniqueId val="{00000002-E22C-47D2-91BB-6238652B134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{8514AE0F-6171-440F-8463-78860A62C426}</c15:txfldGUID>
                      <c15:f>Diagramm!$I$49</c15:f>
                      <c15:dlblFieldTableCache>
                        <c:ptCount val="1"/>
                      </c15:dlblFieldTableCache>
                    </c15:dlblFTEntry>
                  </c15:dlblFieldTable>
                  <c15:showDataLabelsRange val="0"/>
                </c:ext>
                <c:ext xmlns:c16="http://schemas.microsoft.com/office/drawing/2014/chart" uri="{C3380CC4-5D6E-409C-BE32-E72D297353CC}">
                  <c16:uniqueId val="{00000003-E22C-47D2-91BB-6238652B134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{15368CA5-3757-4F43-A1CB-BBCCB52C167C}</c15:txfldGUID>
                      <c15:f>Diagramm!$I$50</c15:f>
                      <c15:dlblFieldTableCache>
                        <c:ptCount val="1"/>
                      </c15:dlblFieldTableCache>
                    </c15:dlblFTEntry>
                  </c15:dlblFieldTable>
                  <c15:showDataLabelsRange val="0"/>
                </c:ext>
                <c:ext xmlns:c16="http://schemas.microsoft.com/office/drawing/2014/chart" uri="{C3380CC4-5D6E-409C-BE32-E72D297353CC}">
                  <c16:uniqueId val="{00000004-E22C-47D2-91BB-6238652B134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{5F61CD7A-15F3-4D2F-8BAA-43C39909A15E}</c15:txfldGUID>
                      <c15:f>Diagramm!$I$51</c15:f>
                      <c15:dlblFieldTableCache>
                        <c:ptCount val="1"/>
                      </c15:dlblFieldTableCache>
                    </c15:dlblFTEntry>
                  </c15:dlblFieldTable>
                  <c15:showDataLabelsRange val="0"/>
                </c:ext>
                <c:ext xmlns:c16="http://schemas.microsoft.com/office/drawing/2014/chart" uri="{C3380CC4-5D6E-409C-BE32-E72D297353CC}">
                  <c16:uniqueId val="{00000005-E22C-47D2-91BB-6238652B134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{AB6754BE-B7B5-4242-87D2-400EB553FEB9}</c15:txfldGUID>
                      <c15:f>Diagramm!$I$52</c15:f>
                      <c15:dlblFieldTableCache>
                        <c:ptCount val="1"/>
                      </c15:dlblFieldTableCache>
                    </c15:dlblFTEntry>
                  </c15:dlblFieldTable>
                  <c15:showDataLabelsRange val="0"/>
                </c:ext>
                <c:ext xmlns:c16="http://schemas.microsoft.com/office/drawing/2014/chart" uri="{C3380CC4-5D6E-409C-BE32-E72D297353CC}">
                  <c16:uniqueId val="{00000006-E22C-47D2-91BB-6238652B134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{F06FE41A-43B6-481E-90D3-3CF16B23B38A}</c15:txfldGUID>
                      <c15:f>Diagramm!$I$53</c15:f>
                      <c15:dlblFieldTableCache>
                        <c:ptCount val="1"/>
                      </c15:dlblFieldTableCache>
                    </c15:dlblFTEntry>
                  </c15:dlblFieldTable>
                  <c15:showDataLabelsRange val="0"/>
                </c:ext>
                <c:ext xmlns:c16="http://schemas.microsoft.com/office/drawing/2014/chart" uri="{C3380CC4-5D6E-409C-BE32-E72D297353CC}">
                  <c16:uniqueId val="{00000007-E22C-47D2-91BB-6238652B134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{D01EBE75-3054-4E90-9102-223FB8E06CAE}</c15:txfldGUID>
                      <c15:f>Diagramm!$I$54</c15:f>
                      <c15:dlblFieldTableCache>
                        <c:ptCount val="1"/>
                      </c15:dlblFieldTableCache>
                    </c15:dlblFTEntry>
                  </c15:dlblFieldTable>
                  <c15:showDataLabelsRange val="0"/>
                </c:ext>
                <c:ext xmlns:c16="http://schemas.microsoft.com/office/drawing/2014/chart" uri="{C3380CC4-5D6E-409C-BE32-E72D297353CC}">
                  <c16:uniqueId val="{00000008-E22C-47D2-91BB-6238652B134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{0B756F8A-C13D-49DA-A8ED-9B86B3BB0932}</c15:txfldGUID>
                      <c15:f>Diagramm!$I$55</c15:f>
                      <c15:dlblFieldTableCache>
                        <c:ptCount val="1"/>
                      </c15:dlblFieldTableCache>
                    </c15:dlblFTEntry>
                  </c15:dlblFieldTable>
                  <c15:showDataLabelsRange val="0"/>
                </c:ext>
                <c:ext xmlns:c16="http://schemas.microsoft.com/office/drawing/2014/chart" uri="{C3380CC4-5D6E-409C-BE32-E72D297353CC}">
                  <c16:uniqueId val="{00000009-E22C-47D2-91BB-6238652B134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{8CD77276-9CD8-4FAB-9473-726C8C1213E0}</c15:txfldGUID>
                      <c15:f>Diagramm!$I$56</c15:f>
                      <c15:dlblFieldTableCache>
                        <c:ptCount val="1"/>
                      </c15:dlblFieldTableCache>
                    </c15:dlblFTEntry>
                  </c15:dlblFieldTable>
                  <c15:showDataLabelsRange val="0"/>
                </c:ext>
                <c:ext xmlns:c16="http://schemas.microsoft.com/office/drawing/2014/chart" uri="{C3380CC4-5D6E-409C-BE32-E72D297353CC}">
                  <c16:uniqueId val="{0000000A-E22C-47D2-91BB-6238652B134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{8E1BAA6C-4AAF-4145-8EE3-C94B0B527FC1}</c15:txfldGUID>
                      <c15:f>Diagramm!$I$57</c15:f>
                      <c15:dlblFieldTableCache>
                        <c:ptCount val="1"/>
                      </c15:dlblFieldTableCache>
                    </c15:dlblFTEntry>
                  </c15:dlblFieldTable>
                  <c15:showDataLabelsRange val="0"/>
                </c:ext>
                <c:ext xmlns:c16="http://schemas.microsoft.com/office/drawing/2014/chart" uri="{C3380CC4-5D6E-409C-BE32-E72D297353CC}">
                  <c16:uniqueId val="{0000000B-E22C-47D2-91BB-6238652B134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{459ED135-D336-4D5E-940D-D157FE8F636F}</c15:txfldGUID>
                      <c15:f>Diagramm!$I$58</c15:f>
                      <c15:dlblFieldTableCache>
                        <c:ptCount val="1"/>
                      </c15:dlblFieldTableCache>
                    </c15:dlblFTEntry>
                  </c15:dlblFieldTable>
                  <c15:showDataLabelsRange val="0"/>
                </c:ext>
                <c:ext xmlns:c16="http://schemas.microsoft.com/office/drawing/2014/chart" uri="{C3380CC4-5D6E-409C-BE32-E72D297353CC}">
                  <c16:uniqueId val="{0000000C-E22C-47D2-91BB-6238652B134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{F9F2ECA4-E86E-444D-9558-B653DCCF191A}</c15:txfldGUID>
                      <c15:f>Diagramm!$I$59</c15:f>
                      <c15:dlblFieldTableCache>
                        <c:ptCount val="1"/>
                      </c15:dlblFieldTableCache>
                    </c15:dlblFTEntry>
                  </c15:dlblFieldTable>
                  <c15:showDataLabelsRange val="0"/>
                </c:ext>
                <c:ext xmlns:c16="http://schemas.microsoft.com/office/drawing/2014/chart" uri="{C3380CC4-5D6E-409C-BE32-E72D297353CC}">
                  <c16:uniqueId val="{0000000D-E22C-47D2-91BB-6238652B134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{AEE67FB0-3332-4CD9-B0E6-5C5E8A6C49B7}</c15:txfldGUID>
                      <c15:f>Diagramm!$I$60</c15:f>
                      <c15:dlblFieldTableCache>
                        <c:ptCount val="1"/>
                      </c15:dlblFieldTableCache>
                    </c15:dlblFTEntry>
                  </c15:dlblFieldTable>
                  <c15:showDataLabelsRange val="0"/>
                </c:ext>
                <c:ext xmlns:c16="http://schemas.microsoft.com/office/drawing/2014/chart" uri="{C3380CC4-5D6E-409C-BE32-E72D297353CC}">
                  <c16:uniqueId val="{0000000E-E22C-47D2-91BB-6238652B134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{A736419D-4EF4-4604-8CBD-B4170114595C}</c15:txfldGUID>
                      <c15:f>Diagramm!$I$61</c15:f>
                      <c15:dlblFieldTableCache>
                        <c:ptCount val="1"/>
                      </c15:dlblFieldTableCache>
                    </c15:dlblFTEntry>
                  </c15:dlblFieldTable>
                  <c15:showDataLabelsRange val="0"/>
                </c:ext>
                <c:ext xmlns:c16="http://schemas.microsoft.com/office/drawing/2014/chart" uri="{C3380CC4-5D6E-409C-BE32-E72D297353CC}">
                  <c16:uniqueId val="{0000000F-E22C-47D2-91BB-6238652B134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{30789316-C54C-4D86-9687-4E5DE16290EC}</c15:txfldGUID>
                      <c15:f>Diagramm!$I$62</c15:f>
                      <c15:dlblFieldTableCache>
                        <c:ptCount val="1"/>
                      </c15:dlblFieldTableCache>
                    </c15:dlblFTEntry>
                  </c15:dlblFieldTable>
                  <c15:showDataLabelsRange val="0"/>
                </c:ext>
                <c:ext xmlns:c16="http://schemas.microsoft.com/office/drawing/2014/chart" uri="{C3380CC4-5D6E-409C-BE32-E72D297353CC}">
                  <c16:uniqueId val="{00000010-E22C-47D2-91BB-6238652B134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{A03B5749-BC06-43B3-83D2-5FF57B8C85C8}</c15:txfldGUID>
                      <c15:f>Diagramm!$I$63</c15:f>
                      <c15:dlblFieldTableCache>
                        <c:ptCount val="1"/>
                      </c15:dlblFieldTableCache>
                    </c15:dlblFTEntry>
                  </c15:dlblFieldTable>
                  <c15:showDataLabelsRange val="0"/>
                </c:ext>
                <c:ext xmlns:c16="http://schemas.microsoft.com/office/drawing/2014/chart" uri="{C3380CC4-5D6E-409C-BE32-E72D297353CC}">
                  <c16:uniqueId val="{00000011-E22C-47D2-91BB-6238652B134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{A86A9BEA-3CC6-4831-A559-5ECDBA679F3E}</c15:txfldGUID>
                      <c15:f>Diagramm!$I$64</c15:f>
                      <c15:dlblFieldTableCache>
                        <c:ptCount val="1"/>
                      </c15:dlblFieldTableCache>
                    </c15:dlblFTEntry>
                  </c15:dlblFieldTable>
                  <c15:showDataLabelsRange val="0"/>
                </c:ext>
                <c:ext xmlns:c16="http://schemas.microsoft.com/office/drawing/2014/chart" uri="{C3380CC4-5D6E-409C-BE32-E72D297353CC}">
                  <c16:uniqueId val="{00000012-E22C-47D2-91BB-6238652B134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{6A0F480F-D8F6-4400-9F36-F87008B6D73F}</c15:txfldGUID>
                      <c15:f>Diagramm!$I$65</c15:f>
                      <c15:dlblFieldTableCache>
                        <c:ptCount val="1"/>
                      </c15:dlblFieldTableCache>
                    </c15:dlblFTEntry>
                  </c15:dlblFieldTable>
                  <c15:showDataLabelsRange val="0"/>
                </c:ext>
                <c:ext xmlns:c16="http://schemas.microsoft.com/office/drawing/2014/chart" uri="{C3380CC4-5D6E-409C-BE32-E72D297353CC}">
                  <c16:uniqueId val="{00000013-E22C-47D2-91BB-6238652B134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{DA9430DE-6E76-48B6-A7EE-E56B69D3506C}</c15:txfldGUID>
                      <c15:f>Diagramm!$I$66</c15:f>
                      <c15:dlblFieldTableCache>
                        <c:ptCount val="1"/>
                      </c15:dlblFieldTableCache>
                    </c15:dlblFTEntry>
                  </c15:dlblFieldTable>
                  <c15:showDataLabelsRange val="0"/>
                </c:ext>
                <c:ext xmlns:c16="http://schemas.microsoft.com/office/drawing/2014/chart" uri="{C3380CC4-5D6E-409C-BE32-E72D297353CC}">
                  <c16:uniqueId val="{00000014-E22C-47D2-91BB-6238652B134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{DD07BC67-1712-4D76-894A-EBCE9C8F7A4D}</c15:txfldGUID>
                      <c15:f>Diagramm!$I$67</c15:f>
                      <c15:dlblFieldTableCache>
                        <c:ptCount val="1"/>
                      </c15:dlblFieldTableCache>
                    </c15:dlblFTEntry>
                  </c15:dlblFieldTable>
                  <c15:showDataLabelsRange val="0"/>
                </c:ext>
                <c:ext xmlns:c16="http://schemas.microsoft.com/office/drawing/2014/chart" uri="{C3380CC4-5D6E-409C-BE32-E72D297353CC}">
                  <c16:uniqueId val="{00000015-E22C-47D2-91BB-6238652B134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22C-47D2-91BB-6238652B134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{0B35C448-B22C-4CC2-8F84-ADDF949A25C4}</c15:txfldGUID>
                      <c15:f>Diagramm!$K$46</c15:f>
                      <c15:dlblFieldTableCache>
                        <c:ptCount val="1"/>
                      </c15:dlblFieldTableCache>
                    </c15:dlblFTEntry>
                  </c15:dlblFieldTable>
                  <c15:showDataLabelsRange val="0"/>
                </c:ext>
                <c:ext xmlns:c16="http://schemas.microsoft.com/office/drawing/2014/chart" uri="{C3380CC4-5D6E-409C-BE32-E72D297353CC}">
                  <c16:uniqueId val="{00000017-E22C-47D2-91BB-6238652B134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{72217D6D-4963-4DCA-9B91-7C9B06151F2C}</c15:txfldGUID>
                      <c15:f>Diagramm!$K$47</c15:f>
                      <c15:dlblFieldTableCache>
                        <c:ptCount val="1"/>
                      </c15:dlblFieldTableCache>
                    </c15:dlblFTEntry>
                  </c15:dlblFieldTable>
                  <c15:showDataLabelsRange val="0"/>
                </c:ext>
                <c:ext xmlns:c16="http://schemas.microsoft.com/office/drawing/2014/chart" uri="{C3380CC4-5D6E-409C-BE32-E72D297353CC}">
                  <c16:uniqueId val="{00000018-E22C-47D2-91BB-6238652B134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{ADBA1328-1F34-4B71-9758-0062BEAD5A9D}</c15:txfldGUID>
                      <c15:f>Diagramm!$K$48</c15:f>
                      <c15:dlblFieldTableCache>
                        <c:ptCount val="1"/>
                      </c15:dlblFieldTableCache>
                    </c15:dlblFTEntry>
                  </c15:dlblFieldTable>
                  <c15:showDataLabelsRange val="0"/>
                </c:ext>
                <c:ext xmlns:c16="http://schemas.microsoft.com/office/drawing/2014/chart" uri="{C3380CC4-5D6E-409C-BE32-E72D297353CC}">
                  <c16:uniqueId val="{00000019-E22C-47D2-91BB-6238652B134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{ADE73402-A153-4E7F-AA8C-E4CD3225DCB7}</c15:txfldGUID>
                      <c15:f>Diagramm!$K$49</c15:f>
                      <c15:dlblFieldTableCache>
                        <c:ptCount val="1"/>
                      </c15:dlblFieldTableCache>
                    </c15:dlblFTEntry>
                  </c15:dlblFieldTable>
                  <c15:showDataLabelsRange val="0"/>
                </c:ext>
                <c:ext xmlns:c16="http://schemas.microsoft.com/office/drawing/2014/chart" uri="{C3380CC4-5D6E-409C-BE32-E72D297353CC}">
                  <c16:uniqueId val="{0000001A-E22C-47D2-91BB-6238652B134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{AD6087DB-88DD-4F4C-A150-7AE31C73CD45}</c15:txfldGUID>
                      <c15:f>Diagramm!$K$50</c15:f>
                      <c15:dlblFieldTableCache>
                        <c:ptCount val="1"/>
                      </c15:dlblFieldTableCache>
                    </c15:dlblFTEntry>
                  </c15:dlblFieldTable>
                  <c15:showDataLabelsRange val="0"/>
                </c:ext>
                <c:ext xmlns:c16="http://schemas.microsoft.com/office/drawing/2014/chart" uri="{C3380CC4-5D6E-409C-BE32-E72D297353CC}">
                  <c16:uniqueId val="{0000001B-E22C-47D2-91BB-6238652B134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{2730D74D-1637-41A9-B953-B16C4BE10229}</c15:txfldGUID>
                      <c15:f>Diagramm!$K$51</c15:f>
                      <c15:dlblFieldTableCache>
                        <c:ptCount val="1"/>
                      </c15:dlblFieldTableCache>
                    </c15:dlblFTEntry>
                  </c15:dlblFieldTable>
                  <c15:showDataLabelsRange val="0"/>
                </c:ext>
                <c:ext xmlns:c16="http://schemas.microsoft.com/office/drawing/2014/chart" uri="{C3380CC4-5D6E-409C-BE32-E72D297353CC}">
                  <c16:uniqueId val="{0000001C-E22C-47D2-91BB-6238652B134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{FEEB707F-320E-4EAB-96EC-B2C5989D2C80}</c15:txfldGUID>
                      <c15:f>Diagramm!$K$52</c15:f>
                      <c15:dlblFieldTableCache>
                        <c:ptCount val="1"/>
                      </c15:dlblFieldTableCache>
                    </c15:dlblFTEntry>
                  </c15:dlblFieldTable>
                  <c15:showDataLabelsRange val="0"/>
                </c:ext>
                <c:ext xmlns:c16="http://schemas.microsoft.com/office/drawing/2014/chart" uri="{C3380CC4-5D6E-409C-BE32-E72D297353CC}">
                  <c16:uniqueId val="{0000001D-E22C-47D2-91BB-6238652B134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{30390B4C-9D56-4674-9BF9-6C2204805D84}</c15:txfldGUID>
                      <c15:f>Diagramm!$K$53</c15:f>
                      <c15:dlblFieldTableCache>
                        <c:ptCount val="1"/>
                      </c15:dlblFieldTableCache>
                    </c15:dlblFTEntry>
                  </c15:dlblFieldTable>
                  <c15:showDataLabelsRange val="0"/>
                </c:ext>
                <c:ext xmlns:c16="http://schemas.microsoft.com/office/drawing/2014/chart" uri="{C3380CC4-5D6E-409C-BE32-E72D297353CC}">
                  <c16:uniqueId val="{0000001E-E22C-47D2-91BB-6238652B134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{63A2688B-8410-4D11-8F5A-9DFDBA37C53F}</c15:txfldGUID>
                      <c15:f>Diagramm!$K$54</c15:f>
                      <c15:dlblFieldTableCache>
                        <c:ptCount val="1"/>
                      </c15:dlblFieldTableCache>
                    </c15:dlblFTEntry>
                  </c15:dlblFieldTable>
                  <c15:showDataLabelsRange val="0"/>
                </c:ext>
                <c:ext xmlns:c16="http://schemas.microsoft.com/office/drawing/2014/chart" uri="{C3380CC4-5D6E-409C-BE32-E72D297353CC}">
                  <c16:uniqueId val="{0000001F-E22C-47D2-91BB-6238652B134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{BDF5E29E-B130-4E5E-A29B-3994E0FFBFED}</c15:txfldGUID>
                      <c15:f>Diagramm!$K$55</c15:f>
                      <c15:dlblFieldTableCache>
                        <c:ptCount val="1"/>
                      </c15:dlblFieldTableCache>
                    </c15:dlblFTEntry>
                  </c15:dlblFieldTable>
                  <c15:showDataLabelsRange val="0"/>
                </c:ext>
                <c:ext xmlns:c16="http://schemas.microsoft.com/office/drawing/2014/chart" uri="{C3380CC4-5D6E-409C-BE32-E72D297353CC}">
                  <c16:uniqueId val="{00000020-E22C-47D2-91BB-6238652B134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{CA9EA944-1EF8-4CC7-9694-F7604BB7F2B2}</c15:txfldGUID>
                      <c15:f>Diagramm!$K$56</c15:f>
                      <c15:dlblFieldTableCache>
                        <c:ptCount val="1"/>
                      </c15:dlblFieldTableCache>
                    </c15:dlblFTEntry>
                  </c15:dlblFieldTable>
                  <c15:showDataLabelsRange val="0"/>
                </c:ext>
                <c:ext xmlns:c16="http://schemas.microsoft.com/office/drawing/2014/chart" uri="{C3380CC4-5D6E-409C-BE32-E72D297353CC}">
                  <c16:uniqueId val="{00000021-E22C-47D2-91BB-6238652B134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{762707A2-5033-4522-A33F-985076E028DE}</c15:txfldGUID>
                      <c15:f>Diagramm!$K$57</c15:f>
                      <c15:dlblFieldTableCache>
                        <c:ptCount val="1"/>
                      </c15:dlblFieldTableCache>
                    </c15:dlblFTEntry>
                  </c15:dlblFieldTable>
                  <c15:showDataLabelsRange val="0"/>
                </c:ext>
                <c:ext xmlns:c16="http://schemas.microsoft.com/office/drawing/2014/chart" uri="{C3380CC4-5D6E-409C-BE32-E72D297353CC}">
                  <c16:uniqueId val="{00000022-E22C-47D2-91BB-6238652B134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{D99A9969-A43D-4C61-8B2F-24FD9C214A3D}</c15:txfldGUID>
                      <c15:f>Diagramm!$K$58</c15:f>
                      <c15:dlblFieldTableCache>
                        <c:ptCount val="1"/>
                      </c15:dlblFieldTableCache>
                    </c15:dlblFTEntry>
                  </c15:dlblFieldTable>
                  <c15:showDataLabelsRange val="0"/>
                </c:ext>
                <c:ext xmlns:c16="http://schemas.microsoft.com/office/drawing/2014/chart" uri="{C3380CC4-5D6E-409C-BE32-E72D297353CC}">
                  <c16:uniqueId val="{00000023-E22C-47D2-91BB-6238652B134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{C290CD2E-45A9-4B3F-BF8E-4545DE1800A1}</c15:txfldGUID>
                      <c15:f>Diagramm!$K$59</c15:f>
                      <c15:dlblFieldTableCache>
                        <c:ptCount val="1"/>
                      </c15:dlblFieldTableCache>
                    </c15:dlblFTEntry>
                  </c15:dlblFieldTable>
                  <c15:showDataLabelsRange val="0"/>
                </c:ext>
                <c:ext xmlns:c16="http://schemas.microsoft.com/office/drawing/2014/chart" uri="{C3380CC4-5D6E-409C-BE32-E72D297353CC}">
                  <c16:uniqueId val="{00000024-E22C-47D2-91BB-6238652B134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{696C216E-978A-4BC8-8C28-E7435B775302}</c15:txfldGUID>
                      <c15:f>Diagramm!$K$60</c15:f>
                      <c15:dlblFieldTableCache>
                        <c:ptCount val="1"/>
                      </c15:dlblFieldTableCache>
                    </c15:dlblFTEntry>
                  </c15:dlblFieldTable>
                  <c15:showDataLabelsRange val="0"/>
                </c:ext>
                <c:ext xmlns:c16="http://schemas.microsoft.com/office/drawing/2014/chart" uri="{C3380CC4-5D6E-409C-BE32-E72D297353CC}">
                  <c16:uniqueId val="{00000025-E22C-47D2-91BB-6238652B134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{C83C0E7A-F07E-4076-8526-15C43226635A}</c15:txfldGUID>
                      <c15:f>Diagramm!$K$61</c15:f>
                      <c15:dlblFieldTableCache>
                        <c:ptCount val="1"/>
                      </c15:dlblFieldTableCache>
                    </c15:dlblFTEntry>
                  </c15:dlblFieldTable>
                  <c15:showDataLabelsRange val="0"/>
                </c:ext>
                <c:ext xmlns:c16="http://schemas.microsoft.com/office/drawing/2014/chart" uri="{C3380CC4-5D6E-409C-BE32-E72D297353CC}">
                  <c16:uniqueId val="{00000026-E22C-47D2-91BB-6238652B134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{A6C08A93-69C1-44FA-92EC-F11AEDF276B3}</c15:txfldGUID>
                      <c15:f>Diagramm!$K$62</c15:f>
                      <c15:dlblFieldTableCache>
                        <c:ptCount val="1"/>
                      </c15:dlblFieldTableCache>
                    </c15:dlblFTEntry>
                  </c15:dlblFieldTable>
                  <c15:showDataLabelsRange val="0"/>
                </c:ext>
                <c:ext xmlns:c16="http://schemas.microsoft.com/office/drawing/2014/chart" uri="{C3380CC4-5D6E-409C-BE32-E72D297353CC}">
                  <c16:uniqueId val="{00000027-E22C-47D2-91BB-6238652B134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{AB98DBAA-74F6-46DB-9FEE-62DB975C759B}</c15:txfldGUID>
                      <c15:f>Diagramm!$K$63</c15:f>
                      <c15:dlblFieldTableCache>
                        <c:ptCount val="1"/>
                      </c15:dlblFieldTableCache>
                    </c15:dlblFTEntry>
                  </c15:dlblFieldTable>
                  <c15:showDataLabelsRange val="0"/>
                </c:ext>
                <c:ext xmlns:c16="http://schemas.microsoft.com/office/drawing/2014/chart" uri="{C3380CC4-5D6E-409C-BE32-E72D297353CC}">
                  <c16:uniqueId val="{00000028-E22C-47D2-91BB-6238652B134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{17DD6DED-B853-4833-9630-E1D0E7CD1B5A}</c15:txfldGUID>
                      <c15:f>Diagramm!$K$64</c15:f>
                      <c15:dlblFieldTableCache>
                        <c:ptCount val="1"/>
                      </c15:dlblFieldTableCache>
                    </c15:dlblFTEntry>
                  </c15:dlblFieldTable>
                  <c15:showDataLabelsRange val="0"/>
                </c:ext>
                <c:ext xmlns:c16="http://schemas.microsoft.com/office/drawing/2014/chart" uri="{C3380CC4-5D6E-409C-BE32-E72D297353CC}">
                  <c16:uniqueId val="{00000029-E22C-47D2-91BB-6238652B134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{C4E4C9A9-A4E7-4EC2-9B53-DA323F4520CC}</c15:txfldGUID>
                      <c15:f>Diagramm!$K$65</c15:f>
                      <c15:dlblFieldTableCache>
                        <c:ptCount val="1"/>
                      </c15:dlblFieldTableCache>
                    </c15:dlblFTEntry>
                  </c15:dlblFieldTable>
                  <c15:showDataLabelsRange val="0"/>
                </c:ext>
                <c:ext xmlns:c16="http://schemas.microsoft.com/office/drawing/2014/chart" uri="{C3380CC4-5D6E-409C-BE32-E72D297353CC}">
                  <c16:uniqueId val="{0000002A-E22C-47D2-91BB-6238652B134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{36139DFD-2C9C-4B33-9FD8-A4903007087A}</c15:txfldGUID>
                      <c15:f>Diagramm!$K$66</c15:f>
                      <c15:dlblFieldTableCache>
                        <c:ptCount val="1"/>
                      </c15:dlblFieldTableCache>
                    </c15:dlblFTEntry>
                  </c15:dlblFieldTable>
                  <c15:showDataLabelsRange val="0"/>
                </c:ext>
                <c:ext xmlns:c16="http://schemas.microsoft.com/office/drawing/2014/chart" uri="{C3380CC4-5D6E-409C-BE32-E72D297353CC}">
                  <c16:uniqueId val="{0000002B-E22C-47D2-91BB-6238652B134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{BFF641D9-5A8F-4231-B11C-3FB7D444CD49}</c15:txfldGUID>
                      <c15:f>Diagramm!$K$67</c15:f>
                      <c15:dlblFieldTableCache>
                        <c:ptCount val="1"/>
                      </c15:dlblFieldTableCache>
                    </c15:dlblFTEntry>
                  </c15:dlblFieldTable>
                  <c15:showDataLabelsRange val="0"/>
                </c:ext>
                <c:ext xmlns:c16="http://schemas.microsoft.com/office/drawing/2014/chart" uri="{C3380CC4-5D6E-409C-BE32-E72D297353CC}">
                  <c16:uniqueId val="{0000002C-E22C-47D2-91BB-6238652B134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22C-47D2-91BB-6238652B134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{52274212-D471-425B-B3E8-D3377F4EC2BA}</c15:txfldGUID>
                      <c15:f>Diagramm!$J$46</c15:f>
                      <c15:dlblFieldTableCache>
                        <c:ptCount val="1"/>
                      </c15:dlblFieldTableCache>
                    </c15:dlblFTEntry>
                  </c15:dlblFieldTable>
                  <c15:showDataLabelsRange val="0"/>
                </c:ext>
                <c:ext xmlns:c16="http://schemas.microsoft.com/office/drawing/2014/chart" uri="{C3380CC4-5D6E-409C-BE32-E72D297353CC}">
                  <c16:uniqueId val="{0000002E-E22C-47D2-91BB-6238652B134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{FDB59040-CC11-4980-8E8C-F8092A6C1174}</c15:txfldGUID>
                      <c15:f>Diagramm!$J$47</c15:f>
                      <c15:dlblFieldTableCache>
                        <c:ptCount val="1"/>
                      </c15:dlblFieldTableCache>
                    </c15:dlblFTEntry>
                  </c15:dlblFieldTable>
                  <c15:showDataLabelsRange val="0"/>
                </c:ext>
                <c:ext xmlns:c16="http://schemas.microsoft.com/office/drawing/2014/chart" uri="{C3380CC4-5D6E-409C-BE32-E72D297353CC}">
                  <c16:uniqueId val="{0000002F-E22C-47D2-91BB-6238652B134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{6AB4464C-BEF5-44E2-80F1-3CF32D1EEA0B}</c15:txfldGUID>
                      <c15:f>Diagramm!$J$48</c15:f>
                      <c15:dlblFieldTableCache>
                        <c:ptCount val="1"/>
                      </c15:dlblFieldTableCache>
                    </c15:dlblFTEntry>
                  </c15:dlblFieldTable>
                  <c15:showDataLabelsRange val="0"/>
                </c:ext>
                <c:ext xmlns:c16="http://schemas.microsoft.com/office/drawing/2014/chart" uri="{C3380CC4-5D6E-409C-BE32-E72D297353CC}">
                  <c16:uniqueId val="{00000030-E22C-47D2-91BB-6238652B134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{1DFC4C2D-B2D0-458A-948D-79B5FE7E4C82}</c15:txfldGUID>
                      <c15:f>Diagramm!$J$49</c15:f>
                      <c15:dlblFieldTableCache>
                        <c:ptCount val="1"/>
                      </c15:dlblFieldTableCache>
                    </c15:dlblFTEntry>
                  </c15:dlblFieldTable>
                  <c15:showDataLabelsRange val="0"/>
                </c:ext>
                <c:ext xmlns:c16="http://schemas.microsoft.com/office/drawing/2014/chart" uri="{C3380CC4-5D6E-409C-BE32-E72D297353CC}">
                  <c16:uniqueId val="{00000031-E22C-47D2-91BB-6238652B134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{5CD02886-C649-4A09-BF5B-A28F93BF4C31}</c15:txfldGUID>
                      <c15:f>Diagramm!$J$50</c15:f>
                      <c15:dlblFieldTableCache>
                        <c:ptCount val="1"/>
                      </c15:dlblFieldTableCache>
                    </c15:dlblFTEntry>
                  </c15:dlblFieldTable>
                  <c15:showDataLabelsRange val="0"/>
                </c:ext>
                <c:ext xmlns:c16="http://schemas.microsoft.com/office/drawing/2014/chart" uri="{C3380CC4-5D6E-409C-BE32-E72D297353CC}">
                  <c16:uniqueId val="{00000032-E22C-47D2-91BB-6238652B134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{73D8C9A5-3A86-4657-9C10-D85403EFC7A6}</c15:txfldGUID>
                      <c15:f>Diagramm!$J$51</c15:f>
                      <c15:dlblFieldTableCache>
                        <c:ptCount val="1"/>
                      </c15:dlblFieldTableCache>
                    </c15:dlblFTEntry>
                  </c15:dlblFieldTable>
                  <c15:showDataLabelsRange val="0"/>
                </c:ext>
                <c:ext xmlns:c16="http://schemas.microsoft.com/office/drawing/2014/chart" uri="{C3380CC4-5D6E-409C-BE32-E72D297353CC}">
                  <c16:uniqueId val="{00000033-E22C-47D2-91BB-6238652B134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{9DF3D233-67F1-438D-8D0B-D8844A5793EA}</c15:txfldGUID>
                      <c15:f>Diagramm!$J$52</c15:f>
                      <c15:dlblFieldTableCache>
                        <c:ptCount val="1"/>
                      </c15:dlblFieldTableCache>
                    </c15:dlblFTEntry>
                  </c15:dlblFieldTable>
                  <c15:showDataLabelsRange val="0"/>
                </c:ext>
                <c:ext xmlns:c16="http://schemas.microsoft.com/office/drawing/2014/chart" uri="{C3380CC4-5D6E-409C-BE32-E72D297353CC}">
                  <c16:uniqueId val="{00000034-E22C-47D2-91BB-6238652B134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{83C5B809-542B-4A86-8254-F19F88791250}</c15:txfldGUID>
                      <c15:f>Diagramm!$J$53</c15:f>
                      <c15:dlblFieldTableCache>
                        <c:ptCount val="1"/>
                      </c15:dlblFieldTableCache>
                    </c15:dlblFTEntry>
                  </c15:dlblFieldTable>
                  <c15:showDataLabelsRange val="0"/>
                </c:ext>
                <c:ext xmlns:c16="http://schemas.microsoft.com/office/drawing/2014/chart" uri="{C3380CC4-5D6E-409C-BE32-E72D297353CC}">
                  <c16:uniqueId val="{00000035-E22C-47D2-91BB-6238652B134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{C8FB6F08-06FE-435F-98CD-1D71350D6C98}</c15:txfldGUID>
                      <c15:f>Diagramm!$J$54</c15:f>
                      <c15:dlblFieldTableCache>
                        <c:ptCount val="1"/>
                      </c15:dlblFieldTableCache>
                    </c15:dlblFTEntry>
                  </c15:dlblFieldTable>
                  <c15:showDataLabelsRange val="0"/>
                </c:ext>
                <c:ext xmlns:c16="http://schemas.microsoft.com/office/drawing/2014/chart" uri="{C3380CC4-5D6E-409C-BE32-E72D297353CC}">
                  <c16:uniqueId val="{00000036-E22C-47D2-91BB-6238652B134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{2EEDAF53-11FD-4F7D-BBEF-FEC9531DD4D2}</c15:txfldGUID>
                      <c15:f>Diagramm!$J$55</c15:f>
                      <c15:dlblFieldTableCache>
                        <c:ptCount val="1"/>
                      </c15:dlblFieldTableCache>
                    </c15:dlblFTEntry>
                  </c15:dlblFieldTable>
                  <c15:showDataLabelsRange val="0"/>
                </c:ext>
                <c:ext xmlns:c16="http://schemas.microsoft.com/office/drawing/2014/chart" uri="{C3380CC4-5D6E-409C-BE32-E72D297353CC}">
                  <c16:uniqueId val="{00000037-E22C-47D2-91BB-6238652B134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{19F1FEA5-3D4B-4B09-AA58-D496996B39B2}</c15:txfldGUID>
                      <c15:f>Diagramm!$J$56</c15:f>
                      <c15:dlblFieldTableCache>
                        <c:ptCount val="1"/>
                      </c15:dlblFieldTableCache>
                    </c15:dlblFTEntry>
                  </c15:dlblFieldTable>
                  <c15:showDataLabelsRange val="0"/>
                </c:ext>
                <c:ext xmlns:c16="http://schemas.microsoft.com/office/drawing/2014/chart" uri="{C3380CC4-5D6E-409C-BE32-E72D297353CC}">
                  <c16:uniqueId val="{00000038-E22C-47D2-91BB-6238652B134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{4C050A5C-420F-498E-98FF-222D309AE5B9}</c15:txfldGUID>
                      <c15:f>Diagramm!$J$57</c15:f>
                      <c15:dlblFieldTableCache>
                        <c:ptCount val="1"/>
                      </c15:dlblFieldTableCache>
                    </c15:dlblFTEntry>
                  </c15:dlblFieldTable>
                  <c15:showDataLabelsRange val="0"/>
                </c:ext>
                <c:ext xmlns:c16="http://schemas.microsoft.com/office/drawing/2014/chart" uri="{C3380CC4-5D6E-409C-BE32-E72D297353CC}">
                  <c16:uniqueId val="{00000039-E22C-47D2-91BB-6238652B134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{1C664F84-3D30-4304-85D1-6D3317EDB6B1}</c15:txfldGUID>
                      <c15:f>Diagramm!$J$58</c15:f>
                      <c15:dlblFieldTableCache>
                        <c:ptCount val="1"/>
                      </c15:dlblFieldTableCache>
                    </c15:dlblFTEntry>
                  </c15:dlblFieldTable>
                  <c15:showDataLabelsRange val="0"/>
                </c:ext>
                <c:ext xmlns:c16="http://schemas.microsoft.com/office/drawing/2014/chart" uri="{C3380CC4-5D6E-409C-BE32-E72D297353CC}">
                  <c16:uniqueId val="{0000003A-E22C-47D2-91BB-6238652B134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{CBD7C83A-F90E-4491-B8BA-7C0C615DB2D3}</c15:txfldGUID>
                      <c15:f>Diagramm!$J$59</c15:f>
                      <c15:dlblFieldTableCache>
                        <c:ptCount val="1"/>
                      </c15:dlblFieldTableCache>
                    </c15:dlblFTEntry>
                  </c15:dlblFieldTable>
                  <c15:showDataLabelsRange val="0"/>
                </c:ext>
                <c:ext xmlns:c16="http://schemas.microsoft.com/office/drawing/2014/chart" uri="{C3380CC4-5D6E-409C-BE32-E72D297353CC}">
                  <c16:uniqueId val="{0000003B-E22C-47D2-91BB-6238652B134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{242E7BF4-AA1F-4511-AE33-5306000467BD}</c15:txfldGUID>
                      <c15:f>Diagramm!$J$60</c15:f>
                      <c15:dlblFieldTableCache>
                        <c:ptCount val="1"/>
                      </c15:dlblFieldTableCache>
                    </c15:dlblFTEntry>
                  </c15:dlblFieldTable>
                  <c15:showDataLabelsRange val="0"/>
                </c:ext>
                <c:ext xmlns:c16="http://schemas.microsoft.com/office/drawing/2014/chart" uri="{C3380CC4-5D6E-409C-BE32-E72D297353CC}">
                  <c16:uniqueId val="{0000003C-E22C-47D2-91BB-6238652B134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{B4648C8D-8C8C-4235-B880-77A12C560286}</c15:txfldGUID>
                      <c15:f>Diagramm!$J$61</c15:f>
                      <c15:dlblFieldTableCache>
                        <c:ptCount val="1"/>
                      </c15:dlblFieldTableCache>
                    </c15:dlblFTEntry>
                  </c15:dlblFieldTable>
                  <c15:showDataLabelsRange val="0"/>
                </c:ext>
                <c:ext xmlns:c16="http://schemas.microsoft.com/office/drawing/2014/chart" uri="{C3380CC4-5D6E-409C-BE32-E72D297353CC}">
                  <c16:uniqueId val="{0000003D-E22C-47D2-91BB-6238652B134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{5491F703-9700-4755-9397-BD7C9375345E}</c15:txfldGUID>
                      <c15:f>Diagramm!$J$62</c15:f>
                      <c15:dlblFieldTableCache>
                        <c:ptCount val="1"/>
                      </c15:dlblFieldTableCache>
                    </c15:dlblFTEntry>
                  </c15:dlblFieldTable>
                  <c15:showDataLabelsRange val="0"/>
                </c:ext>
                <c:ext xmlns:c16="http://schemas.microsoft.com/office/drawing/2014/chart" uri="{C3380CC4-5D6E-409C-BE32-E72D297353CC}">
                  <c16:uniqueId val="{0000003E-E22C-47D2-91BB-6238652B134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{34E65249-3940-4ECF-8F9C-84B4BA2899D6}</c15:txfldGUID>
                      <c15:f>Diagramm!$J$63</c15:f>
                      <c15:dlblFieldTableCache>
                        <c:ptCount val="1"/>
                      </c15:dlblFieldTableCache>
                    </c15:dlblFTEntry>
                  </c15:dlblFieldTable>
                  <c15:showDataLabelsRange val="0"/>
                </c:ext>
                <c:ext xmlns:c16="http://schemas.microsoft.com/office/drawing/2014/chart" uri="{C3380CC4-5D6E-409C-BE32-E72D297353CC}">
                  <c16:uniqueId val="{0000003F-E22C-47D2-91BB-6238652B134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{1320839F-D4EB-4C67-BDBA-4BE69DDBA1F8}</c15:txfldGUID>
                      <c15:f>Diagramm!$J$64</c15:f>
                      <c15:dlblFieldTableCache>
                        <c:ptCount val="1"/>
                      </c15:dlblFieldTableCache>
                    </c15:dlblFTEntry>
                  </c15:dlblFieldTable>
                  <c15:showDataLabelsRange val="0"/>
                </c:ext>
                <c:ext xmlns:c16="http://schemas.microsoft.com/office/drawing/2014/chart" uri="{C3380CC4-5D6E-409C-BE32-E72D297353CC}">
                  <c16:uniqueId val="{00000040-E22C-47D2-91BB-6238652B134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{23B995BB-550E-494C-82FF-9EF41B821017}</c15:txfldGUID>
                      <c15:f>Diagramm!$J$65</c15:f>
                      <c15:dlblFieldTableCache>
                        <c:ptCount val="1"/>
                      </c15:dlblFieldTableCache>
                    </c15:dlblFTEntry>
                  </c15:dlblFieldTable>
                  <c15:showDataLabelsRange val="0"/>
                </c:ext>
                <c:ext xmlns:c16="http://schemas.microsoft.com/office/drawing/2014/chart" uri="{C3380CC4-5D6E-409C-BE32-E72D297353CC}">
                  <c16:uniqueId val="{00000041-E22C-47D2-91BB-6238652B134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{25EA5BC4-E965-4FF4-A347-8F426D284FD5}</c15:txfldGUID>
                      <c15:f>Diagramm!$J$66</c15:f>
                      <c15:dlblFieldTableCache>
                        <c:ptCount val="1"/>
                      </c15:dlblFieldTableCache>
                    </c15:dlblFTEntry>
                  </c15:dlblFieldTable>
                  <c15:showDataLabelsRange val="0"/>
                </c:ext>
                <c:ext xmlns:c16="http://schemas.microsoft.com/office/drawing/2014/chart" uri="{C3380CC4-5D6E-409C-BE32-E72D297353CC}">
                  <c16:uniqueId val="{00000042-E22C-47D2-91BB-6238652B134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{7B4D70D0-0AEA-4693-979B-7F6A42359285}</c15:txfldGUID>
                      <c15:f>Diagramm!$J$67</c15:f>
                      <c15:dlblFieldTableCache>
                        <c:ptCount val="1"/>
                      </c15:dlblFieldTableCache>
                    </c15:dlblFTEntry>
                  </c15:dlblFieldTable>
                  <c15:showDataLabelsRange val="0"/>
                </c:ext>
                <c:ext xmlns:c16="http://schemas.microsoft.com/office/drawing/2014/chart" uri="{C3380CC4-5D6E-409C-BE32-E72D297353CC}">
                  <c16:uniqueId val="{00000043-E22C-47D2-91BB-6238652B134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22C-47D2-91BB-6238652B134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53D-4D8A-BBBE-69A46E857B9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53D-4D8A-BBBE-69A46E857B9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53D-4D8A-BBBE-69A46E857B9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53D-4D8A-BBBE-69A46E857B9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53D-4D8A-BBBE-69A46E857B9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53D-4D8A-BBBE-69A46E857B9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53D-4D8A-BBBE-69A46E857B9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53D-4D8A-BBBE-69A46E857B9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53D-4D8A-BBBE-69A46E857B9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53D-4D8A-BBBE-69A46E857B9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53D-4D8A-BBBE-69A46E857B9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53D-4D8A-BBBE-69A46E857B9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53D-4D8A-BBBE-69A46E857B9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53D-4D8A-BBBE-69A46E857B9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53D-4D8A-BBBE-69A46E857B9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53D-4D8A-BBBE-69A46E857B9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53D-4D8A-BBBE-69A46E857B9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53D-4D8A-BBBE-69A46E857B9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53D-4D8A-BBBE-69A46E857B9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53D-4D8A-BBBE-69A46E857B9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53D-4D8A-BBBE-69A46E857B9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53D-4D8A-BBBE-69A46E857B9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53D-4D8A-BBBE-69A46E857B9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53D-4D8A-BBBE-69A46E857B9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53D-4D8A-BBBE-69A46E857B9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53D-4D8A-BBBE-69A46E857B9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53D-4D8A-BBBE-69A46E857B9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53D-4D8A-BBBE-69A46E857B9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53D-4D8A-BBBE-69A46E857B9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53D-4D8A-BBBE-69A46E857B9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53D-4D8A-BBBE-69A46E857B9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53D-4D8A-BBBE-69A46E857B9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53D-4D8A-BBBE-69A46E857B9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53D-4D8A-BBBE-69A46E857B9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53D-4D8A-BBBE-69A46E857B9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53D-4D8A-BBBE-69A46E857B9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53D-4D8A-BBBE-69A46E857B9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53D-4D8A-BBBE-69A46E857B9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53D-4D8A-BBBE-69A46E857B9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53D-4D8A-BBBE-69A46E857B9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53D-4D8A-BBBE-69A46E857B9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53D-4D8A-BBBE-69A46E857B9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53D-4D8A-BBBE-69A46E857B9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53D-4D8A-BBBE-69A46E857B9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53D-4D8A-BBBE-69A46E857B9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53D-4D8A-BBBE-69A46E857B9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53D-4D8A-BBBE-69A46E857B9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53D-4D8A-BBBE-69A46E857B9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53D-4D8A-BBBE-69A46E857B9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53D-4D8A-BBBE-69A46E857B9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53D-4D8A-BBBE-69A46E857B9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53D-4D8A-BBBE-69A46E857B9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53D-4D8A-BBBE-69A46E857B9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53D-4D8A-BBBE-69A46E857B9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53D-4D8A-BBBE-69A46E857B9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53D-4D8A-BBBE-69A46E857B9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53D-4D8A-BBBE-69A46E857B9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53D-4D8A-BBBE-69A46E857B9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53D-4D8A-BBBE-69A46E857B9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53D-4D8A-BBBE-69A46E857B9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53D-4D8A-BBBE-69A46E857B9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53D-4D8A-BBBE-69A46E857B9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53D-4D8A-BBBE-69A46E857B9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53D-4D8A-BBBE-69A46E857B9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53D-4D8A-BBBE-69A46E857B9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53D-4D8A-BBBE-69A46E857B9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53D-4D8A-BBBE-69A46E857B9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53D-4D8A-BBBE-69A46E857B9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53D-4D8A-BBBE-69A46E857B9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101.81612463372886</c:v>
                </c:pt>
                <c:pt idx="2">
                  <c:v>104.11384142272766</c:v>
                </c:pt>
                <c:pt idx="3">
                  <c:v>102.4137630914735</c:v>
                </c:pt>
                <c:pt idx="4">
                  <c:v>103.73088862456119</c:v>
                </c:pt>
                <c:pt idx="5">
                  <c:v>104.18056804665061</c:v>
                </c:pt>
                <c:pt idx="6">
                  <c:v>107.09333023876526</c:v>
                </c:pt>
                <c:pt idx="7">
                  <c:v>105.30041486553134</c:v>
                </c:pt>
                <c:pt idx="8">
                  <c:v>105.65435608807914</c:v>
                </c:pt>
                <c:pt idx="9">
                  <c:v>106.58272650787663</c:v>
                </c:pt>
                <c:pt idx="10">
                  <c:v>108.71507731584902</c:v>
                </c:pt>
                <c:pt idx="11">
                  <c:v>107.93756708926863</c:v>
                </c:pt>
                <c:pt idx="12">
                  <c:v>108.99939075691201</c:v>
                </c:pt>
                <c:pt idx="13">
                  <c:v>111.27099712785402</c:v>
                </c:pt>
                <c:pt idx="14">
                  <c:v>113.4381618265688</c:v>
                </c:pt>
                <c:pt idx="15">
                  <c:v>111.926658736836</c:v>
                </c:pt>
                <c:pt idx="16">
                  <c:v>111.09402651658012</c:v>
                </c:pt>
                <c:pt idx="17">
                  <c:v>112.85502915663351</c:v>
                </c:pt>
                <c:pt idx="18">
                  <c:v>113.7137717949462</c:v>
                </c:pt>
                <c:pt idx="19">
                  <c:v>112.02819925150136</c:v>
                </c:pt>
                <c:pt idx="20">
                  <c:v>110.33972555049465</c:v>
                </c:pt>
                <c:pt idx="21">
                  <c:v>110.55731236763468</c:v>
                </c:pt>
                <c:pt idx="22">
                  <c:v>111.60463024746873</c:v>
                </c:pt>
                <c:pt idx="23">
                  <c:v>111.4218573210711</c:v>
                </c:pt>
                <c:pt idx="24">
                  <c:v>110.96057326873424</c:v>
                </c:pt>
              </c:numCache>
            </c:numRef>
          </c:val>
          <c:smooth val="0"/>
          <c:extLst>
            <c:ext xmlns:c16="http://schemas.microsoft.com/office/drawing/2014/chart" uri="{C3380CC4-5D6E-409C-BE32-E72D297353CC}">
              <c16:uniqueId val="{00000000-1A31-4880-BC20-5209F1C3310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101.09580463368818</c:v>
                </c:pt>
                <c:pt idx="2">
                  <c:v>106.8252974326863</c:v>
                </c:pt>
                <c:pt idx="3">
                  <c:v>106.32435817157169</c:v>
                </c:pt>
                <c:pt idx="4">
                  <c:v>104.69630557294929</c:v>
                </c:pt>
                <c:pt idx="5">
                  <c:v>104.22667501565435</c:v>
                </c:pt>
                <c:pt idx="6">
                  <c:v>111.95992485911084</c:v>
                </c:pt>
                <c:pt idx="7">
                  <c:v>111.89730745147151</c:v>
                </c:pt>
                <c:pt idx="8">
                  <c:v>111.20851596743894</c:v>
                </c:pt>
                <c:pt idx="9">
                  <c:v>111.33375078271759</c:v>
                </c:pt>
                <c:pt idx="10">
                  <c:v>116.12398246712586</c:v>
                </c:pt>
                <c:pt idx="11">
                  <c:v>114.74639949906074</c:v>
                </c:pt>
                <c:pt idx="12">
                  <c:v>115.21603005635566</c:v>
                </c:pt>
                <c:pt idx="13">
                  <c:v>119.12961803381339</c:v>
                </c:pt>
                <c:pt idx="14">
                  <c:v>121.75954915466501</c:v>
                </c:pt>
                <c:pt idx="15">
                  <c:v>121.10206637445209</c:v>
                </c:pt>
                <c:pt idx="16">
                  <c:v>121.57169693174703</c:v>
                </c:pt>
                <c:pt idx="17">
                  <c:v>126.64370695053225</c:v>
                </c:pt>
                <c:pt idx="18">
                  <c:v>131.99749530369442</c:v>
                </c:pt>
                <c:pt idx="19">
                  <c:v>131.71571696931747</c:v>
                </c:pt>
                <c:pt idx="20">
                  <c:v>134.09517845961176</c:v>
                </c:pt>
                <c:pt idx="21">
                  <c:v>136.34940513462743</c:v>
                </c:pt>
                <c:pt idx="22">
                  <c:v>142.26675015654351</c:v>
                </c:pt>
                <c:pt idx="23">
                  <c:v>140.85785848465872</c:v>
                </c:pt>
                <c:pt idx="24">
                  <c:v>133.93863494051345</c:v>
                </c:pt>
              </c:numCache>
            </c:numRef>
          </c:val>
          <c:smooth val="0"/>
          <c:extLst>
            <c:ext xmlns:c16="http://schemas.microsoft.com/office/drawing/2014/chart" uri="{C3380CC4-5D6E-409C-BE32-E72D297353CC}">
              <c16:uniqueId val="{00000001-1A31-4880-BC20-5209F1C3310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100.31157501168406</c:v>
                </c:pt>
                <c:pt idx="2">
                  <c:v>95.700264838759935</c:v>
                </c:pt>
                <c:pt idx="3">
                  <c:v>98.769278703847945</c:v>
                </c:pt>
                <c:pt idx="4">
                  <c:v>94.20470478267643</c:v>
                </c:pt>
                <c:pt idx="5">
                  <c:v>94.173547281508021</c:v>
                </c:pt>
                <c:pt idx="6">
                  <c:v>95.341953575323259</c:v>
                </c:pt>
                <c:pt idx="7">
                  <c:v>98.099392428727214</c:v>
                </c:pt>
                <c:pt idx="8">
                  <c:v>94.859012307212964</c:v>
                </c:pt>
                <c:pt idx="9">
                  <c:v>94.002181025081782</c:v>
                </c:pt>
                <c:pt idx="10">
                  <c:v>92.631250973671911</c:v>
                </c:pt>
                <c:pt idx="11">
                  <c:v>93.425767253466276</c:v>
                </c:pt>
                <c:pt idx="12">
                  <c:v>91.774419691540743</c:v>
                </c:pt>
                <c:pt idx="13">
                  <c:v>90.886430908241152</c:v>
                </c:pt>
                <c:pt idx="14">
                  <c:v>87.864153294905748</c:v>
                </c:pt>
                <c:pt idx="15">
                  <c:v>89.702445863841717</c:v>
                </c:pt>
                <c:pt idx="16">
                  <c:v>88.705405826452719</c:v>
                </c:pt>
                <c:pt idx="17">
                  <c:v>90.232123383704632</c:v>
                </c:pt>
                <c:pt idx="18">
                  <c:v>89.484343355662872</c:v>
                </c:pt>
                <c:pt idx="19">
                  <c:v>91.603053435114504</c:v>
                </c:pt>
                <c:pt idx="20">
                  <c:v>89.842654619099548</c:v>
                </c:pt>
                <c:pt idx="21">
                  <c:v>91.447265929272476</c:v>
                </c:pt>
                <c:pt idx="22">
                  <c:v>88.238043308926635</c:v>
                </c:pt>
                <c:pt idx="23">
                  <c:v>88.689827075868507</c:v>
                </c:pt>
                <c:pt idx="24">
                  <c:v>85.542919457859483</c:v>
                </c:pt>
              </c:numCache>
            </c:numRef>
          </c:val>
          <c:smooth val="0"/>
          <c:extLst>
            <c:ext xmlns:c16="http://schemas.microsoft.com/office/drawing/2014/chart" uri="{C3380CC4-5D6E-409C-BE32-E72D297353CC}">
              <c16:uniqueId val="{00000002-1A31-4880-BC20-5209F1C3310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A31-4880-BC20-5209F1C33105}"/>
                </c:ext>
              </c:extLst>
            </c:dLbl>
            <c:dLbl>
              <c:idx val="1"/>
              <c:delete val="1"/>
              <c:extLst>
                <c:ext xmlns:c15="http://schemas.microsoft.com/office/drawing/2012/chart" uri="{CE6537A1-D6FC-4f65-9D91-7224C49458BB}"/>
                <c:ext xmlns:c16="http://schemas.microsoft.com/office/drawing/2014/chart" uri="{C3380CC4-5D6E-409C-BE32-E72D297353CC}">
                  <c16:uniqueId val="{00000004-1A31-4880-BC20-5209F1C33105}"/>
                </c:ext>
              </c:extLst>
            </c:dLbl>
            <c:dLbl>
              <c:idx val="2"/>
              <c:delete val="1"/>
              <c:extLst>
                <c:ext xmlns:c15="http://schemas.microsoft.com/office/drawing/2012/chart" uri="{CE6537A1-D6FC-4f65-9D91-7224C49458BB}"/>
                <c:ext xmlns:c16="http://schemas.microsoft.com/office/drawing/2014/chart" uri="{C3380CC4-5D6E-409C-BE32-E72D297353CC}">
                  <c16:uniqueId val="{00000005-1A31-4880-BC20-5209F1C33105}"/>
                </c:ext>
              </c:extLst>
            </c:dLbl>
            <c:dLbl>
              <c:idx val="3"/>
              <c:delete val="1"/>
              <c:extLst>
                <c:ext xmlns:c15="http://schemas.microsoft.com/office/drawing/2012/chart" uri="{CE6537A1-D6FC-4f65-9D91-7224C49458BB}"/>
                <c:ext xmlns:c16="http://schemas.microsoft.com/office/drawing/2014/chart" uri="{C3380CC4-5D6E-409C-BE32-E72D297353CC}">
                  <c16:uniqueId val="{00000006-1A31-4880-BC20-5209F1C33105}"/>
                </c:ext>
              </c:extLst>
            </c:dLbl>
            <c:dLbl>
              <c:idx val="4"/>
              <c:delete val="1"/>
              <c:extLst>
                <c:ext xmlns:c15="http://schemas.microsoft.com/office/drawing/2012/chart" uri="{CE6537A1-D6FC-4f65-9D91-7224C49458BB}"/>
                <c:ext xmlns:c16="http://schemas.microsoft.com/office/drawing/2014/chart" uri="{C3380CC4-5D6E-409C-BE32-E72D297353CC}">
                  <c16:uniqueId val="{00000007-1A31-4880-BC20-5209F1C33105}"/>
                </c:ext>
              </c:extLst>
            </c:dLbl>
            <c:dLbl>
              <c:idx val="5"/>
              <c:delete val="1"/>
              <c:extLst>
                <c:ext xmlns:c15="http://schemas.microsoft.com/office/drawing/2012/chart" uri="{CE6537A1-D6FC-4f65-9D91-7224C49458BB}"/>
                <c:ext xmlns:c16="http://schemas.microsoft.com/office/drawing/2014/chart" uri="{C3380CC4-5D6E-409C-BE32-E72D297353CC}">
                  <c16:uniqueId val="{00000008-1A31-4880-BC20-5209F1C33105}"/>
                </c:ext>
              </c:extLst>
            </c:dLbl>
            <c:dLbl>
              <c:idx val="6"/>
              <c:delete val="1"/>
              <c:extLst>
                <c:ext xmlns:c15="http://schemas.microsoft.com/office/drawing/2012/chart" uri="{CE6537A1-D6FC-4f65-9D91-7224C49458BB}"/>
                <c:ext xmlns:c16="http://schemas.microsoft.com/office/drawing/2014/chart" uri="{C3380CC4-5D6E-409C-BE32-E72D297353CC}">
                  <c16:uniqueId val="{00000009-1A31-4880-BC20-5209F1C33105}"/>
                </c:ext>
              </c:extLst>
            </c:dLbl>
            <c:dLbl>
              <c:idx val="7"/>
              <c:delete val="1"/>
              <c:extLst>
                <c:ext xmlns:c15="http://schemas.microsoft.com/office/drawing/2012/chart" uri="{CE6537A1-D6FC-4f65-9D91-7224C49458BB}"/>
                <c:ext xmlns:c16="http://schemas.microsoft.com/office/drawing/2014/chart" uri="{C3380CC4-5D6E-409C-BE32-E72D297353CC}">
                  <c16:uniqueId val="{0000000A-1A31-4880-BC20-5209F1C33105}"/>
                </c:ext>
              </c:extLst>
            </c:dLbl>
            <c:dLbl>
              <c:idx val="8"/>
              <c:delete val="1"/>
              <c:extLst>
                <c:ext xmlns:c15="http://schemas.microsoft.com/office/drawing/2012/chart" uri="{CE6537A1-D6FC-4f65-9D91-7224C49458BB}"/>
                <c:ext xmlns:c16="http://schemas.microsoft.com/office/drawing/2014/chart" uri="{C3380CC4-5D6E-409C-BE32-E72D297353CC}">
                  <c16:uniqueId val="{0000000B-1A31-4880-BC20-5209F1C33105}"/>
                </c:ext>
              </c:extLst>
            </c:dLbl>
            <c:dLbl>
              <c:idx val="9"/>
              <c:delete val="1"/>
              <c:extLst>
                <c:ext xmlns:c15="http://schemas.microsoft.com/office/drawing/2012/chart" uri="{CE6537A1-D6FC-4f65-9D91-7224C49458BB}"/>
                <c:ext xmlns:c16="http://schemas.microsoft.com/office/drawing/2014/chart" uri="{C3380CC4-5D6E-409C-BE32-E72D297353CC}">
                  <c16:uniqueId val="{0000000C-1A31-4880-BC20-5209F1C33105}"/>
                </c:ext>
              </c:extLst>
            </c:dLbl>
            <c:dLbl>
              <c:idx val="10"/>
              <c:delete val="1"/>
              <c:extLst>
                <c:ext xmlns:c15="http://schemas.microsoft.com/office/drawing/2012/chart" uri="{CE6537A1-D6FC-4f65-9D91-7224C49458BB}"/>
                <c:ext xmlns:c16="http://schemas.microsoft.com/office/drawing/2014/chart" uri="{C3380CC4-5D6E-409C-BE32-E72D297353CC}">
                  <c16:uniqueId val="{0000000D-1A31-4880-BC20-5209F1C33105}"/>
                </c:ext>
              </c:extLst>
            </c:dLbl>
            <c:dLbl>
              <c:idx val="11"/>
              <c:delete val="1"/>
              <c:extLst>
                <c:ext xmlns:c15="http://schemas.microsoft.com/office/drawing/2012/chart" uri="{CE6537A1-D6FC-4f65-9D91-7224C49458BB}"/>
                <c:ext xmlns:c16="http://schemas.microsoft.com/office/drawing/2014/chart" uri="{C3380CC4-5D6E-409C-BE32-E72D297353CC}">
                  <c16:uniqueId val="{0000000E-1A31-4880-BC20-5209F1C33105}"/>
                </c:ext>
              </c:extLst>
            </c:dLbl>
            <c:dLbl>
              <c:idx val="12"/>
              <c:delete val="1"/>
              <c:extLst>
                <c:ext xmlns:c15="http://schemas.microsoft.com/office/drawing/2012/chart" uri="{CE6537A1-D6FC-4f65-9D91-7224C49458BB}"/>
                <c:ext xmlns:c16="http://schemas.microsoft.com/office/drawing/2014/chart" uri="{C3380CC4-5D6E-409C-BE32-E72D297353CC}">
                  <c16:uniqueId val="{0000000F-1A31-4880-BC20-5209F1C3310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A31-4880-BC20-5209F1C33105}"/>
                </c:ext>
              </c:extLst>
            </c:dLbl>
            <c:dLbl>
              <c:idx val="14"/>
              <c:delete val="1"/>
              <c:extLst>
                <c:ext xmlns:c15="http://schemas.microsoft.com/office/drawing/2012/chart" uri="{CE6537A1-D6FC-4f65-9D91-7224C49458BB}"/>
                <c:ext xmlns:c16="http://schemas.microsoft.com/office/drawing/2014/chart" uri="{C3380CC4-5D6E-409C-BE32-E72D297353CC}">
                  <c16:uniqueId val="{00000011-1A31-4880-BC20-5209F1C33105}"/>
                </c:ext>
              </c:extLst>
            </c:dLbl>
            <c:dLbl>
              <c:idx val="15"/>
              <c:delete val="1"/>
              <c:extLst>
                <c:ext xmlns:c15="http://schemas.microsoft.com/office/drawing/2012/chart" uri="{CE6537A1-D6FC-4f65-9D91-7224C49458BB}"/>
                <c:ext xmlns:c16="http://schemas.microsoft.com/office/drawing/2014/chart" uri="{C3380CC4-5D6E-409C-BE32-E72D297353CC}">
                  <c16:uniqueId val="{00000012-1A31-4880-BC20-5209F1C33105}"/>
                </c:ext>
              </c:extLst>
            </c:dLbl>
            <c:dLbl>
              <c:idx val="16"/>
              <c:delete val="1"/>
              <c:extLst>
                <c:ext xmlns:c15="http://schemas.microsoft.com/office/drawing/2012/chart" uri="{CE6537A1-D6FC-4f65-9D91-7224C49458BB}"/>
                <c:ext xmlns:c16="http://schemas.microsoft.com/office/drawing/2014/chart" uri="{C3380CC4-5D6E-409C-BE32-E72D297353CC}">
                  <c16:uniqueId val="{00000013-1A31-4880-BC20-5209F1C33105}"/>
                </c:ext>
              </c:extLst>
            </c:dLbl>
            <c:dLbl>
              <c:idx val="17"/>
              <c:delete val="1"/>
              <c:extLst>
                <c:ext xmlns:c15="http://schemas.microsoft.com/office/drawing/2012/chart" uri="{CE6537A1-D6FC-4f65-9D91-7224C49458BB}"/>
                <c:ext xmlns:c16="http://schemas.microsoft.com/office/drawing/2014/chart" uri="{C3380CC4-5D6E-409C-BE32-E72D297353CC}">
                  <c16:uniqueId val="{00000014-1A31-4880-BC20-5209F1C33105}"/>
                </c:ext>
              </c:extLst>
            </c:dLbl>
            <c:dLbl>
              <c:idx val="18"/>
              <c:delete val="1"/>
              <c:extLst>
                <c:ext xmlns:c15="http://schemas.microsoft.com/office/drawing/2012/chart" uri="{CE6537A1-D6FC-4f65-9D91-7224C49458BB}"/>
                <c:ext xmlns:c16="http://schemas.microsoft.com/office/drawing/2014/chart" uri="{C3380CC4-5D6E-409C-BE32-E72D297353CC}">
                  <c16:uniqueId val="{00000015-1A31-4880-BC20-5209F1C33105}"/>
                </c:ext>
              </c:extLst>
            </c:dLbl>
            <c:dLbl>
              <c:idx val="19"/>
              <c:delete val="1"/>
              <c:extLst>
                <c:ext xmlns:c15="http://schemas.microsoft.com/office/drawing/2012/chart" uri="{CE6537A1-D6FC-4f65-9D91-7224C49458BB}"/>
                <c:ext xmlns:c16="http://schemas.microsoft.com/office/drawing/2014/chart" uri="{C3380CC4-5D6E-409C-BE32-E72D297353CC}">
                  <c16:uniqueId val="{00000016-1A31-4880-BC20-5209F1C33105}"/>
                </c:ext>
              </c:extLst>
            </c:dLbl>
            <c:dLbl>
              <c:idx val="20"/>
              <c:delete val="1"/>
              <c:extLst>
                <c:ext xmlns:c15="http://schemas.microsoft.com/office/drawing/2012/chart" uri="{CE6537A1-D6FC-4f65-9D91-7224C49458BB}"/>
                <c:ext xmlns:c16="http://schemas.microsoft.com/office/drawing/2014/chart" uri="{C3380CC4-5D6E-409C-BE32-E72D297353CC}">
                  <c16:uniqueId val="{00000017-1A31-4880-BC20-5209F1C33105}"/>
                </c:ext>
              </c:extLst>
            </c:dLbl>
            <c:dLbl>
              <c:idx val="21"/>
              <c:delete val="1"/>
              <c:extLst>
                <c:ext xmlns:c15="http://schemas.microsoft.com/office/drawing/2012/chart" uri="{CE6537A1-D6FC-4f65-9D91-7224C49458BB}"/>
                <c:ext xmlns:c16="http://schemas.microsoft.com/office/drawing/2014/chart" uri="{C3380CC4-5D6E-409C-BE32-E72D297353CC}">
                  <c16:uniqueId val="{00000018-1A31-4880-BC20-5209F1C33105}"/>
                </c:ext>
              </c:extLst>
            </c:dLbl>
            <c:dLbl>
              <c:idx val="22"/>
              <c:delete val="1"/>
              <c:extLst>
                <c:ext xmlns:c15="http://schemas.microsoft.com/office/drawing/2012/chart" uri="{CE6537A1-D6FC-4f65-9D91-7224C49458BB}"/>
                <c:ext xmlns:c16="http://schemas.microsoft.com/office/drawing/2014/chart" uri="{C3380CC4-5D6E-409C-BE32-E72D297353CC}">
                  <c16:uniqueId val="{00000019-1A31-4880-BC20-5209F1C33105}"/>
                </c:ext>
              </c:extLst>
            </c:dLbl>
            <c:dLbl>
              <c:idx val="23"/>
              <c:delete val="1"/>
              <c:extLst>
                <c:ext xmlns:c15="http://schemas.microsoft.com/office/drawing/2012/chart" uri="{CE6537A1-D6FC-4f65-9D91-7224C49458BB}"/>
                <c:ext xmlns:c16="http://schemas.microsoft.com/office/drawing/2014/chart" uri="{C3380CC4-5D6E-409C-BE32-E72D297353CC}">
                  <c16:uniqueId val="{0000001A-1A31-4880-BC20-5209F1C33105}"/>
                </c:ext>
              </c:extLst>
            </c:dLbl>
            <c:dLbl>
              <c:idx val="24"/>
              <c:delete val="1"/>
              <c:extLst>
                <c:ext xmlns:c15="http://schemas.microsoft.com/office/drawing/2012/chart" uri="{CE6537A1-D6FC-4f65-9D91-7224C49458BB}"/>
                <c:ext xmlns:c16="http://schemas.microsoft.com/office/drawing/2014/chart" uri="{C3380CC4-5D6E-409C-BE32-E72D297353CC}">
                  <c16:uniqueId val="{0000001B-1A31-4880-BC20-5209F1C3310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A31-4880-BC20-5209F1C3310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Landshut, Stadt (09261)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38247</v>
      </c>
      <c r="F11" s="238">
        <v>38406</v>
      </c>
      <c r="G11" s="238">
        <v>38469</v>
      </c>
      <c r="H11" s="238">
        <v>38108</v>
      </c>
      <c r="I11" s="265">
        <v>38033</v>
      </c>
      <c r="J11" s="263">
        <v>214</v>
      </c>
      <c r="K11" s="266">
        <v>0.56266926090500358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17.371297095197008</v>
      </c>
      <c r="E13" s="115">
        <v>6644</v>
      </c>
      <c r="F13" s="114">
        <v>6664</v>
      </c>
      <c r="G13" s="114">
        <v>6729</v>
      </c>
      <c r="H13" s="114">
        <v>6641</v>
      </c>
      <c r="I13" s="140">
        <v>6620</v>
      </c>
      <c r="J13" s="115">
        <v>24</v>
      </c>
      <c r="K13" s="116">
        <v>0.36253776435045315</v>
      </c>
    </row>
    <row r="14" spans="1:255" ht="14.1" customHeight="1" x14ac:dyDescent="0.2">
      <c r="A14" s="306" t="s">
        <v>230</v>
      </c>
      <c r="B14" s="307"/>
      <c r="C14" s="308"/>
      <c r="D14" s="113">
        <v>58.404580751431482</v>
      </c>
      <c r="E14" s="115">
        <v>22338</v>
      </c>
      <c r="F14" s="114">
        <v>22524</v>
      </c>
      <c r="G14" s="114">
        <v>22526</v>
      </c>
      <c r="H14" s="114">
        <v>22280</v>
      </c>
      <c r="I14" s="140">
        <v>22299</v>
      </c>
      <c r="J14" s="115">
        <v>39</v>
      </c>
      <c r="K14" s="116">
        <v>0.1748957352347639</v>
      </c>
    </row>
    <row r="15" spans="1:255" ht="14.1" customHeight="1" x14ac:dyDescent="0.2">
      <c r="A15" s="306" t="s">
        <v>231</v>
      </c>
      <c r="B15" s="307"/>
      <c r="C15" s="308"/>
      <c r="D15" s="113">
        <v>11.080607629356551</v>
      </c>
      <c r="E15" s="115">
        <v>4238</v>
      </c>
      <c r="F15" s="114">
        <v>4208</v>
      </c>
      <c r="G15" s="114">
        <v>4189</v>
      </c>
      <c r="H15" s="114">
        <v>4212</v>
      </c>
      <c r="I15" s="140">
        <v>4235</v>
      </c>
      <c r="J15" s="115">
        <v>3</v>
      </c>
      <c r="K15" s="116">
        <v>7.0838252656434481E-2</v>
      </c>
    </row>
    <row r="16" spans="1:255" ht="14.1" customHeight="1" x14ac:dyDescent="0.2">
      <c r="A16" s="306" t="s">
        <v>232</v>
      </c>
      <c r="B16" s="307"/>
      <c r="C16" s="308"/>
      <c r="D16" s="113">
        <v>13.109524930059875</v>
      </c>
      <c r="E16" s="115">
        <v>5014</v>
      </c>
      <c r="F16" s="114">
        <v>4995</v>
      </c>
      <c r="G16" s="114">
        <v>5007</v>
      </c>
      <c r="H16" s="114">
        <v>4962</v>
      </c>
      <c r="I16" s="140">
        <v>4865</v>
      </c>
      <c r="J16" s="115">
        <v>149</v>
      </c>
      <c r="K16" s="116">
        <v>3.0626927029804727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0.33205218709964179</v>
      </c>
      <c r="E18" s="115">
        <v>127</v>
      </c>
      <c r="F18" s="114">
        <v>130</v>
      </c>
      <c r="G18" s="114">
        <v>135</v>
      </c>
      <c r="H18" s="114">
        <v>138</v>
      </c>
      <c r="I18" s="140">
        <v>127</v>
      </c>
      <c r="J18" s="115">
        <v>0</v>
      </c>
      <c r="K18" s="116">
        <v>0</v>
      </c>
    </row>
    <row r="19" spans="1:255" ht="14.1" customHeight="1" x14ac:dyDescent="0.2">
      <c r="A19" s="306" t="s">
        <v>235</v>
      </c>
      <c r="B19" s="307" t="s">
        <v>236</v>
      </c>
      <c r="C19" s="308"/>
      <c r="D19" s="113">
        <v>0.11504170261719873</v>
      </c>
      <c r="E19" s="115">
        <v>44</v>
      </c>
      <c r="F19" s="114">
        <v>43</v>
      </c>
      <c r="G19" s="114">
        <v>45</v>
      </c>
      <c r="H19" s="114">
        <v>47</v>
      </c>
      <c r="I19" s="140">
        <v>41</v>
      </c>
      <c r="J19" s="115">
        <v>3</v>
      </c>
      <c r="K19" s="116">
        <v>7.3170731707317076</v>
      </c>
    </row>
    <row r="20" spans="1:255" ht="14.1" customHeight="1" x14ac:dyDescent="0.2">
      <c r="A20" s="306">
        <v>12</v>
      </c>
      <c r="B20" s="307" t="s">
        <v>237</v>
      </c>
      <c r="C20" s="308"/>
      <c r="D20" s="113">
        <v>0.40787512746097732</v>
      </c>
      <c r="E20" s="115">
        <v>156</v>
      </c>
      <c r="F20" s="114">
        <v>158</v>
      </c>
      <c r="G20" s="114">
        <v>164</v>
      </c>
      <c r="H20" s="114">
        <v>158</v>
      </c>
      <c r="I20" s="140">
        <v>152</v>
      </c>
      <c r="J20" s="115">
        <v>4</v>
      </c>
      <c r="K20" s="116">
        <v>2.6315789473684212</v>
      </c>
    </row>
    <row r="21" spans="1:255" ht="14.1" customHeight="1" x14ac:dyDescent="0.2">
      <c r="A21" s="306">
        <v>21</v>
      </c>
      <c r="B21" s="307" t="s">
        <v>238</v>
      </c>
      <c r="C21" s="308"/>
      <c r="D21" s="113">
        <v>0.34512510785159622</v>
      </c>
      <c r="E21" s="115">
        <v>132</v>
      </c>
      <c r="F21" s="114">
        <v>135</v>
      </c>
      <c r="G21" s="114">
        <v>142</v>
      </c>
      <c r="H21" s="114">
        <v>140</v>
      </c>
      <c r="I21" s="140">
        <v>147</v>
      </c>
      <c r="J21" s="115">
        <v>-15</v>
      </c>
      <c r="K21" s="116">
        <v>-10.204081632653061</v>
      </c>
    </row>
    <row r="22" spans="1:255" ht="14.1" customHeight="1" x14ac:dyDescent="0.2">
      <c r="A22" s="306">
        <v>22</v>
      </c>
      <c r="B22" s="307" t="s">
        <v>239</v>
      </c>
      <c r="C22" s="308"/>
      <c r="D22" s="113">
        <v>2.3661986561037467</v>
      </c>
      <c r="E22" s="115">
        <v>905</v>
      </c>
      <c r="F22" s="114">
        <v>939</v>
      </c>
      <c r="G22" s="114">
        <v>966</v>
      </c>
      <c r="H22" s="114">
        <v>1210</v>
      </c>
      <c r="I22" s="140">
        <v>1220</v>
      </c>
      <c r="J22" s="115">
        <v>-315</v>
      </c>
      <c r="K22" s="116">
        <v>-25.819672131147541</v>
      </c>
    </row>
    <row r="23" spans="1:255" ht="14.1" customHeight="1" x14ac:dyDescent="0.2">
      <c r="A23" s="306">
        <v>23</v>
      </c>
      <c r="B23" s="307" t="s">
        <v>240</v>
      </c>
      <c r="C23" s="308"/>
      <c r="D23" s="113">
        <v>0.47323973122074936</v>
      </c>
      <c r="E23" s="115">
        <v>181</v>
      </c>
      <c r="F23" s="114">
        <v>185</v>
      </c>
      <c r="G23" s="114">
        <v>189</v>
      </c>
      <c r="H23" s="114">
        <v>207</v>
      </c>
      <c r="I23" s="140">
        <v>221</v>
      </c>
      <c r="J23" s="115">
        <v>-40</v>
      </c>
      <c r="K23" s="116">
        <v>-18.099547511312217</v>
      </c>
    </row>
    <row r="24" spans="1:255" ht="14.1" customHeight="1" x14ac:dyDescent="0.2">
      <c r="A24" s="306">
        <v>24</v>
      </c>
      <c r="B24" s="307" t="s">
        <v>241</v>
      </c>
      <c r="C24" s="308"/>
      <c r="D24" s="113">
        <v>2.9623238423928675</v>
      </c>
      <c r="E24" s="115">
        <v>1133</v>
      </c>
      <c r="F24" s="114">
        <v>1131</v>
      </c>
      <c r="G24" s="114">
        <v>1177</v>
      </c>
      <c r="H24" s="114">
        <v>845</v>
      </c>
      <c r="I24" s="140">
        <v>893</v>
      </c>
      <c r="J24" s="115">
        <v>240</v>
      </c>
      <c r="K24" s="116">
        <v>26.875699888017916</v>
      </c>
    </row>
    <row r="25" spans="1:255" ht="14.1" customHeight="1" x14ac:dyDescent="0.2">
      <c r="A25" s="306">
        <v>25</v>
      </c>
      <c r="B25" s="307" t="s">
        <v>242</v>
      </c>
      <c r="C25" s="308"/>
      <c r="D25" s="113">
        <v>5.3651266766020864</v>
      </c>
      <c r="E25" s="115">
        <v>2052</v>
      </c>
      <c r="F25" s="114">
        <v>2050</v>
      </c>
      <c r="G25" s="114">
        <v>2075</v>
      </c>
      <c r="H25" s="114">
        <v>2003</v>
      </c>
      <c r="I25" s="140">
        <v>1998</v>
      </c>
      <c r="J25" s="115">
        <v>54</v>
      </c>
      <c r="K25" s="116">
        <v>2.7027027027027026</v>
      </c>
    </row>
    <row r="26" spans="1:255" ht="14.1" customHeight="1" x14ac:dyDescent="0.2">
      <c r="A26" s="306">
        <v>26</v>
      </c>
      <c r="B26" s="307" t="s">
        <v>243</v>
      </c>
      <c r="C26" s="308"/>
      <c r="D26" s="113">
        <v>2.9414071691897403</v>
      </c>
      <c r="E26" s="115">
        <v>1125</v>
      </c>
      <c r="F26" s="114">
        <v>1132</v>
      </c>
      <c r="G26" s="114">
        <v>1145</v>
      </c>
      <c r="H26" s="114">
        <v>1097</v>
      </c>
      <c r="I26" s="140">
        <v>1108</v>
      </c>
      <c r="J26" s="115">
        <v>17</v>
      </c>
      <c r="K26" s="116">
        <v>1.5342960288808665</v>
      </c>
    </row>
    <row r="27" spans="1:255" ht="14.1" customHeight="1" x14ac:dyDescent="0.2">
      <c r="A27" s="306">
        <v>27</v>
      </c>
      <c r="B27" s="307" t="s">
        <v>244</v>
      </c>
      <c r="C27" s="308"/>
      <c r="D27" s="113">
        <v>3.2237822574319552</v>
      </c>
      <c r="E27" s="115">
        <v>1233</v>
      </c>
      <c r="F27" s="114">
        <v>1256</v>
      </c>
      <c r="G27" s="114">
        <v>1265</v>
      </c>
      <c r="H27" s="114">
        <v>1450</v>
      </c>
      <c r="I27" s="140">
        <v>1448</v>
      </c>
      <c r="J27" s="115">
        <v>-215</v>
      </c>
      <c r="K27" s="116">
        <v>-14.848066298342541</v>
      </c>
    </row>
    <row r="28" spans="1:255" ht="14.1" customHeight="1" x14ac:dyDescent="0.2">
      <c r="A28" s="306">
        <v>28</v>
      </c>
      <c r="B28" s="307" t="s">
        <v>245</v>
      </c>
      <c r="C28" s="308"/>
      <c r="D28" s="113">
        <v>0.10981253431641698</v>
      </c>
      <c r="E28" s="115">
        <v>42</v>
      </c>
      <c r="F28" s="114">
        <v>43</v>
      </c>
      <c r="G28" s="114">
        <v>42</v>
      </c>
      <c r="H28" s="114">
        <v>45</v>
      </c>
      <c r="I28" s="140">
        <v>45</v>
      </c>
      <c r="J28" s="115">
        <v>-3</v>
      </c>
      <c r="K28" s="116">
        <v>-6.666666666666667</v>
      </c>
    </row>
    <row r="29" spans="1:255" ht="14.1" customHeight="1" x14ac:dyDescent="0.2">
      <c r="A29" s="306">
        <v>29</v>
      </c>
      <c r="B29" s="307" t="s">
        <v>246</v>
      </c>
      <c r="C29" s="308"/>
      <c r="D29" s="113">
        <v>3.2630010196878185</v>
      </c>
      <c r="E29" s="115">
        <v>1248</v>
      </c>
      <c r="F29" s="114">
        <v>1280</v>
      </c>
      <c r="G29" s="114">
        <v>1260</v>
      </c>
      <c r="H29" s="114">
        <v>1282</v>
      </c>
      <c r="I29" s="140">
        <v>1266</v>
      </c>
      <c r="J29" s="115">
        <v>-18</v>
      </c>
      <c r="K29" s="116">
        <v>-1.4218009478672986</v>
      </c>
    </row>
    <row r="30" spans="1:255" ht="14.1" customHeight="1" x14ac:dyDescent="0.2">
      <c r="A30" s="306" t="s">
        <v>247</v>
      </c>
      <c r="B30" s="307" t="s">
        <v>248</v>
      </c>
      <c r="C30" s="308"/>
      <c r="D30" s="113">
        <v>1.2079378774805867</v>
      </c>
      <c r="E30" s="115">
        <v>462</v>
      </c>
      <c r="F30" s="114">
        <v>480</v>
      </c>
      <c r="G30" s="114">
        <v>485</v>
      </c>
      <c r="H30" s="114">
        <v>499</v>
      </c>
      <c r="I30" s="140">
        <v>483</v>
      </c>
      <c r="J30" s="115">
        <v>-21</v>
      </c>
      <c r="K30" s="116">
        <v>-4.3478260869565215</v>
      </c>
    </row>
    <row r="31" spans="1:255" ht="14.1" customHeight="1" x14ac:dyDescent="0.2">
      <c r="A31" s="306" t="s">
        <v>249</v>
      </c>
      <c r="B31" s="307" t="s">
        <v>250</v>
      </c>
      <c r="C31" s="308"/>
      <c r="D31" s="113">
        <v>1.9870839542970691</v>
      </c>
      <c r="E31" s="115">
        <v>760</v>
      </c>
      <c r="F31" s="114">
        <v>773</v>
      </c>
      <c r="G31" s="114">
        <v>749</v>
      </c>
      <c r="H31" s="114">
        <v>757</v>
      </c>
      <c r="I31" s="140">
        <v>757</v>
      </c>
      <c r="J31" s="115">
        <v>3</v>
      </c>
      <c r="K31" s="116">
        <v>0.39630118890356669</v>
      </c>
    </row>
    <row r="32" spans="1:255" ht="14.1" customHeight="1" x14ac:dyDescent="0.2">
      <c r="A32" s="306">
        <v>31</v>
      </c>
      <c r="B32" s="307" t="s">
        <v>251</v>
      </c>
      <c r="C32" s="308"/>
      <c r="D32" s="113">
        <v>0.64318770099615652</v>
      </c>
      <c r="E32" s="115">
        <v>246</v>
      </c>
      <c r="F32" s="114">
        <v>241</v>
      </c>
      <c r="G32" s="114">
        <v>247</v>
      </c>
      <c r="H32" s="114">
        <v>240</v>
      </c>
      <c r="I32" s="140">
        <v>240</v>
      </c>
      <c r="J32" s="115">
        <v>6</v>
      </c>
      <c r="K32" s="116">
        <v>2.5</v>
      </c>
    </row>
    <row r="33" spans="1:11" ht="14.1" customHeight="1" x14ac:dyDescent="0.2">
      <c r="A33" s="306">
        <v>32</v>
      </c>
      <c r="B33" s="307" t="s">
        <v>252</v>
      </c>
      <c r="C33" s="308"/>
      <c r="D33" s="113">
        <v>0.83405234397469086</v>
      </c>
      <c r="E33" s="115">
        <v>319</v>
      </c>
      <c r="F33" s="114">
        <v>297</v>
      </c>
      <c r="G33" s="114">
        <v>320</v>
      </c>
      <c r="H33" s="114">
        <v>314</v>
      </c>
      <c r="I33" s="140">
        <v>318</v>
      </c>
      <c r="J33" s="115">
        <v>1</v>
      </c>
      <c r="K33" s="116">
        <v>0.31446540880503143</v>
      </c>
    </row>
    <row r="34" spans="1:11" ht="14.1" customHeight="1" x14ac:dyDescent="0.2">
      <c r="A34" s="306">
        <v>33</v>
      </c>
      <c r="B34" s="307" t="s">
        <v>253</v>
      </c>
      <c r="C34" s="308"/>
      <c r="D34" s="113">
        <v>0.72423980965827384</v>
      </c>
      <c r="E34" s="115">
        <v>277</v>
      </c>
      <c r="F34" s="114">
        <v>264</v>
      </c>
      <c r="G34" s="114">
        <v>304</v>
      </c>
      <c r="H34" s="114">
        <v>312</v>
      </c>
      <c r="I34" s="140">
        <v>288</v>
      </c>
      <c r="J34" s="115">
        <v>-11</v>
      </c>
      <c r="K34" s="116">
        <v>-3.8194444444444446</v>
      </c>
    </row>
    <row r="35" spans="1:11" ht="14.1" customHeight="1" x14ac:dyDescent="0.2">
      <c r="A35" s="306">
        <v>34</v>
      </c>
      <c r="B35" s="307" t="s">
        <v>254</v>
      </c>
      <c r="C35" s="308"/>
      <c r="D35" s="113">
        <v>1.81190681622088</v>
      </c>
      <c r="E35" s="115">
        <v>693</v>
      </c>
      <c r="F35" s="114">
        <v>698</v>
      </c>
      <c r="G35" s="114">
        <v>680</v>
      </c>
      <c r="H35" s="114">
        <v>673</v>
      </c>
      <c r="I35" s="140">
        <v>677</v>
      </c>
      <c r="J35" s="115">
        <v>16</v>
      </c>
      <c r="K35" s="116">
        <v>2.3633677991137372</v>
      </c>
    </row>
    <row r="36" spans="1:11" ht="14.1" customHeight="1" x14ac:dyDescent="0.2">
      <c r="A36" s="306">
        <v>41</v>
      </c>
      <c r="B36" s="307" t="s">
        <v>255</v>
      </c>
      <c r="C36" s="308"/>
      <c r="D36" s="113">
        <v>0.62750019609381125</v>
      </c>
      <c r="E36" s="115">
        <v>240</v>
      </c>
      <c r="F36" s="114">
        <v>230</v>
      </c>
      <c r="G36" s="114">
        <v>235</v>
      </c>
      <c r="H36" s="114">
        <v>247</v>
      </c>
      <c r="I36" s="140">
        <v>250</v>
      </c>
      <c r="J36" s="115">
        <v>-10</v>
      </c>
      <c r="K36" s="116">
        <v>-4</v>
      </c>
    </row>
    <row r="37" spans="1:11" ht="14.1" customHeight="1" x14ac:dyDescent="0.2">
      <c r="A37" s="306">
        <v>42</v>
      </c>
      <c r="B37" s="307" t="s">
        <v>256</v>
      </c>
      <c r="C37" s="308"/>
      <c r="D37" s="113">
        <v>9.4125029414071693E-2</v>
      </c>
      <c r="E37" s="115">
        <v>36</v>
      </c>
      <c r="F37" s="114">
        <v>34</v>
      </c>
      <c r="G37" s="114">
        <v>36</v>
      </c>
      <c r="H37" s="114">
        <v>41</v>
      </c>
      <c r="I37" s="140">
        <v>39</v>
      </c>
      <c r="J37" s="115">
        <v>-3</v>
      </c>
      <c r="K37" s="116">
        <v>-7.6923076923076925</v>
      </c>
    </row>
    <row r="38" spans="1:11" ht="14.1" customHeight="1" x14ac:dyDescent="0.2">
      <c r="A38" s="306">
        <v>43</v>
      </c>
      <c r="B38" s="307" t="s">
        <v>257</v>
      </c>
      <c r="C38" s="308"/>
      <c r="D38" s="113">
        <v>1.4144900253614663</v>
      </c>
      <c r="E38" s="115">
        <v>541</v>
      </c>
      <c r="F38" s="114">
        <v>545</v>
      </c>
      <c r="G38" s="114">
        <v>548</v>
      </c>
      <c r="H38" s="114">
        <v>512</v>
      </c>
      <c r="I38" s="140">
        <v>502</v>
      </c>
      <c r="J38" s="115">
        <v>39</v>
      </c>
      <c r="K38" s="116">
        <v>7.7689243027888448</v>
      </c>
    </row>
    <row r="39" spans="1:11" ht="14.1" customHeight="1" x14ac:dyDescent="0.2">
      <c r="A39" s="306">
        <v>51</v>
      </c>
      <c r="B39" s="307" t="s">
        <v>258</v>
      </c>
      <c r="C39" s="308"/>
      <c r="D39" s="113">
        <v>5.2971474886919232</v>
      </c>
      <c r="E39" s="115">
        <v>2026</v>
      </c>
      <c r="F39" s="114">
        <v>2068</v>
      </c>
      <c r="G39" s="114">
        <v>2051</v>
      </c>
      <c r="H39" s="114">
        <v>1977</v>
      </c>
      <c r="I39" s="140">
        <v>1994</v>
      </c>
      <c r="J39" s="115">
        <v>32</v>
      </c>
      <c r="K39" s="116">
        <v>1.60481444332999</v>
      </c>
    </row>
    <row r="40" spans="1:11" ht="14.1" customHeight="1" x14ac:dyDescent="0.2">
      <c r="A40" s="306" t="s">
        <v>259</v>
      </c>
      <c r="B40" s="307" t="s">
        <v>260</v>
      </c>
      <c r="C40" s="308"/>
      <c r="D40" s="113">
        <v>4.8134494208696106</v>
      </c>
      <c r="E40" s="115">
        <v>1841</v>
      </c>
      <c r="F40" s="114">
        <v>1880</v>
      </c>
      <c r="G40" s="114">
        <v>1865</v>
      </c>
      <c r="H40" s="114">
        <v>1818</v>
      </c>
      <c r="I40" s="140">
        <v>1836</v>
      </c>
      <c r="J40" s="115">
        <v>5</v>
      </c>
      <c r="K40" s="116">
        <v>0.27233115468409586</v>
      </c>
    </row>
    <row r="41" spans="1:11" ht="14.1" customHeight="1" x14ac:dyDescent="0.2">
      <c r="A41" s="306"/>
      <c r="B41" s="307" t="s">
        <v>261</v>
      </c>
      <c r="C41" s="308"/>
      <c r="D41" s="113">
        <v>3.6813344837503594</v>
      </c>
      <c r="E41" s="115">
        <v>1408</v>
      </c>
      <c r="F41" s="114">
        <v>1446</v>
      </c>
      <c r="G41" s="114">
        <v>1425</v>
      </c>
      <c r="H41" s="114">
        <v>1367</v>
      </c>
      <c r="I41" s="140">
        <v>1398</v>
      </c>
      <c r="J41" s="115">
        <v>10</v>
      </c>
      <c r="K41" s="116">
        <v>0.71530758226037194</v>
      </c>
    </row>
    <row r="42" spans="1:11" ht="14.1" customHeight="1" x14ac:dyDescent="0.2">
      <c r="A42" s="306">
        <v>52</v>
      </c>
      <c r="B42" s="307" t="s">
        <v>262</v>
      </c>
      <c r="C42" s="308"/>
      <c r="D42" s="113">
        <v>2.2616152900881117</v>
      </c>
      <c r="E42" s="115">
        <v>865</v>
      </c>
      <c r="F42" s="114">
        <v>830</v>
      </c>
      <c r="G42" s="114">
        <v>828</v>
      </c>
      <c r="H42" s="114">
        <v>838</v>
      </c>
      <c r="I42" s="140">
        <v>861</v>
      </c>
      <c r="J42" s="115">
        <v>4</v>
      </c>
      <c r="K42" s="116">
        <v>0.46457607433217191</v>
      </c>
    </row>
    <row r="43" spans="1:11" ht="14.1" customHeight="1" x14ac:dyDescent="0.2">
      <c r="A43" s="306" t="s">
        <v>263</v>
      </c>
      <c r="B43" s="307" t="s">
        <v>264</v>
      </c>
      <c r="C43" s="308"/>
      <c r="D43" s="113">
        <v>1.5373754804298376</v>
      </c>
      <c r="E43" s="115">
        <v>588</v>
      </c>
      <c r="F43" s="114">
        <v>565</v>
      </c>
      <c r="G43" s="114">
        <v>546</v>
      </c>
      <c r="H43" s="114">
        <v>564</v>
      </c>
      <c r="I43" s="140">
        <v>576</v>
      </c>
      <c r="J43" s="115">
        <v>12</v>
      </c>
      <c r="K43" s="116">
        <v>2.0833333333333335</v>
      </c>
    </row>
    <row r="44" spans="1:11" ht="14.1" customHeight="1" x14ac:dyDescent="0.2">
      <c r="A44" s="306">
        <v>53</v>
      </c>
      <c r="B44" s="307" t="s">
        <v>265</v>
      </c>
      <c r="C44" s="308"/>
      <c r="D44" s="113">
        <v>1.8406672418751797</v>
      </c>
      <c r="E44" s="115">
        <v>704</v>
      </c>
      <c r="F44" s="114">
        <v>716</v>
      </c>
      <c r="G44" s="114">
        <v>686</v>
      </c>
      <c r="H44" s="114">
        <v>661</v>
      </c>
      <c r="I44" s="140">
        <v>650</v>
      </c>
      <c r="J44" s="115">
        <v>54</v>
      </c>
      <c r="K44" s="116">
        <v>8.3076923076923084</v>
      </c>
    </row>
    <row r="45" spans="1:11" ht="14.1" customHeight="1" x14ac:dyDescent="0.2">
      <c r="A45" s="306" t="s">
        <v>266</v>
      </c>
      <c r="B45" s="307" t="s">
        <v>267</v>
      </c>
      <c r="C45" s="308"/>
      <c r="D45" s="113">
        <v>1.7596151332130625</v>
      </c>
      <c r="E45" s="115">
        <v>673</v>
      </c>
      <c r="F45" s="114">
        <v>680</v>
      </c>
      <c r="G45" s="114">
        <v>649</v>
      </c>
      <c r="H45" s="114">
        <v>624</v>
      </c>
      <c r="I45" s="140">
        <v>613</v>
      </c>
      <c r="J45" s="115">
        <v>60</v>
      </c>
      <c r="K45" s="116">
        <v>9.7879282218597066</v>
      </c>
    </row>
    <row r="46" spans="1:11" ht="14.1" customHeight="1" x14ac:dyDescent="0.2">
      <c r="A46" s="306">
        <v>54</v>
      </c>
      <c r="B46" s="307" t="s">
        <v>268</v>
      </c>
      <c r="C46" s="308"/>
      <c r="D46" s="113">
        <v>2.6721050016994798</v>
      </c>
      <c r="E46" s="115">
        <v>1022</v>
      </c>
      <c r="F46" s="114">
        <v>1045</v>
      </c>
      <c r="G46" s="114">
        <v>1029</v>
      </c>
      <c r="H46" s="114">
        <v>978</v>
      </c>
      <c r="I46" s="140">
        <v>935</v>
      </c>
      <c r="J46" s="115">
        <v>87</v>
      </c>
      <c r="K46" s="116">
        <v>9.3048128342245988</v>
      </c>
    </row>
    <row r="47" spans="1:11" ht="14.1" customHeight="1" x14ac:dyDescent="0.2">
      <c r="A47" s="306">
        <v>61</v>
      </c>
      <c r="B47" s="307" t="s">
        <v>269</v>
      </c>
      <c r="C47" s="308"/>
      <c r="D47" s="113">
        <v>2.6381154077443982</v>
      </c>
      <c r="E47" s="115">
        <v>1009</v>
      </c>
      <c r="F47" s="114">
        <v>1014</v>
      </c>
      <c r="G47" s="114">
        <v>998</v>
      </c>
      <c r="H47" s="114">
        <v>994</v>
      </c>
      <c r="I47" s="140">
        <v>990</v>
      </c>
      <c r="J47" s="115">
        <v>19</v>
      </c>
      <c r="K47" s="116">
        <v>1.9191919191919191</v>
      </c>
    </row>
    <row r="48" spans="1:11" ht="14.1" customHeight="1" x14ac:dyDescent="0.2">
      <c r="A48" s="306">
        <v>62</v>
      </c>
      <c r="B48" s="307" t="s">
        <v>270</v>
      </c>
      <c r="C48" s="308"/>
      <c r="D48" s="113">
        <v>7.33652312599681</v>
      </c>
      <c r="E48" s="115">
        <v>2806</v>
      </c>
      <c r="F48" s="114">
        <v>2784</v>
      </c>
      <c r="G48" s="114">
        <v>2802</v>
      </c>
      <c r="H48" s="114">
        <v>2804</v>
      </c>
      <c r="I48" s="140">
        <v>2852</v>
      </c>
      <c r="J48" s="115">
        <v>-46</v>
      </c>
      <c r="K48" s="116">
        <v>-1.6129032258064515</v>
      </c>
    </row>
    <row r="49" spans="1:11" ht="14.1" customHeight="1" x14ac:dyDescent="0.2">
      <c r="A49" s="306">
        <v>63</v>
      </c>
      <c r="B49" s="307" t="s">
        <v>271</v>
      </c>
      <c r="C49" s="308"/>
      <c r="D49" s="113">
        <v>2.0393756373048868</v>
      </c>
      <c r="E49" s="115">
        <v>780</v>
      </c>
      <c r="F49" s="114">
        <v>798</v>
      </c>
      <c r="G49" s="114">
        <v>822</v>
      </c>
      <c r="H49" s="114">
        <v>815</v>
      </c>
      <c r="I49" s="140">
        <v>743</v>
      </c>
      <c r="J49" s="115">
        <v>37</v>
      </c>
      <c r="K49" s="116">
        <v>4.9798115746971741</v>
      </c>
    </row>
    <row r="50" spans="1:11" ht="14.1" customHeight="1" x14ac:dyDescent="0.2">
      <c r="A50" s="306" t="s">
        <v>272</v>
      </c>
      <c r="B50" s="307" t="s">
        <v>273</v>
      </c>
      <c r="C50" s="308"/>
      <c r="D50" s="113">
        <v>0.33989593955081443</v>
      </c>
      <c r="E50" s="115">
        <v>130</v>
      </c>
      <c r="F50" s="114">
        <v>138</v>
      </c>
      <c r="G50" s="114">
        <v>141</v>
      </c>
      <c r="H50" s="114">
        <v>135</v>
      </c>
      <c r="I50" s="140">
        <v>128</v>
      </c>
      <c r="J50" s="115">
        <v>2</v>
      </c>
      <c r="K50" s="116">
        <v>1.5625</v>
      </c>
    </row>
    <row r="51" spans="1:11" ht="14.1" customHeight="1" x14ac:dyDescent="0.2">
      <c r="A51" s="306" t="s">
        <v>274</v>
      </c>
      <c r="B51" s="307" t="s">
        <v>275</v>
      </c>
      <c r="C51" s="308"/>
      <c r="D51" s="113">
        <v>1.5138442230763196</v>
      </c>
      <c r="E51" s="115">
        <v>579</v>
      </c>
      <c r="F51" s="114">
        <v>582</v>
      </c>
      <c r="G51" s="114">
        <v>598</v>
      </c>
      <c r="H51" s="114">
        <v>598</v>
      </c>
      <c r="I51" s="140">
        <v>534</v>
      </c>
      <c r="J51" s="115">
        <v>45</v>
      </c>
      <c r="K51" s="116">
        <v>8.4269662921348321</v>
      </c>
    </row>
    <row r="52" spans="1:11" ht="14.1" customHeight="1" x14ac:dyDescent="0.2">
      <c r="A52" s="306">
        <v>71</v>
      </c>
      <c r="B52" s="307" t="s">
        <v>276</v>
      </c>
      <c r="C52" s="308"/>
      <c r="D52" s="113">
        <v>10.871440897325281</v>
      </c>
      <c r="E52" s="115">
        <v>4158</v>
      </c>
      <c r="F52" s="114">
        <v>4208</v>
      </c>
      <c r="G52" s="114">
        <v>4179</v>
      </c>
      <c r="H52" s="114">
        <v>4111</v>
      </c>
      <c r="I52" s="140">
        <v>4151</v>
      </c>
      <c r="J52" s="115">
        <v>7</v>
      </c>
      <c r="K52" s="116">
        <v>0.16863406408094436</v>
      </c>
    </row>
    <row r="53" spans="1:11" ht="14.1" customHeight="1" x14ac:dyDescent="0.2">
      <c r="A53" s="306" t="s">
        <v>277</v>
      </c>
      <c r="B53" s="307" t="s">
        <v>278</v>
      </c>
      <c r="C53" s="308"/>
      <c r="D53" s="113">
        <v>3.2420843464846918</v>
      </c>
      <c r="E53" s="115">
        <v>1240</v>
      </c>
      <c r="F53" s="114">
        <v>1255</v>
      </c>
      <c r="G53" s="114">
        <v>1247</v>
      </c>
      <c r="H53" s="114">
        <v>1218</v>
      </c>
      <c r="I53" s="140">
        <v>1236</v>
      </c>
      <c r="J53" s="115">
        <v>4</v>
      </c>
      <c r="K53" s="116">
        <v>0.32362459546925565</v>
      </c>
    </row>
    <row r="54" spans="1:11" ht="14.1" customHeight="1" x14ac:dyDescent="0.2">
      <c r="A54" s="306" t="s">
        <v>279</v>
      </c>
      <c r="B54" s="307" t="s">
        <v>280</v>
      </c>
      <c r="C54" s="308"/>
      <c r="D54" s="113">
        <v>6.3508249012994487</v>
      </c>
      <c r="E54" s="115">
        <v>2429</v>
      </c>
      <c r="F54" s="114">
        <v>2456</v>
      </c>
      <c r="G54" s="114">
        <v>2434</v>
      </c>
      <c r="H54" s="114">
        <v>2421</v>
      </c>
      <c r="I54" s="140">
        <v>2438</v>
      </c>
      <c r="J54" s="115">
        <v>-9</v>
      </c>
      <c r="K54" s="116">
        <v>-0.36915504511894998</v>
      </c>
    </row>
    <row r="55" spans="1:11" ht="14.1" customHeight="1" x14ac:dyDescent="0.2">
      <c r="A55" s="306">
        <v>72</v>
      </c>
      <c r="B55" s="307" t="s">
        <v>281</v>
      </c>
      <c r="C55" s="308"/>
      <c r="D55" s="113">
        <v>4.3611263628519881</v>
      </c>
      <c r="E55" s="115">
        <v>1668</v>
      </c>
      <c r="F55" s="114">
        <v>1688</v>
      </c>
      <c r="G55" s="114">
        <v>1705</v>
      </c>
      <c r="H55" s="114">
        <v>1682</v>
      </c>
      <c r="I55" s="140">
        <v>1691</v>
      </c>
      <c r="J55" s="115">
        <v>-23</v>
      </c>
      <c r="K55" s="116">
        <v>-1.3601419278533413</v>
      </c>
    </row>
    <row r="56" spans="1:11" ht="14.1" customHeight="1" x14ac:dyDescent="0.2">
      <c r="A56" s="306" t="s">
        <v>282</v>
      </c>
      <c r="B56" s="307" t="s">
        <v>283</v>
      </c>
      <c r="C56" s="308"/>
      <c r="D56" s="113">
        <v>2.0968964886134862</v>
      </c>
      <c r="E56" s="115">
        <v>802</v>
      </c>
      <c r="F56" s="114">
        <v>823</v>
      </c>
      <c r="G56" s="114">
        <v>824</v>
      </c>
      <c r="H56" s="114">
        <v>804</v>
      </c>
      <c r="I56" s="140">
        <v>817</v>
      </c>
      <c r="J56" s="115">
        <v>-15</v>
      </c>
      <c r="K56" s="116">
        <v>-1.8359853121175032</v>
      </c>
    </row>
    <row r="57" spans="1:11" ht="14.1" customHeight="1" x14ac:dyDescent="0.2">
      <c r="A57" s="306" t="s">
        <v>284</v>
      </c>
      <c r="B57" s="307" t="s">
        <v>285</v>
      </c>
      <c r="C57" s="308"/>
      <c r="D57" s="113">
        <v>0.98831280884775274</v>
      </c>
      <c r="E57" s="115">
        <v>378</v>
      </c>
      <c r="F57" s="114">
        <v>378</v>
      </c>
      <c r="G57" s="114">
        <v>381</v>
      </c>
      <c r="H57" s="114">
        <v>394</v>
      </c>
      <c r="I57" s="140">
        <v>389</v>
      </c>
      <c r="J57" s="115">
        <v>-11</v>
      </c>
      <c r="K57" s="116">
        <v>-2.8277634961439588</v>
      </c>
    </row>
    <row r="58" spans="1:11" ht="14.1" customHeight="1" x14ac:dyDescent="0.2">
      <c r="A58" s="306">
        <v>73</v>
      </c>
      <c r="B58" s="307" t="s">
        <v>286</v>
      </c>
      <c r="C58" s="308"/>
      <c r="D58" s="113">
        <v>7.5038565116218265</v>
      </c>
      <c r="E58" s="115">
        <v>2870</v>
      </c>
      <c r="F58" s="114">
        <v>2876</v>
      </c>
      <c r="G58" s="114">
        <v>2873</v>
      </c>
      <c r="H58" s="114">
        <v>2839</v>
      </c>
      <c r="I58" s="140">
        <v>2843</v>
      </c>
      <c r="J58" s="115">
        <v>27</v>
      </c>
      <c r="K58" s="116">
        <v>0.94970102004924373</v>
      </c>
    </row>
    <row r="59" spans="1:11" ht="14.1" customHeight="1" x14ac:dyDescent="0.2">
      <c r="A59" s="306" t="s">
        <v>287</v>
      </c>
      <c r="B59" s="307" t="s">
        <v>288</v>
      </c>
      <c r="C59" s="308"/>
      <c r="D59" s="113">
        <v>6.5835228906842369</v>
      </c>
      <c r="E59" s="115">
        <v>2518</v>
      </c>
      <c r="F59" s="114">
        <v>2527</v>
      </c>
      <c r="G59" s="114">
        <v>2520</v>
      </c>
      <c r="H59" s="114">
        <v>2490</v>
      </c>
      <c r="I59" s="140">
        <v>2498</v>
      </c>
      <c r="J59" s="115">
        <v>20</v>
      </c>
      <c r="K59" s="116">
        <v>0.80064051240992795</v>
      </c>
    </row>
    <row r="60" spans="1:11" ht="14.1" customHeight="1" x14ac:dyDescent="0.2">
      <c r="A60" s="306">
        <v>81</v>
      </c>
      <c r="B60" s="307" t="s">
        <v>289</v>
      </c>
      <c r="C60" s="308"/>
      <c r="D60" s="113">
        <v>12.210107982325411</v>
      </c>
      <c r="E60" s="115">
        <v>4670</v>
      </c>
      <c r="F60" s="114">
        <v>4684</v>
      </c>
      <c r="G60" s="114">
        <v>4628</v>
      </c>
      <c r="H60" s="114">
        <v>4600</v>
      </c>
      <c r="I60" s="140">
        <v>4583</v>
      </c>
      <c r="J60" s="115">
        <v>87</v>
      </c>
      <c r="K60" s="116">
        <v>1.8983198778092951</v>
      </c>
    </row>
    <row r="61" spans="1:11" ht="14.1" customHeight="1" x14ac:dyDescent="0.2">
      <c r="A61" s="306" t="s">
        <v>290</v>
      </c>
      <c r="B61" s="307" t="s">
        <v>291</v>
      </c>
      <c r="C61" s="308"/>
      <c r="D61" s="113">
        <v>3.2865322770413368</v>
      </c>
      <c r="E61" s="115">
        <v>1257</v>
      </c>
      <c r="F61" s="114">
        <v>1266</v>
      </c>
      <c r="G61" s="114">
        <v>1261</v>
      </c>
      <c r="H61" s="114">
        <v>1226</v>
      </c>
      <c r="I61" s="140">
        <v>1229</v>
      </c>
      <c r="J61" s="115">
        <v>28</v>
      </c>
      <c r="K61" s="116">
        <v>2.2782750203417415</v>
      </c>
    </row>
    <row r="62" spans="1:11" ht="14.1" customHeight="1" x14ac:dyDescent="0.2">
      <c r="A62" s="306" t="s">
        <v>292</v>
      </c>
      <c r="B62" s="307" t="s">
        <v>293</v>
      </c>
      <c r="C62" s="308"/>
      <c r="D62" s="113">
        <v>5.6161267550396108</v>
      </c>
      <c r="E62" s="115">
        <v>2148</v>
      </c>
      <c r="F62" s="114">
        <v>2160</v>
      </c>
      <c r="G62" s="114">
        <v>2117</v>
      </c>
      <c r="H62" s="114">
        <v>2131</v>
      </c>
      <c r="I62" s="140">
        <v>2131</v>
      </c>
      <c r="J62" s="115">
        <v>17</v>
      </c>
      <c r="K62" s="116">
        <v>0.79774753636790241</v>
      </c>
    </row>
    <row r="63" spans="1:11" ht="14.1" customHeight="1" x14ac:dyDescent="0.2">
      <c r="A63" s="306"/>
      <c r="B63" s="307" t="s">
        <v>294</v>
      </c>
      <c r="C63" s="308"/>
      <c r="D63" s="113">
        <v>5.0252307370512721</v>
      </c>
      <c r="E63" s="115">
        <v>1922</v>
      </c>
      <c r="F63" s="114">
        <v>1929</v>
      </c>
      <c r="G63" s="114">
        <v>1892</v>
      </c>
      <c r="H63" s="114">
        <v>1909</v>
      </c>
      <c r="I63" s="140">
        <v>1906</v>
      </c>
      <c r="J63" s="115">
        <v>16</v>
      </c>
      <c r="K63" s="116">
        <v>0.83945435466946483</v>
      </c>
    </row>
    <row r="64" spans="1:11" ht="14.1" customHeight="1" x14ac:dyDescent="0.2">
      <c r="A64" s="306" t="s">
        <v>295</v>
      </c>
      <c r="B64" s="307" t="s">
        <v>296</v>
      </c>
      <c r="C64" s="308"/>
      <c r="D64" s="113">
        <v>1.728240123408372</v>
      </c>
      <c r="E64" s="115">
        <v>661</v>
      </c>
      <c r="F64" s="114">
        <v>654</v>
      </c>
      <c r="G64" s="114">
        <v>652</v>
      </c>
      <c r="H64" s="114">
        <v>663</v>
      </c>
      <c r="I64" s="140">
        <v>641</v>
      </c>
      <c r="J64" s="115">
        <v>20</v>
      </c>
      <c r="K64" s="116">
        <v>3.1201248049921997</v>
      </c>
    </row>
    <row r="65" spans="1:11" ht="14.1" customHeight="1" x14ac:dyDescent="0.2">
      <c r="A65" s="306" t="s">
        <v>297</v>
      </c>
      <c r="B65" s="307" t="s">
        <v>298</v>
      </c>
      <c r="C65" s="308"/>
      <c r="D65" s="113">
        <v>0.62227102779302956</v>
      </c>
      <c r="E65" s="115">
        <v>238</v>
      </c>
      <c r="F65" s="114">
        <v>243</v>
      </c>
      <c r="G65" s="114">
        <v>246</v>
      </c>
      <c r="H65" s="114">
        <v>235</v>
      </c>
      <c r="I65" s="140">
        <v>230</v>
      </c>
      <c r="J65" s="115">
        <v>8</v>
      </c>
      <c r="K65" s="116">
        <v>3.4782608695652173</v>
      </c>
    </row>
    <row r="66" spans="1:11" ht="14.1" customHeight="1" x14ac:dyDescent="0.2">
      <c r="A66" s="306">
        <v>82</v>
      </c>
      <c r="B66" s="307" t="s">
        <v>299</v>
      </c>
      <c r="C66" s="308"/>
      <c r="D66" s="113">
        <v>3.0538342876565481</v>
      </c>
      <c r="E66" s="115">
        <v>1168</v>
      </c>
      <c r="F66" s="114">
        <v>1159</v>
      </c>
      <c r="G66" s="114">
        <v>1137</v>
      </c>
      <c r="H66" s="114">
        <v>1115</v>
      </c>
      <c r="I66" s="140">
        <v>1104</v>
      </c>
      <c r="J66" s="115">
        <v>64</v>
      </c>
      <c r="K66" s="116">
        <v>5.7971014492753623</v>
      </c>
    </row>
    <row r="67" spans="1:11" ht="14.1" customHeight="1" x14ac:dyDescent="0.2">
      <c r="A67" s="306" t="s">
        <v>300</v>
      </c>
      <c r="B67" s="307" t="s">
        <v>301</v>
      </c>
      <c r="C67" s="308"/>
      <c r="D67" s="113">
        <v>1.7596151332130625</v>
      </c>
      <c r="E67" s="115">
        <v>673</v>
      </c>
      <c r="F67" s="114">
        <v>668</v>
      </c>
      <c r="G67" s="114">
        <v>657</v>
      </c>
      <c r="H67" s="114">
        <v>646</v>
      </c>
      <c r="I67" s="140">
        <v>641</v>
      </c>
      <c r="J67" s="115">
        <v>32</v>
      </c>
      <c r="K67" s="116">
        <v>4.9921996879875197</v>
      </c>
    </row>
    <row r="68" spans="1:11" ht="14.1" customHeight="1" x14ac:dyDescent="0.2">
      <c r="A68" s="306" t="s">
        <v>302</v>
      </c>
      <c r="B68" s="307" t="s">
        <v>303</v>
      </c>
      <c r="C68" s="308"/>
      <c r="D68" s="113">
        <v>0.61965644364263861</v>
      </c>
      <c r="E68" s="115">
        <v>237</v>
      </c>
      <c r="F68" s="114">
        <v>245</v>
      </c>
      <c r="G68" s="114">
        <v>241</v>
      </c>
      <c r="H68" s="114">
        <v>243</v>
      </c>
      <c r="I68" s="140">
        <v>241</v>
      </c>
      <c r="J68" s="115">
        <v>-4</v>
      </c>
      <c r="K68" s="116">
        <v>-1.6597510373443984</v>
      </c>
    </row>
    <row r="69" spans="1:11" ht="14.1" customHeight="1" x14ac:dyDescent="0.2">
      <c r="A69" s="306">
        <v>83</v>
      </c>
      <c r="B69" s="307" t="s">
        <v>304</v>
      </c>
      <c r="C69" s="308"/>
      <c r="D69" s="113">
        <v>6.4893978612701648</v>
      </c>
      <c r="E69" s="115">
        <v>2482</v>
      </c>
      <c r="F69" s="114">
        <v>2489</v>
      </c>
      <c r="G69" s="114">
        <v>2498</v>
      </c>
      <c r="H69" s="114">
        <v>2452</v>
      </c>
      <c r="I69" s="140">
        <v>2403</v>
      </c>
      <c r="J69" s="115">
        <v>79</v>
      </c>
      <c r="K69" s="116">
        <v>3.28755722014149</v>
      </c>
    </row>
    <row r="70" spans="1:11" ht="14.1" customHeight="1" x14ac:dyDescent="0.2">
      <c r="A70" s="306" t="s">
        <v>305</v>
      </c>
      <c r="B70" s="307" t="s">
        <v>306</v>
      </c>
      <c r="C70" s="308"/>
      <c r="D70" s="113">
        <v>5.6762621904986013</v>
      </c>
      <c r="E70" s="115">
        <v>2171</v>
      </c>
      <c r="F70" s="114">
        <v>2174</v>
      </c>
      <c r="G70" s="114">
        <v>2166</v>
      </c>
      <c r="H70" s="114">
        <v>2109</v>
      </c>
      <c r="I70" s="140">
        <v>2061</v>
      </c>
      <c r="J70" s="115">
        <v>110</v>
      </c>
      <c r="K70" s="116">
        <v>5.3372149442018442</v>
      </c>
    </row>
    <row r="71" spans="1:11" ht="14.1" customHeight="1" x14ac:dyDescent="0.2">
      <c r="A71" s="306"/>
      <c r="B71" s="307" t="s">
        <v>307</v>
      </c>
      <c r="C71" s="308"/>
      <c r="D71" s="113">
        <v>2.7034800115041704</v>
      </c>
      <c r="E71" s="115">
        <v>1034</v>
      </c>
      <c r="F71" s="114">
        <v>1043</v>
      </c>
      <c r="G71" s="114">
        <v>1025</v>
      </c>
      <c r="H71" s="114">
        <v>988</v>
      </c>
      <c r="I71" s="140">
        <v>1001</v>
      </c>
      <c r="J71" s="115">
        <v>33</v>
      </c>
      <c r="K71" s="116">
        <v>3.2967032967032965</v>
      </c>
    </row>
    <row r="72" spans="1:11" ht="14.1" customHeight="1" x14ac:dyDescent="0.2">
      <c r="A72" s="306">
        <v>84</v>
      </c>
      <c r="B72" s="307" t="s">
        <v>308</v>
      </c>
      <c r="C72" s="308"/>
      <c r="D72" s="113">
        <v>1.8929589248829974</v>
      </c>
      <c r="E72" s="115">
        <v>724</v>
      </c>
      <c r="F72" s="114">
        <v>717</v>
      </c>
      <c r="G72" s="114">
        <v>722</v>
      </c>
      <c r="H72" s="114">
        <v>744</v>
      </c>
      <c r="I72" s="140">
        <v>730</v>
      </c>
      <c r="J72" s="115">
        <v>-6</v>
      </c>
      <c r="K72" s="116">
        <v>-0.82191780821917804</v>
      </c>
    </row>
    <row r="73" spans="1:11" ht="14.1" customHeight="1" x14ac:dyDescent="0.2">
      <c r="A73" s="306" t="s">
        <v>309</v>
      </c>
      <c r="B73" s="307" t="s">
        <v>310</v>
      </c>
      <c r="C73" s="308"/>
      <c r="D73" s="113">
        <v>0.60396893874029334</v>
      </c>
      <c r="E73" s="115">
        <v>231</v>
      </c>
      <c r="F73" s="114">
        <v>232</v>
      </c>
      <c r="G73" s="114">
        <v>232</v>
      </c>
      <c r="H73" s="114">
        <v>249</v>
      </c>
      <c r="I73" s="140">
        <v>250</v>
      </c>
      <c r="J73" s="115">
        <v>-19</v>
      </c>
      <c r="K73" s="116">
        <v>-7.6</v>
      </c>
    </row>
    <row r="74" spans="1:11" ht="14.1" customHeight="1" x14ac:dyDescent="0.2">
      <c r="A74" s="306" t="s">
        <v>311</v>
      </c>
      <c r="B74" s="307" t="s">
        <v>312</v>
      </c>
      <c r="C74" s="308"/>
      <c r="D74" s="113">
        <v>0.46016681046879493</v>
      </c>
      <c r="E74" s="115">
        <v>176</v>
      </c>
      <c r="F74" s="114">
        <v>173</v>
      </c>
      <c r="G74" s="114">
        <v>171</v>
      </c>
      <c r="H74" s="114">
        <v>179</v>
      </c>
      <c r="I74" s="140">
        <v>177</v>
      </c>
      <c r="J74" s="115">
        <v>-1</v>
      </c>
      <c r="K74" s="116">
        <v>-0.56497175141242939</v>
      </c>
    </row>
    <row r="75" spans="1:11" ht="14.1" customHeight="1" x14ac:dyDescent="0.2">
      <c r="A75" s="306" t="s">
        <v>313</v>
      </c>
      <c r="B75" s="307" t="s">
        <v>314</v>
      </c>
      <c r="C75" s="308"/>
      <c r="D75" s="113">
        <v>0.38172928595706851</v>
      </c>
      <c r="E75" s="115">
        <v>146</v>
      </c>
      <c r="F75" s="114">
        <v>148</v>
      </c>
      <c r="G75" s="114">
        <v>156</v>
      </c>
      <c r="H75" s="114">
        <v>151</v>
      </c>
      <c r="I75" s="140">
        <v>143</v>
      </c>
      <c r="J75" s="115">
        <v>3</v>
      </c>
      <c r="K75" s="116">
        <v>2.0979020979020979</v>
      </c>
    </row>
    <row r="76" spans="1:11" ht="14.1" customHeight="1" x14ac:dyDescent="0.2">
      <c r="A76" s="306">
        <v>91</v>
      </c>
      <c r="B76" s="307" t="s">
        <v>315</v>
      </c>
      <c r="C76" s="308"/>
      <c r="D76" s="113">
        <v>0.11242711846680785</v>
      </c>
      <c r="E76" s="115">
        <v>43</v>
      </c>
      <c r="F76" s="114">
        <v>41</v>
      </c>
      <c r="G76" s="114">
        <v>38</v>
      </c>
      <c r="H76" s="114">
        <v>36</v>
      </c>
      <c r="I76" s="140">
        <v>36</v>
      </c>
      <c r="J76" s="115">
        <v>7</v>
      </c>
      <c r="K76" s="116">
        <v>19.444444444444443</v>
      </c>
    </row>
    <row r="77" spans="1:11" ht="14.1" customHeight="1" x14ac:dyDescent="0.2">
      <c r="A77" s="306">
        <v>92</v>
      </c>
      <c r="B77" s="307" t="s">
        <v>316</v>
      </c>
      <c r="C77" s="308"/>
      <c r="D77" s="113">
        <v>1.0092294820508798</v>
      </c>
      <c r="E77" s="115">
        <v>386</v>
      </c>
      <c r="F77" s="114">
        <v>364</v>
      </c>
      <c r="G77" s="114">
        <v>359</v>
      </c>
      <c r="H77" s="114">
        <v>370</v>
      </c>
      <c r="I77" s="140">
        <v>355</v>
      </c>
      <c r="J77" s="115">
        <v>31</v>
      </c>
      <c r="K77" s="116">
        <v>8.7323943661971839</v>
      </c>
    </row>
    <row r="78" spans="1:11" ht="14.1" customHeight="1" x14ac:dyDescent="0.2">
      <c r="A78" s="306">
        <v>93</v>
      </c>
      <c r="B78" s="307" t="s">
        <v>317</v>
      </c>
      <c r="C78" s="308"/>
      <c r="D78" s="113">
        <v>0.16471880147462545</v>
      </c>
      <c r="E78" s="115">
        <v>63</v>
      </c>
      <c r="F78" s="114">
        <v>64</v>
      </c>
      <c r="G78" s="114">
        <v>61</v>
      </c>
      <c r="H78" s="114">
        <v>47</v>
      </c>
      <c r="I78" s="140">
        <v>53</v>
      </c>
      <c r="J78" s="115">
        <v>10</v>
      </c>
      <c r="K78" s="116">
        <v>18.867924528301888</v>
      </c>
    </row>
    <row r="79" spans="1:11" ht="14.1" customHeight="1" x14ac:dyDescent="0.2">
      <c r="A79" s="306">
        <v>94</v>
      </c>
      <c r="B79" s="307" t="s">
        <v>318</v>
      </c>
      <c r="C79" s="308"/>
      <c r="D79" s="113">
        <v>0.26930216749026065</v>
      </c>
      <c r="E79" s="115">
        <v>103</v>
      </c>
      <c r="F79" s="114">
        <v>97</v>
      </c>
      <c r="G79" s="114">
        <v>104</v>
      </c>
      <c r="H79" s="114">
        <v>115</v>
      </c>
      <c r="I79" s="140">
        <v>104</v>
      </c>
      <c r="J79" s="115">
        <v>-1</v>
      </c>
      <c r="K79" s="116">
        <v>-0.96153846153846156</v>
      </c>
    </row>
    <row r="80" spans="1:11" ht="14.1" customHeight="1" x14ac:dyDescent="0.2">
      <c r="A80" s="306" t="s">
        <v>319</v>
      </c>
      <c r="B80" s="307" t="s">
        <v>320</v>
      </c>
      <c r="C80" s="308"/>
      <c r="D80" s="113" t="s">
        <v>513</v>
      </c>
      <c r="E80" s="115" t="s">
        <v>513</v>
      </c>
      <c r="F80" s="114" t="s">
        <v>513</v>
      </c>
      <c r="G80" s="114" t="s">
        <v>513</v>
      </c>
      <c r="H80" s="114">
        <v>3</v>
      </c>
      <c r="I80" s="140" t="s">
        <v>513</v>
      </c>
      <c r="J80" s="115" t="s">
        <v>513</v>
      </c>
      <c r="K80" s="116" t="s">
        <v>513</v>
      </c>
    </row>
    <row r="81" spans="1:11" ht="14.1" customHeight="1" x14ac:dyDescent="0.2">
      <c r="A81" s="310" t="s">
        <v>321</v>
      </c>
      <c r="B81" s="311" t="s">
        <v>224</v>
      </c>
      <c r="C81" s="312"/>
      <c r="D81" s="125" t="s">
        <v>513</v>
      </c>
      <c r="E81" s="143" t="s">
        <v>513</v>
      </c>
      <c r="F81" s="144" t="s">
        <v>513</v>
      </c>
      <c r="G81" s="144" t="s">
        <v>513</v>
      </c>
      <c r="H81" s="144">
        <v>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9769</v>
      </c>
      <c r="E12" s="114">
        <v>10192</v>
      </c>
      <c r="F12" s="114">
        <v>10208</v>
      </c>
      <c r="G12" s="114">
        <v>10225</v>
      </c>
      <c r="H12" s="140">
        <v>10050</v>
      </c>
      <c r="I12" s="115">
        <v>-281</v>
      </c>
      <c r="J12" s="116">
        <v>-2.7960199004975124</v>
      </c>
      <c r="K12"/>
      <c r="L12"/>
      <c r="M12"/>
      <c r="N12"/>
      <c r="O12"/>
      <c r="P12"/>
    </row>
    <row r="13" spans="1:16" s="110" customFormat="1" ht="14.45" customHeight="1" x14ac:dyDescent="0.2">
      <c r="A13" s="120" t="s">
        <v>105</v>
      </c>
      <c r="B13" s="119" t="s">
        <v>106</v>
      </c>
      <c r="C13" s="113">
        <v>39.011157743883714</v>
      </c>
      <c r="D13" s="115">
        <v>3811</v>
      </c>
      <c r="E13" s="114">
        <v>3922</v>
      </c>
      <c r="F13" s="114">
        <v>3940</v>
      </c>
      <c r="G13" s="114">
        <v>3964</v>
      </c>
      <c r="H13" s="140">
        <v>3908</v>
      </c>
      <c r="I13" s="115">
        <v>-97</v>
      </c>
      <c r="J13" s="116">
        <v>-2.482088024564995</v>
      </c>
      <c r="K13"/>
      <c r="L13"/>
      <c r="M13"/>
      <c r="N13"/>
      <c r="O13"/>
      <c r="P13"/>
    </row>
    <row r="14" spans="1:16" s="110" customFormat="1" ht="14.45" customHeight="1" x14ac:dyDescent="0.2">
      <c r="A14" s="120"/>
      <c r="B14" s="119" t="s">
        <v>107</v>
      </c>
      <c r="C14" s="113">
        <v>60.988842256116286</v>
      </c>
      <c r="D14" s="115">
        <v>5958</v>
      </c>
      <c r="E14" s="114">
        <v>6270</v>
      </c>
      <c r="F14" s="114">
        <v>6268</v>
      </c>
      <c r="G14" s="114">
        <v>6261</v>
      </c>
      <c r="H14" s="140">
        <v>6142</v>
      </c>
      <c r="I14" s="115">
        <v>-184</v>
      </c>
      <c r="J14" s="116">
        <v>-2.995766851188538</v>
      </c>
      <c r="K14"/>
      <c r="L14"/>
      <c r="M14"/>
      <c r="N14"/>
      <c r="O14"/>
      <c r="P14"/>
    </row>
    <row r="15" spans="1:16" s="110" customFormat="1" ht="14.45" customHeight="1" x14ac:dyDescent="0.2">
      <c r="A15" s="118" t="s">
        <v>105</v>
      </c>
      <c r="B15" s="121" t="s">
        <v>108</v>
      </c>
      <c r="C15" s="113">
        <v>21.363496775514381</v>
      </c>
      <c r="D15" s="115">
        <v>2087</v>
      </c>
      <c r="E15" s="114">
        <v>2229</v>
      </c>
      <c r="F15" s="114">
        <v>2206</v>
      </c>
      <c r="G15" s="114">
        <v>2254</v>
      </c>
      <c r="H15" s="140">
        <v>2170</v>
      </c>
      <c r="I15" s="115">
        <v>-83</v>
      </c>
      <c r="J15" s="116">
        <v>-3.8248847926267282</v>
      </c>
      <c r="K15"/>
      <c r="L15"/>
      <c r="M15"/>
      <c r="N15"/>
      <c r="O15"/>
      <c r="P15"/>
    </row>
    <row r="16" spans="1:16" s="110" customFormat="1" ht="14.45" customHeight="1" x14ac:dyDescent="0.2">
      <c r="A16" s="118"/>
      <c r="B16" s="121" t="s">
        <v>109</v>
      </c>
      <c r="C16" s="113">
        <v>50.035827617975229</v>
      </c>
      <c r="D16" s="115">
        <v>4888</v>
      </c>
      <c r="E16" s="114">
        <v>5128</v>
      </c>
      <c r="F16" s="114">
        <v>5139</v>
      </c>
      <c r="G16" s="114">
        <v>5115</v>
      </c>
      <c r="H16" s="140">
        <v>5055</v>
      </c>
      <c r="I16" s="115">
        <v>-167</v>
      </c>
      <c r="J16" s="116">
        <v>-3.3036597428288821</v>
      </c>
      <c r="K16"/>
      <c r="L16"/>
      <c r="M16"/>
      <c r="N16"/>
      <c r="O16"/>
      <c r="P16"/>
    </row>
    <row r="17" spans="1:16" s="110" customFormat="1" ht="14.45" customHeight="1" x14ac:dyDescent="0.2">
      <c r="A17" s="118"/>
      <c r="B17" s="121" t="s">
        <v>110</v>
      </c>
      <c r="C17" s="113">
        <v>15.702733135428396</v>
      </c>
      <c r="D17" s="115">
        <v>1534</v>
      </c>
      <c r="E17" s="114">
        <v>1581</v>
      </c>
      <c r="F17" s="114">
        <v>1599</v>
      </c>
      <c r="G17" s="114">
        <v>1593</v>
      </c>
      <c r="H17" s="140">
        <v>1575</v>
      </c>
      <c r="I17" s="115">
        <v>-41</v>
      </c>
      <c r="J17" s="116">
        <v>-2.6031746031746033</v>
      </c>
      <c r="K17"/>
      <c r="L17"/>
      <c r="M17"/>
      <c r="N17"/>
      <c r="O17"/>
      <c r="P17"/>
    </row>
    <row r="18" spans="1:16" s="110" customFormat="1" ht="14.45" customHeight="1" x14ac:dyDescent="0.2">
      <c r="A18" s="120"/>
      <c r="B18" s="121" t="s">
        <v>111</v>
      </c>
      <c r="C18" s="113">
        <v>12.897942471081993</v>
      </c>
      <c r="D18" s="115">
        <v>1260</v>
      </c>
      <c r="E18" s="114">
        <v>1254</v>
      </c>
      <c r="F18" s="114">
        <v>1264</v>
      </c>
      <c r="G18" s="114">
        <v>1263</v>
      </c>
      <c r="H18" s="140">
        <v>1250</v>
      </c>
      <c r="I18" s="115">
        <v>10</v>
      </c>
      <c r="J18" s="116">
        <v>0.8</v>
      </c>
      <c r="K18"/>
      <c r="L18"/>
      <c r="M18"/>
      <c r="N18"/>
      <c r="O18"/>
      <c r="P18"/>
    </row>
    <row r="19" spans="1:16" s="110" customFormat="1" ht="14.45" customHeight="1" x14ac:dyDescent="0.2">
      <c r="A19" s="120"/>
      <c r="B19" s="121" t="s">
        <v>112</v>
      </c>
      <c r="C19" s="113">
        <v>1.1260108506500153</v>
      </c>
      <c r="D19" s="115">
        <v>110</v>
      </c>
      <c r="E19" s="114">
        <v>102</v>
      </c>
      <c r="F19" s="114">
        <v>113</v>
      </c>
      <c r="G19" s="114">
        <v>99</v>
      </c>
      <c r="H19" s="140">
        <v>108</v>
      </c>
      <c r="I19" s="115">
        <v>2</v>
      </c>
      <c r="J19" s="116">
        <v>1.8518518518518519</v>
      </c>
      <c r="K19"/>
      <c r="L19"/>
      <c r="M19"/>
      <c r="N19"/>
      <c r="O19"/>
      <c r="P19"/>
    </row>
    <row r="20" spans="1:16" s="110" customFormat="1" ht="14.45" customHeight="1" x14ac:dyDescent="0.2">
      <c r="A20" s="120" t="s">
        <v>113</v>
      </c>
      <c r="B20" s="119" t="s">
        <v>116</v>
      </c>
      <c r="C20" s="113">
        <v>85.679189272187529</v>
      </c>
      <c r="D20" s="115">
        <v>8370</v>
      </c>
      <c r="E20" s="114">
        <v>8705</v>
      </c>
      <c r="F20" s="114">
        <v>8761</v>
      </c>
      <c r="G20" s="114">
        <v>8785</v>
      </c>
      <c r="H20" s="140">
        <v>8674</v>
      </c>
      <c r="I20" s="115">
        <v>-304</v>
      </c>
      <c r="J20" s="116">
        <v>-3.5047267696564446</v>
      </c>
      <c r="K20"/>
      <c r="L20"/>
      <c r="M20"/>
      <c r="N20"/>
      <c r="O20"/>
      <c r="P20"/>
    </row>
    <row r="21" spans="1:16" s="110" customFormat="1" ht="14.45" customHeight="1" x14ac:dyDescent="0.2">
      <c r="A21" s="123"/>
      <c r="B21" s="124" t="s">
        <v>117</v>
      </c>
      <c r="C21" s="125">
        <v>14.249155491862012</v>
      </c>
      <c r="D21" s="143">
        <v>1392</v>
      </c>
      <c r="E21" s="144">
        <v>1480</v>
      </c>
      <c r="F21" s="144">
        <v>1443</v>
      </c>
      <c r="G21" s="144">
        <v>1435</v>
      </c>
      <c r="H21" s="145">
        <v>1372</v>
      </c>
      <c r="I21" s="143">
        <v>20</v>
      </c>
      <c r="J21" s="146">
        <v>1.4577259475218658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7134</v>
      </c>
      <c r="E56" s="114">
        <v>7373</v>
      </c>
      <c r="F56" s="114">
        <v>7215</v>
      </c>
      <c r="G56" s="114">
        <v>7300</v>
      </c>
      <c r="H56" s="140">
        <v>7188</v>
      </c>
      <c r="I56" s="115">
        <v>-54</v>
      </c>
      <c r="J56" s="116">
        <v>-0.75125208681135225</v>
      </c>
      <c r="K56"/>
      <c r="L56"/>
      <c r="M56"/>
      <c r="N56"/>
      <c r="O56"/>
      <c r="P56"/>
    </row>
    <row r="57" spans="1:16" s="110" customFormat="1" ht="14.45" customHeight="1" x14ac:dyDescent="0.2">
      <c r="A57" s="120" t="s">
        <v>105</v>
      </c>
      <c r="B57" s="119" t="s">
        <v>106</v>
      </c>
      <c r="C57" s="113">
        <v>41.519484160358843</v>
      </c>
      <c r="D57" s="115">
        <v>2962</v>
      </c>
      <c r="E57" s="114">
        <v>3024</v>
      </c>
      <c r="F57" s="114">
        <v>2938</v>
      </c>
      <c r="G57" s="114">
        <v>2968</v>
      </c>
      <c r="H57" s="140">
        <v>2933</v>
      </c>
      <c r="I57" s="115">
        <v>29</v>
      </c>
      <c r="J57" s="116">
        <v>0.98874872144561887</v>
      </c>
    </row>
    <row r="58" spans="1:16" s="110" customFormat="1" ht="14.45" customHeight="1" x14ac:dyDescent="0.2">
      <c r="A58" s="120"/>
      <c r="B58" s="119" t="s">
        <v>107</v>
      </c>
      <c r="C58" s="113">
        <v>58.480515839641157</v>
      </c>
      <c r="D58" s="115">
        <v>4172</v>
      </c>
      <c r="E58" s="114">
        <v>4349</v>
      </c>
      <c r="F58" s="114">
        <v>4277</v>
      </c>
      <c r="G58" s="114">
        <v>4332</v>
      </c>
      <c r="H58" s="140">
        <v>4255</v>
      </c>
      <c r="I58" s="115">
        <v>-83</v>
      </c>
      <c r="J58" s="116">
        <v>-1.9506462984723854</v>
      </c>
    </row>
    <row r="59" spans="1:16" s="110" customFormat="1" ht="14.45" customHeight="1" x14ac:dyDescent="0.2">
      <c r="A59" s="118" t="s">
        <v>105</v>
      </c>
      <c r="B59" s="121" t="s">
        <v>108</v>
      </c>
      <c r="C59" s="113">
        <v>16.162040930754134</v>
      </c>
      <c r="D59" s="115">
        <v>1153</v>
      </c>
      <c r="E59" s="114">
        <v>1260</v>
      </c>
      <c r="F59" s="114">
        <v>1198</v>
      </c>
      <c r="G59" s="114">
        <v>1254</v>
      </c>
      <c r="H59" s="140">
        <v>1212</v>
      </c>
      <c r="I59" s="115">
        <v>-59</v>
      </c>
      <c r="J59" s="116">
        <v>-4.8679867986798682</v>
      </c>
    </row>
    <row r="60" spans="1:16" s="110" customFormat="1" ht="14.45" customHeight="1" x14ac:dyDescent="0.2">
      <c r="A60" s="118"/>
      <c r="B60" s="121" t="s">
        <v>109</v>
      </c>
      <c r="C60" s="113">
        <v>56.307821698906643</v>
      </c>
      <c r="D60" s="115">
        <v>4017</v>
      </c>
      <c r="E60" s="114">
        <v>4102</v>
      </c>
      <c r="F60" s="114">
        <v>4000</v>
      </c>
      <c r="G60" s="114">
        <v>4012</v>
      </c>
      <c r="H60" s="140">
        <v>3956</v>
      </c>
      <c r="I60" s="115">
        <v>61</v>
      </c>
      <c r="J60" s="116">
        <v>1.5419615773508595</v>
      </c>
    </row>
    <row r="61" spans="1:16" s="110" customFormat="1" ht="14.45" customHeight="1" x14ac:dyDescent="0.2">
      <c r="A61" s="118"/>
      <c r="B61" s="121" t="s">
        <v>110</v>
      </c>
      <c r="C61" s="113">
        <v>14.606111578357163</v>
      </c>
      <c r="D61" s="115">
        <v>1042</v>
      </c>
      <c r="E61" s="114">
        <v>1083</v>
      </c>
      <c r="F61" s="114">
        <v>1091</v>
      </c>
      <c r="G61" s="114">
        <v>1092</v>
      </c>
      <c r="H61" s="140">
        <v>1078</v>
      </c>
      <c r="I61" s="115">
        <v>-36</v>
      </c>
      <c r="J61" s="116">
        <v>-3.339517625231911</v>
      </c>
    </row>
    <row r="62" spans="1:16" s="110" customFormat="1" ht="14.45" customHeight="1" x14ac:dyDescent="0.2">
      <c r="A62" s="120"/>
      <c r="B62" s="121" t="s">
        <v>111</v>
      </c>
      <c r="C62" s="113">
        <v>12.924025791982057</v>
      </c>
      <c r="D62" s="115">
        <v>922</v>
      </c>
      <c r="E62" s="114">
        <v>928</v>
      </c>
      <c r="F62" s="114">
        <v>926</v>
      </c>
      <c r="G62" s="114">
        <v>942</v>
      </c>
      <c r="H62" s="140">
        <v>942</v>
      </c>
      <c r="I62" s="115">
        <v>-20</v>
      </c>
      <c r="J62" s="116">
        <v>-2.1231422505307855</v>
      </c>
    </row>
    <row r="63" spans="1:16" s="110" customFormat="1" ht="14.45" customHeight="1" x14ac:dyDescent="0.2">
      <c r="A63" s="120"/>
      <c r="B63" s="121" t="s">
        <v>112</v>
      </c>
      <c r="C63" s="113">
        <v>1.0933557611438183</v>
      </c>
      <c r="D63" s="115">
        <v>78</v>
      </c>
      <c r="E63" s="114">
        <v>67</v>
      </c>
      <c r="F63" s="114">
        <v>81</v>
      </c>
      <c r="G63" s="114">
        <v>77</v>
      </c>
      <c r="H63" s="140">
        <v>87</v>
      </c>
      <c r="I63" s="115">
        <v>-9</v>
      </c>
      <c r="J63" s="116">
        <v>-10.344827586206897</v>
      </c>
    </row>
    <row r="64" spans="1:16" s="110" customFormat="1" ht="14.45" customHeight="1" x14ac:dyDescent="0.2">
      <c r="A64" s="120" t="s">
        <v>113</v>
      </c>
      <c r="B64" s="119" t="s">
        <v>116</v>
      </c>
      <c r="C64" s="113">
        <v>76.478833753854786</v>
      </c>
      <c r="D64" s="115">
        <v>5456</v>
      </c>
      <c r="E64" s="114">
        <v>5628</v>
      </c>
      <c r="F64" s="114">
        <v>5589</v>
      </c>
      <c r="G64" s="114">
        <v>5688</v>
      </c>
      <c r="H64" s="140">
        <v>5639</v>
      </c>
      <c r="I64" s="115">
        <v>-183</v>
      </c>
      <c r="J64" s="116">
        <v>-3.2452562511083527</v>
      </c>
    </row>
    <row r="65" spans="1:10" s="110" customFormat="1" ht="14.45" customHeight="1" x14ac:dyDescent="0.2">
      <c r="A65" s="123"/>
      <c r="B65" s="124" t="s">
        <v>117</v>
      </c>
      <c r="C65" s="125">
        <v>23.35295766750771</v>
      </c>
      <c r="D65" s="143">
        <v>1666</v>
      </c>
      <c r="E65" s="144">
        <v>1735</v>
      </c>
      <c r="F65" s="144">
        <v>1615</v>
      </c>
      <c r="G65" s="144">
        <v>1601</v>
      </c>
      <c r="H65" s="145">
        <v>1540</v>
      </c>
      <c r="I65" s="143">
        <v>126</v>
      </c>
      <c r="J65" s="146">
        <v>8.1818181818181817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9769</v>
      </c>
      <c r="G11" s="114">
        <v>10192</v>
      </c>
      <c r="H11" s="114">
        <v>10208</v>
      </c>
      <c r="I11" s="114">
        <v>10225</v>
      </c>
      <c r="J11" s="140">
        <v>10050</v>
      </c>
      <c r="K11" s="114">
        <v>-281</v>
      </c>
      <c r="L11" s="116">
        <v>-2.7960199004975124</v>
      </c>
    </row>
    <row r="12" spans="1:17" s="110" customFormat="1" ht="24" customHeight="1" x14ac:dyDescent="0.2">
      <c r="A12" s="604" t="s">
        <v>185</v>
      </c>
      <c r="B12" s="605"/>
      <c r="C12" s="605"/>
      <c r="D12" s="606"/>
      <c r="E12" s="113">
        <v>39.011157743883714</v>
      </c>
      <c r="F12" s="115">
        <v>3811</v>
      </c>
      <c r="G12" s="114">
        <v>3922</v>
      </c>
      <c r="H12" s="114">
        <v>3940</v>
      </c>
      <c r="I12" s="114">
        <v>3964</v>
      </c>
      <c r="J12" s="140">
        <v>3908</v>
      </c>
      <c r="K12" s="114">
        <v>-97</v>
      </c>
      <c r="L12" s="116">
        <v>-2.482088024564995</v>
      </c>
    </row>
    <row r="13" spans="1:17" s="110" customFormat="1" ht="15" customHeight="1" x14ac:dyDescent="0.2">
      <c r="A13" s="120"/>
      <c r="B13" s="612" t="s">
        <v>107</v>
      </c>
      <c r="C13" s="612"/>
      <c r="E13" s="113">
        <v>60.988842256116286</v>
      </c>
      <c r="F13" s="115">
        <v>5958</v>
      </c>
      <c r="G13" s="114">
        <v>6270</v>
      </c>
      <c r="H13" s="114">
        <v>6268</v>
      </c>
      <c r="I13" s="114">
        <v>6261</v>
      </c>
      <c r="J13" s="140">
        <v>6142</v>
      </c>
      <c r="K13" s="114">
        <v>-184</v>
      </c>
      <c r="L13" s="116">
        <v>-2.995766851188538</v>
      </c>
    </row>
    <row r="14" spans="1:17" s="110" customFormat="1" ht="22.5" customHeight="1" x14ac:dyDescent="0.2">
      <c r="A14" s="604" t="s">
        <v>186</v>
      </c>
      <c r="B14" s="605"/>
      <c r="C14" s="605"/>
      <c r="D14" s="606"/>
      <c r="E14" s="113">
        <v>21.363496775514381</v>
      </c>
      <c r="F14" s="115">
        <v>2087</v>
      </c>
      <c r="G14" s="114">
        <v>2229</v>
      </c>
      <c r="H14" s="114">
        <v>2206</v>
      </c>
      <c r="I14" s="114">
        <v>2254</v>
      </c>
      <c r="J14" s="140">
        <v>2170</v>
      </c>
      <c r="K14" s="114">
        <v>-83</v>
      </c>
      <c r="L14" s="116">
        <v>-3.8248847926267282</v>
      </c>
    </row>
    <row r="15" spans="1:17" s="110" customFormat="1" ht="15" customHeight="1" x14ac:dyDescent="0.2">
      <c r="A15" s="120"/>
      <c r="B15" s="119"/>
      <c r="C15" s="258" t="s">
        <v>106</v>
      </c>
      <c r="E15" s="113">
        <v>53.473885960709154</v>
      </c>
      <c r="F15" s="115">
        <v>1116</v>
      </c>
      <c r="G15" s="114">
        <v>1141</v>
      </c>
      <c r="H15" s="114">
        <v>1147</v>
      </c>
      <c r="I15" s="114">
        <v>1155</v>
      </c>
      <c r="J15" s="140">
        <v>1127</v>
      </c>
      <c r="K15" s="114">
        <v>-11</v>
      </c>
      <c r="L15" s="116">
        <v>-0.97604259094942325</v>
      </c>
    </row>
    <row r="16" spans="1:17" s="110" customFormat="1" ht="15" customHeight="1" x14ac:dyDescent="0.2">
      <c r="A16" s="120"/>
      <c r="B16" s="119"/>
      <c r="C16" s="258" t="s">
        <v>107</v>
      </c>
      <c r="E16" s="113">
        <v>46.526114039290846</v>
      </c>
      <c r="F16" s="115">
        <v>971</v>
      </c>
      <c r="G16" s="114">
        <v>1088</v>
      </c>
      <c r="H16" s="114">
        <v>1059</v>
      </c>
      <c r="I16" s="114">
        <v>1099</v>
      </c>
      <c r="J16" s="140">
        <v>1043</v>
      </c>
      <c r="K16" s="114">
        <v>-72</v>
      </c>
      <c r="L16" s="116">
        <v>-6.9031639501438162</v>
      </c>
    </row>
    <row r="17" spans="1:12" s="110" customFormat="1" ht="15" customHeight="1" x14ac:dyDescent="0.2">
      <c r="A17" s="120"/>
      <c r="B17" s="121" t="s">
        <v>109</v>
      </c>
      <c r="C17" s="258"/>
      <c r="E17" s="113">
        <v>50.035827617975229</v>
      </c>
      <c r="F17" s="115">
        <v>4888</v>
      </c>
      <c r="G17" s="114">
        <v>5128</v>
      </c>
      <c r="H17" s="114">
        <v>5139</v>
      </c>
      <c r="I17" s="114">
        <v>5115</v>
      </c>
      <c r="J17" s="140">
        <v>5055</v>
      </c>
      <c r="K17" s="114">
        <v>-167</v>
      </c>
      <c r="L17" s="116">
        <v>-3.3036597428288821</v>
      </c>
    </row>
    <row r="18" spans="1:12" s="110" customFormat="1" ht="15" customHeight="1" x14ac:dyDescent="0.2">
      <c r="A18" s="120"/>
      <c r="B18" s="119"/>
      <c r="C18" s="258" t="s">
        <v>106</v>
      </c>
      <c r="E18" s="113">
        <v>33.121931260229132</v>
      </c>
      <c r="F18" s="115">
        <v>1619</v>
      </c>
      <c r="G18" s="114">
        <v>1706</v>
      </c>
      <c r="H18" s="114">
        <v>1709</v>
      </c>
      <c r="I18" s="114">
        <v>1720</v>
      </c>
      <c r="J18" s="140">
        <v>1684</v>
      </c>
      <c r="K18" s="114">
        <v>-65</v>
      </c>
      <c r="L18" s="116">
        <v>-3.8598574821852734</v>
      </c>
    </row>
    <row r="19" spans="1:12" s="110" customFormat="1" ht="15" customHeight="1" x14ac:dyDescent="0.2">
      <c r="A19" s="120"/>
      <c r="B19" s="119"/>
      <c r="C19" s="258" t="s">
        <v>107</v>
      </c>
      <c r="E19" s="113">
        <v>66.878068739770868</v>
      </c>
      <c r="F19" s="115">
        <v>3269</v>
      </c>
      <c r="G19" s="114">
        <v>3422</v>
      </c>
      <c r="H19" s="114">
        <v>3430</v>
      </c>
      <c r="I19" s="114">
        <v>3395</v>
      </c>
      <c r="J19" s="140">
        <v>3371</v>
      </c>
      <c r="K19" s="114">
        <v>-102</v>
      </c>
      <c r="L19" s="116">
        <v>-3.0258083654701871</v>
      </c>
    </row>
    <row r="20" spans="1:12" s="110" customFormat="1" ht="15" customHeight="1" x14ac:dyDescent="0.2">
      <c r="A20" s="120"/>
      <c r="B20" s="121" t="s">
        <v>110</v>
      </c>
      <c r="C20" s="258"/>
      <c r="E20" s="113">
        <v>15.702733135428396</v>
      </c>
      <c r="F20" s="115">
        <v>1534</v>
      </c>
      <c r="G20" s="114">
        <v>1581</v>
      </c>
      <c r="H20" s="114">
        <v>1599</v>
      </c>
      <c r="I20" s="114">
        <v>1593</v>
      </c>
      <c r="J20" s="140">
        <v>1575</v>
      </c>
      <c r="K20" s="114">
        <v>-41</v>
      </c>
      <c r="L20" s="116">
        <v>-2.6031746031746033</v>
      </c>
    </row>
    <row r="21" spans="1:12" s="110" customFormat="1" ht="15" customHeight="1" x14ac:dyDescent="0.2">
      <c r="A21" s="120"/>
      <c r="B21" s="119"/>
      <c r="C21" s="258" t="s">
        <v>106</v>
      </c>
      <c r="E21" s="113">
        <v>31.095176010430247</v>
      </c>
      <c r="F21" s="115">
        <v>477</v>
      </c>
      <c r="G21" s="114">
        <v>491</v>
      </c>
      <c r="H21" s="114">
        <v>495</v>
      </c>
      <c r="I21" s="114">
        <v>498</v>
      </c>
      <c r="J21" s="140">
        <v>499</v>
      </c>
      <c r="K21" s="114">
        <v>-22</v>
      </c>
      <c r="L21" s="116">
        <v>-4.408817635270541</v>
      </c>
    </row>
    <row r="22" spans="1:12" s="110" customFormat="1" ht="15" customHeight="1" x14ac:dyDescent="0.2">
      <c r="A22" s="120"/>
      <c r="B22" s="119"/>
      <c r="C22" s="258" t="s">
        <v>107</v>
      </c>
      <c r="E22" s="113">
        <v>68.904823989569749</v>
      </c>
      <c r="F22" s="115">
        <v>1057</v>
      </c>
      <c r="G22" s="114">
        <v>1090</v>
      </c>
      <c r="H22" s="114">
        <v>1104</v>
      </c>
      <c r="I22" s="114">
        <v>1095</v>
      </c>
      <c r="J22" s="140">
        <v>1076</v>
      </c>
      <c r="K22" s="114">
        <v>-19</v>
      </c>
      <c r="L22" s="116">
        <v>-1.7657992565055762</v>
      </c>
    </row>
    <row r="23" spans="1:12" s="110" customFormat="1" ht="15" customHeight="1" x14ac:dyDescent="0.2">
      <c r="A23" s="120"/>
      <c r="B23" s="121" t="s">
        <v>111</v>
      </c>
      <c r="C23" s="258"/>
      <c r="E23" s="113">
        <v>12.897942471081993</v>
      </c>
      <c r="F23" s="115">
        <v>1260</v>
      </c>
      <c r="G23" s="114">
        <v>1254</v>
      </c>
      <c r="H23" s="114">
        <v>1264</v>
      </c>
      <c r="I23" s="114">
        <v>1263</v>
      </c>
      <c r="J23" s="140">
        <v>1250</v>
      </c>
      <c r="K23" s="114">
        <v>10</v>
      </c>
      <c r="L23" s="116">
        <v>0.8</v>
      </c>
    </row>
    <row r="24" spans="1:12" s="110" customFormat="1" ht="15" customHeight="1" x14ac:dyDescent="0.2">
      <c r="A24" s="120"/>
      <c r="B24" s="119"/>
      <c r="C24" s="258" t="s">
        <v>106</v>
      </c>
      <c r="E24" s="113">
        <v>47.539682539682538</v>
      </c>
      <c r="F24" s="115">
        <v>599</v>
      </c>
      <c r="G24" s="114">
        <v>584</v>
      </c>
      <c r="H24" s="114">
        <v>589</v>
      </c>
      <c r="I24" s="114">
        <v>591</v>
      </c>
      <c r="J24" s="140">
        <v>598</v>
      </c>
      <c r="K24" s="114">
        <v>1</v>
      </c>
      <c r="L24" s="116">
        <v>0.16722408026755853</v>
      </c>
    </row>
    <row r="25" spans="1:12" s="110" customFormat="1" ht="15" customHeight="1" x14ac:dyDescent="0.2">
      <c r="A25" s="120"/>
      <c r="B25" s="119"/>
      <c r="C25" s="258" t="s">
        <v>107</v>
      </c>
      <c r="E25" s="113">
        <v>52.460317460317462</v>
      </c>
      <c r="F25" s="115">
        <v>661</v>
      </c>
      <c r="G25" s="114">
        <v>670</v>
      </c>
      <c r="H25" s="114">
        <v>675</v>
      </c>
      <c r="I25" s="114">
        <v>672</v>
      </c>
      <c r="J25" s="140">
        <v>652</v>
      </c>
      <c r="K25" s="114">
        <v>9</v>
      </c>
      <c r="L25" s="116">
        <v>1.3803680981595092</v>
      </c>
    </row>
    <row r="26" spans="1:12" s="110" customFormat="1" ht="15" customHeight="1" x14ac:dyDescent="0.2">
      <c r="A26" s="120"/>
      <c r="C26" s="121" t="s">
        <v>187</v>
      </c>
      <c r="D26" s="110" t="s">
        <v>188</v>
      </c>
      <c r="E26" s="113">
        <v>1.1260108506500153</v>
      </c>
      <c r="F26" s="115">
        <v>110</v>
      </c>
      <c r="G26" s="114">
        <v>102</v>
      </c>
      <c r="H26" s="114">
        <v>113</v>
      </c>
      <c r="I26" s="114">
        <v>99</v>
      </c>
      <c r="J26" s="140">
        <v>108</v>
      </c>
      <c r="K26" s="114">
        <v>2</v>
      </c>
      <c r="L26" s="116">
        <v>1.8518518518518519</v>
      </c>
    </row>
    <row r="27" spans="1:12" s="110" customFormat="1" ht="15" customHeight="1" x14ac:dyDescent="0.2">
      <c r="A27" s="120"/>
      <c r="B27" s="119"/>
      <c r="D27" s="259" t="s">
        <v>106</v>
      </c>
      <c r="E27" s="113">
        <v>43.636363636363633</v>
      </c>
      <c r="F27" s="115">
        <v>48</v>
      </c>
      <c r="G27" s="114">
        <v>41</v>
      </c>
      <c r="H27" s="114">
        <v>45</v>
      </c>
      <c r="I27" s="114">
        <v>34</v>
      </c>
      <c r="J27" s="140">
        <v>37</v>
      </c>
      <c r="K27" s="114">
        <v>11</v>
      </c>
      <c r="L27" s="116">
        <v>29.72972972972973</v>
      </c>
    </row>
    <row r="28" spans="1:12" s="110" customFormat="1" ht="15" customHeight="1" x14ac:dyDescent="0.2">
      <c r="A28" s="120"/>
      <c r="B28" s="119"/>
      <c r="D28" s="259" t="s">
        <v>107</v>
      </c>
      <c r="E28" s="113">
        <v>56.363636363636367</v>
      </c>
      <c r="F28" s="115">
        <v>62</v>
      </c>
      <c r="G28" s="114">
        <v>61</v>
      </c>
      <c r="H28" s="114">
        <v>68</v>
      </c>
      <c r="I28" s="114">
        <v>65</v>
      </c>
      <c r="J28" s="140">
        <v>71</v>
      </c>
      <c r="K28" s="114">
        <v>-9</v>
      </c>
      <c r="L28" s="116">
        <v>-12.67605633802817</v>
      </c>
    </row>
    <row r="29" spans="1:12" s="110" customFormat="1" ht="24" customHeight="1" x14ac:dyDescent="0.2">
      <c r="A29" s="604" t="s">
        <v>189</v>
      </c>
      <c r="B29" s="605"/>
      <c r="C29" s="605"/>
      <c r="D29" s="606"/>
      <c r="E29" s="113">
        <v>85.679189272187529</v>
      </c>
      <c r="F29" s="115">
        <v>8370</v>
      </c>
      <c r="G29" s="114">
        <v>8705</v>
      </c>
      <c r="H29" s="114">
        <v>8761</v>
      </c>
      <c r="I29" s="114">
        <v>8785</v>
      </c>
      <c r="J29" s="140">
        <v>8674</v>
      </c>
      <c r="K29" s="114">
        <v>-304</v>
      </c>
      <c r="L29" s="116">
        <v>-3.5047267696564446</v>
      </c>
    </row>
    <row r="30" spans="1:12" s="110" customFormat="1" ht="15" customHeight="1" x14ac:dyDescent="0.2">
      <c r="A30" s="120"/>
      <c r="B30" s="119"/>
      <c r="C30" s="258" t="s">
        <v>106</v>
      </c>
      <c r="E30" s="113">
        <v>38.876941457586618</v>
      </c>
      <c r="F30" s="115">
        <v>3254</v>
      </c>
      <c r="G30" s="114">
        <v>3327</v>
      </c>
      <c r="H30" s="114">
        <v>3365</v>
      </c>
      <c r="I30" s="114">
        <v>3381</v>
      </c>
      <c r="J30" s="140">
        <v>3354</v>
      </c>
      <c r="K30" s="114">
        <v>-100</v>
      </c>
      <c r="L30" s="116">
        <v>-2.9815146094215863</v>
      </c>
    </row>
    <row r="31" spans="1:12" s="110" customFormat="1" ht="15" customHeight="1" x14ac:dyDescent="0.2">
      <c r="A31" s="120"/>
      <c r="B31" s="119"/>
      <c r="C31" s="258" t="s">
        <v>107</v>
      </c>
      <c r="E31" s="113">
        <v>61.123058542413382</v>
      </c>
      <c r="F31" s="115">
        <v>5116</v>
      </c>
      <c r="G31" s="114">
        <v>5378</v>
      </c>
      <c r="H31" s="114">
        <v>5396</v>
      </c>
      <c r="I31" s="114">
        <v>5404</v>
      </c>
      <c r="J31" s="140">
        <v>5320</v>
      </c>
      <c r="K31" s="114">
        <v>-204</v>
      </c>
      <c r="L31" s="116">
        <v>-3.8345864661654137</v>
      </c>
    </row>
    <row r="32" spans="1:12" s="110" customFormat="1" ht="15" customHeight="1" x14ac:dyDescent="0.2">
      <c r="A32" s="120"/>
      <c r="B32" s="119" t="s">
        <v>117</v>
      </c>
      <c r="C32" s="258"/>
      <c r="E32" s="113">
        <v>14.249155491862012</v>
      </c>
      <c r="F32" s="114">
        <v>1392</v>
      </c>
      <c r="G32" s="114">
        <v>1480</v>
      </c>
      <c r="H32" s="114">
        <v>1443</v>
      </c>
      <c r="I32" s="114">
        <v>1435</v>
      </c>
      <c r="J32" s="140">
        <v>1372</v>
      </c>
      <c r="K32" s="114">
        <v>20</v>
      </c>
      <c r="L32" s="116">
        <v>1.4577259475218658</v>
      </c>
    </row>
    <row r="33" spans="1:12" s="110" customFormat="1" ht="15" customHeight="1" x14ac:dyDescent="0.2">
      <c r="A33" s="120"/>
      <c r="B33" s="119"/>
      <c r="C33" s="258" t="s">
        <v>106</v>
      </c>
      <c r="E33" s="113">
        <v>39.870689655172413</v>
      </c>
      <c r="F33" s="114">
        <v>555</v>
      </c>
      <c r="G33" s="114">
        <v>592</v>
      </c>
      <c r="H33" s="114">
        <v>573</v>
      </c>
      <c r="I33" s="114">
        <v>580</v>
      </c>
      <c r="J33" s="140">
        <v>552</v>
      </c>
      <c r="K33" s="114">
        <v>3</v>
      </c>
      <c r="L33" s="116">
        <v>0.54347826086956519</v>
      </c>
    </row>
    <row r="34" spans="1:12" s="110" customFormat="1" ht="15" customHeight="1" x14ac:dyDescent="0.2">
      <c r="A34" s="120"/>
      <c r="B34" s="119"/>
      <c r="C34" s="258" t="s">
        <v>107</v>
      </c>
      <c r="E34" s="113">
        <v>60.129310344827587</v>
      </c>
      <c r="F34" s="114">
        <v>837</v>
      </c>
      <c r="G34" s="114">
        <v>888</v>
      </c>
      <c r="H34" s="114">
        <v>870</v>
      </c>
      <c r="I34" s="114">
        <v>855</v>
      </c>
      <c r="J34" s="140">
        <v>820</v>
      </c>
      <c r="K34" s="114">
        <v>17</v>
      </c>
      <c r="L34" s="116">
        <v>2.0731707317073171</v>
      </c>
    </row>
    <row r="35" spans="1:12" s="110" customFormat="1" ht="24" customHeight="1" x14ac:dyDescent="0.2">
      <c r="A35" s="604" t="s">
        <v>192</v>
      </c>
      <c r="B35" s="605"/>
      <c r="C35" s="605"/>
      <c r="D35" s="606"/>
      <c r="E35" s="113">
        <v>26.410072678882177</v>
      </c>
      <c r="F35" s="114">
        <v>2580</v>
      </c>
      <c r="G35" s="114">
        <v>2710</v>
      </c>
      <c r="H35" s="114">
        <v>2717</v>
      </c>
      <c r="I35" s="114">
        <v>2774</v>
      </c>
      <c r="J35" s="114">
        <v>2706</v>
      </c>
      <c r="K35" s="318">
        <v>-126</v>
      </c>
      <c r="L35" s="319">
        <v>-4.6563192904656319</v>
      </c>
    </row>
    <row r="36" spans="1:12" s="110" customFormat="1" ht="15" customHeight="1" x14ac:dyDescent="0.2">
      <c r="A36" s="120"/>
      <c r="B36" s="119"/>
      <c r="C36" s="258" t="s">
        <v>106</v>
      </c>
      <c r="E36" s="113">
        <v>46.744186046511629</v>
      </c>
      <c r="F36" s="114">
        <v>1206</v>
      </c>
      <c r="G36" s="114">
        <v>1240</v>
      </c>
      <c r="H36" s="114">
        <v>1239</v>
      </c>
      <c r="I36" s="114">
        <v>1271</v>
      </c>
      <c r="J36" s="114">
        <v>1242</v>
      </c>
      <c r="K36" s="318">
        <v>-36</v>
      </c>
      <c r="L36" s="116">
        <v>-2.8985507246376812</v>
      </c>
    </row>
    <row r="37" spans="1:12" s="110" customFormat="1" ht="15" customHeight="1" x14ac:dyDescent="0.2">
      <c r="A37" s="120"/>
      <c r="B37" s="119"/>
      <c r="C37" s="258" t="s">
        <v>107</v>
      </c>
      <c r="E37" s="113">
        <v>53.255813953488371</v>
      </c>
      <c r="F37" s="114">
        <v>1374</v>
      </c>
      <c r="G37" s="114">
        <v>1470</v>
      </c>
      <c r="H37" s="114">
        <v>1478</v>
      </c>
      <c r="I37" s="114">
        <v>1503</v>
      </c>
      <c r="J37" s="140">
        <v>1464</v>
      </c>
      <c r="K37" s="114">
        <v>-90</v>
      </c>
      <c r="L37" s="116">
        <v>-6.1475409836065573</v>
      </c>
    </row>
    <row r="38" spans="1:12" s="110" customFormat="1" ht="15" customHeight="1" x14ac:dyDescent="0.2">
      <c r="A38" s="120"/>
      <c r="B38" s="119" t="s">
        <v>328</v>
      </c>
      <c r="C38" s="258"/>
      <c r="E38" s="113">
        <v>53.649298802333917</v>
      </c>
      <c r="F38" s="114">
        <v>5241</v>
      </c>
      <c r="G38" s="114">
        <v>5433</v>
      </c>
      <c r="H38" s="114">
        <v>5451</v>
      </c>
      <c r="I38" s="114">
        <v>5376</v>
      </c>
      <c r="J38" s="140">
        <v>5293</v>
      </c>
      <c r="K38" s="114">
        <v>-52</v>
      </c>
      <c r="L38" s="116">
        <v>-0.98242962403174006</v>
      </c>
    </row>
    <row r="39" spans="1:12" s="110" customFormat="1" ht="15" customHeight="1" x14ac:dyDescent="0.2">
      <c r="A39" s="120"/>
      <c r="B39" s="119"/>
      <c r="C39" s="258" t="s">
        <v>106</v>
      </c>
      <c r="E39" s="113">
        <v>35.451249761495895</v>
      </c>
      <c r="F39" s="115">
        <v>1858</v>
      </c>
      <c r="G39" s="114">
        <v>1900</v>
      </c>
      <c r="H39" s="114">
        <v>1922</v>
      </c>
      <c r="I39" s="114">
        <v>1898</v>
      </c>
      <c r="J39" s="140">
        <v>1879</v>
      </c>
      <c r="K39" s="114">
        <v>-21</v>
      </c>
      <c r="L39" s="116">
        <v>-1.1176157530601383</v>
      </c>
    </row>
    <row r="40" spans="1:12" s="110" customFormat="1" ht="15" customHeight="1" x14ac:dyDescent="0.2">
      <c r="A40" s="120"/>
      <c r="B40" s="119"/>
      <c r="C40" s="258" t="s">
        <v>107</v>
      </c>
      <c r="E40" s="113">
        <v>64.548750238504098</v>
      </c>
      <c r="F40" s="115">
        <v>3383</v>
      </c>
      <c r="G40" s="114">
        <v>3533</v>
      </c>
      <c r="H40" s="114">
        <v>3529</v>
      </c>
      <c r="I40" s="114">
        <v>3478</v>
      </c>
      <c r="J40" s="140">
        <v>3414</v>
      </c>
      <c r="K40" s="114">
        <v>-31</v>
      </c>
      <c r="L40" s="116">
        <v>-0.90802577621558289</v>
      </c>
    </row>
    <row r="41" spans="1:12" s="110" customFormat="1" ht="15" customHeight="1" x14ac:dyDescent="0.2">
      <c r="A41" s="120"/>
      <c r="B41" s="320" t="s">
        <v>515</v>
      </c>
      <c r="C41" s="258"/>
      <c r="E41" s="113">
        <v>7.5647456239123763</v>
      </c>
      <c r="F41" s="115">
        <v>739</v>
      </c>
      <c r="G41" s="114">
        <v>772</v>
      </c>
      <c r="H41" s="114">
        <v>758</v>
      </c>
      <c r="I41" s="114">
        <v>754</v>
      </c>
      <c r="J41" s="140">
        <v>734</v>
      </c>
      <c r="K41" s="114">
        <v>5</v>
      </c>
      <c r="L41" s="116">
        <v>0.68119891008174382</v>
      </c>
    </row>
    <row r="42" spans="1:12" s="110" customFormat="1" ht="15" customHeight="1" x14ac:dyDescent="0.2">
      <c r="A42" s="120"/>
      <c r="B42" s="119"/>
      <c r="C42" s="268" t="s">
        <v>106</v>
      </c>
      <c r="D42" s="182"/>
      <c r="E42" s="113">
        <v>43.437077131258455</v>
      </c>
      <c r="F42" s="115">
        <v>321</v>
      </c>
      <c r="G42" s="114">
        <v>338</v>
      </c>
      <c r="H42" s="114">
        <v>334</v>
      </c>
      <c r="I42" s="114">
        <v>335</v>
      </c>
      <c r="J42" s="140">
        <v>329</v>
      </c>
      <c r="K42" s="114">
        <v>-8</v>
      </c>
      <c r="L42" s="116">
        <v>-2.43161094224924</v>
      </c>
    </row>
    <row r="43" spans="1:12" s="110" customFormat="1" ht="15" customHeight="1" x14ac:dyDescent="0.2">
      <c r="A43" s="120"/>
      <c r="B43" s="119"/>
      <c r="C43" s="268" t="s">
        <v>107</v>
      </c>
      <c r="D43" s="182"/>
      <c r="E43" s="113">
        <v>56.562922868741545</v>
      </c>
      <c r="F43" s="115">
        <v>418</v>
      </c>
      <c r="G43" s="114">
        <v>434</v>
      </c>
      <c r="H43" s="114">
        <v>424</v>
      </c>
      <c r="I43" s="114">
        <v>419</v>
      </c>
      <c r="J43" s="140">
        <v>405</v>
      </c>
      <c r="K43" s="114">
        <v>13</v>
      </c>
      <c r="L43" s="116">
        <v>3.2098765432098766</v>
      </c>
    </row>
    <row r="44" spans="1:12" s="110" customFormat="1" ht="15" customHeight="1" x14ac:dyDescent="0.2">
      <c r="A44" s="120"/>
      <c r="B44" s="119" t="s">
        <v>205</v>
      </c>
      <c r="C44" s="268"/>
      <c r="D44" s="182"/>
      <c r="E44" s="113">
        <v>12.375882894871532</v>
      </c>
      <c r="F44" s="115">
        <v>1209</v>
      </c>
      <c r="G44" s="114">
        <v>1277</v>
      </c>
      <c r="H44" s="114">
        <v>1282</v>
      </c>
      <c r="I44" s="114">
        <v>1321</v>
      </c>
      <c r="J44" s="140">
        <v>1317</v>
      </c>
      <c r="K44" s="114">
        <v>-108</v>
      </c>
      <c r="L44" s="116">
        <v>-8.2004555808656043</v>
      </c>
    </row>
    <row r="45" spans="1:12" s="110" customFormat="1" ht="15" customHeight="1" x14ac:dyDescent="0.2">
      <c r="A45" s="120"/>
      <c r="B45" s="119"/>
      <c r="C45" s="268" t="s">
        <v>106</v>
      </c>
      <c r="D45" s="182"/>
      <c r="E45" s="113">
        <v>35.235732009925556</v>
      </c>
      <c r="F45" s="115">
        <v>426</v>
      </c>
      <c r="G45" s="114">
        <v>444</v>
      </c>
      <c r="H45" s="114">
        <v>445</v>
      </c>
      <c r="I45" s="114">
        <v>460</v>
      </c>
      <c r="J45" s="140">
        <v>458</v>
      </c>
      <c r="K45" s="114">
        <v>-32</v>
      </c>
      <c r="L45" s="116">
        <v>-6.9868995633187776</v>
      </c>
    </row>
    <row r="46" spans="1:12" s="110" customFormat="1" ht="15" customHeight="1" x14ac:dyDescent="0.2">
      <c r="A46" s="123"/>
      <c r="B46" s="124"/>
      <c r="C46" s="260" t="s">
        <v>107</v>
      </c>
      <c r="D46" s="261"/>
      <c r="E46" s="125">
        <v>64.764267990074444</v>
      </c>
      <c r="F46" s="143">
        <v>783</v>
      </c>
      <c r="G46" s="144">
        <v>833</v>
      </c>
      <c r="H46" s="144">
        <v>837</v>
      </c>
      <c r="I46" s="144">
        <v>861</v>
      </c>
      <c r="J46" s="145">
        <v>859</v>
      </c>
      <c r="K46" s="144">
        <v>-76</v>
      </c>
      <c r="L46" s="146">
        <v>-8.8474970896391145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9769</v>
      </c>
      <c r="E11" s="114">
        <v>10192</v>
      </c>
      <c r="F11" s="114">
        <v>10208</v>
      </c>
      <c r="G11" s="114">
        <v>10225</v>
      </c>
      <c r="H11" s="140">
        <v>10050</v>
      </c>
      <c r="I11" s="115">
        <v>-281</v>
      </c>
      <c r="J11" s="116">
        <v>-2.7960199004975124</v>
      </c>
    </row>
    <row r="12" spans="1:15" s="110" customFormat="1" ht="24.95" customHeight="1" x14ac:dyDescent="0.2">
      <c r="A12" s="193" t="s">
        <v>132</v>
      </c>
      <c r="B12" s="194" t="s">
        <v>133</v>
      </c>
      <c r="C12" s="113" t="s">
        <v>513</v>
      </c>
      <c r="D12" s="115" t="s">
        <v>513</v>
      </c>
      <c r="E12" s="114" t="s">
        <v>513</v>
      </c>
      <c r="F12" s="114">
        <v>28</v>
      </c>
      <c r="G12" s="114">
        <v>29</v>
      </c>
      <c r="H12" s="140">
        <v>31</v>
      </c>
      <c r="I12" s="115" t="s">
        <v>513</v>
      </c>
      <c r="J12" s="116" t="s">
        <v>513</v>
      </c>
    </row>
    <row r="13" spans="1:15" s="110" customFormat="1" ht="24.95" customHeight="1" x14ac:dyDescent="0.2">
      <c r="A13" s="193" t="s">
        <v>134</v>
      </c>
      <c r="B13" s="199" t="s">
        <v>214</v>
      </c>
      <c r="C13" s="113" t="s">
        <v>513</v>
      </c>
      <c r="D13" s="115" t="s">
        <v>513</v>
      </c>
      <c r="E13" s="114" t="s">
        <v>513</v>
      </c>
      <c r="F13" s="114">
        <v>15</v>
      </c>
      <c r="G13" s="114">
        <v>14</v>
      </c>
      <c r="H13" s="140">
        <v>13</v>
      </c>
      <c r="I13" s="115" t="s">
        <v>513</v>
      </c>
      <c r="J13" s="116" t="s">
        <v>513</v>
      </c>
    </row>
    <row r="14" spans="1:15" s="287" customFormat="1" ht="24.95" customHeight="1" x14ac:dyDescent="0.2">
      <c r="A14" s="193" t="s">
        <v>215</v>
      </c>
      <c r="B14" s="199" t="s">
        <v>137</v>
      </c>
      <c r="C14" s="113">
        <v>3.0709386835909509</v>
      </c>
      <c r="D14" s="115">
        <v>300</v>
      </c>
      <c r="E14" s="114">
        <v>300</v>
      </c>
      <c r="F14" s="114">
        <v>298</v>
      </c>
      <c r="G14" s="114">
        <v>299</v>
      </c>
      <c r="H14" s="140">
        <v>314</v>
      </c>
      <c r="I14" s="115">
        <v>-14</v>
      </c>
      <c r="J14" s="116">
        <v>-4.4585987261146496</v>
      </c>
      <c r="K14" s="110"/>
      <c r="L14" s="110"/>
      <c r="M14" s="110"/>
      <c r="N14" s="110"/>
      <c r="O14" s="110"/>
    </row>
    <row r="15" spans="1:15" s="110" customFormat="1" ht="24.95" customHeight="1" x14ac:dyDescent="0.2">
      <c r="A15" s="193" t="s">
        <v>216</v>
      </c>
      <c r="B15" s="199" t="s">
        <v>217</v>
      </c>
      <c r="C15" s="113">
        <v>2.0575289180059371</v>
      </c>
      <c r="D15" s="115">
        <v>201</v>
      </c>
      <c r="E15" s="114">
        <v>203</v>
      </c>
      <c r="F15" s="114">
        <v>205</v>
      </c>
      <c r="G15" s="114">
        <v>205</v>
      </c>
      <c r="H15" s="140">
        <v>214</v>
      </c>
      <c r="I15" s="115">
        <v>-13</v>
      </c>
      <c r="J15" s="116">
        <v>-6.0747663551401869</v>
      </c>
    </row>
    <row r="16" spans="1:15" s="287" customFormat="1" ht="24.95" customHeight="1" x14ac:dyDescent="0.2">
      <c r="A16" s="193" t="s">
        <v>218</v>
      </c>
      <c r="B16" s="199" t="s">
        <v>141</v>
      </c>
      <c r="C16" s="113">
        <v>0.80868052001228374</v>
      </c>
      <c r="D16" s="115">
        <v>79</v>
      </c>
      <c r="E16" s="114">
        <v>75</v>
      </c>
      <c r="F16" s="114">
        <v>67</v>
      </c>
      <c r="G16" s="114">
        <v>72</v>
      </c>
      <c r="H16" s="140">
        <v>75</v>
      </c>
      <c r="I16" s="115">
        <v>4</v>
      </c>
      <c r="J16" s="116">
        <v>5.333333333333333</v>
      </c>
      <c r="K16" s="110"/>
      <c r="L16" s="110"/>
      <c r="M16" s="110"/>
      <c r="N16" s="110"/>
      <c r="O16" s="110"/>
    </row>
    <row r="17" spans="1:15" s="110" customFormat="1" ht="24.95" customHeight="1" x14ac:dyDescent="0.2">
      <c r="A17" s="193" t="s">
        <v>142</v>
      </c>
      <c r="B17" s="199" t="s">
        <v>220</v>
      </c>
      <c r="C17" s="113">
        <v>0.20472924557273006</v>
      </c>
      <c r="D17" s="115">
        <v>20</v>
      </c>
      <c r="E17" s="114">
        <v>22</v>
      </c>
      <c r="F17" s="114">
        <v>26</v>
      </c>
      <c r="G17" s="114">
        <v>22</v>
      </c>
      <c r="H17" s="140">
        <v>25</v>
      </c>
      <c r="I17" s="115">
        <v>-5</v>
      </c>
      <c r="J17" s="116">
        <v>-20</v>
      </c>
    </row>
    <row r="18" spans="1:15" s="287" customFormat="1" ht="24.95" customHeight="1" x14ac:dyDescent="0.2">
      <c r="A18" s="201" t="s">
        <v>144</v>
      </c>
      <c r="B18" s="202" t="s">
        <v>145</v>
      </c>
      <c r="C18" s="113" t="s">
        <v>513</v>
      </c>
      <c r="D18" s="115" t="s">
        <v>513</v>
      </c>
      <c r="E18" s="114" t="s">
        <v>513</v>
      </c>
      <c r="F18" s="114">
        <v>246</v>
      </c>
      <c r="G18" s="114">
        <v>237</v>
      </c>
      <c r="H18" s="140">
        <v>236</v>
      </c>
      <c r="I18" s="115" t="s">
        <v>513</v>
      </c>
      <c r="J18" s="116" t="s">
        <v>513</v>
      </c>
      <c r="K18" s="110"/>
      <c r="L18" s="110"/>
      <c r="M18" s="110"/>
      <c r="N18" s="110"/>
      <c r="O18" s="110"/>
    </row>
    <row r="19" spans="1:15" s="110" customFormat="1" ht="24.95" customHeight="1" x14ac:dyDescent="0.2">
      <c r="A19" s="193" t="s">
        <v>146</v>
      </c>
      <c r="B19" s="199" t="s">
        <v>147</v>
      </c>
      <c r="C19" s="113">
        <v>14.361756576927014</v>
      </c>
      <c r="D19" s="115">
        <v>1403</v>
      </c>
      <c r="E19" s="114">
        <v>1506</v>
      </c>
      <c r="F19" s="114">
        <v>1412</v>
      </c>
      <c r="G19" s="114">
        <v>1431</v>
      </c>
      <c r="H19" s="140">
        <v>1380</v>
      </c>
      <c r="I19" s="115">
        <v>23</v>
      </c>
      <c r="J19" s="116">
        <v>1.6666666666666667</v>
      </c>
    </row>
    <row r="20" spans="1:15" s="287" customFormat="1" ht="24.95" customHeight="1" x14ac:dyDescent="0.2">
      <c r="A20" s="193" t="s">
        <v>148</v>
      </c>
      <c r="B20" s="199" t="s">
        <v>149</v>
      </c>
      <c r="C20" s="113">
        <v>23.523390316306685</v>
      </c>
      <c r="D20" s="115">
        <v>2298</v>
      </c>
      <c r="E20" s="114">
        <v>2374</v>
      </c>
      <c r="F20" s="114">
        <v>2431</v>
      </c>
      <c r="G20" s="114">
        <v>2361</v>
      </c>
      <c r="H20" s="140">
        <v>2342</v>
      </c>
      <c r="I20" s="115">
        <v>-44</v>
      </c>
      <c r="J20" s="116">
        <v>-1.8787361229718189</v>
      </c>
      <c r="K20" s="110"/>
      <c r="L20" s="110"/>
      <c r="M20" s="110"/>
      <c r="N20" s="110"/>
      <c r="O20" s="110"/>
    </row>
    <row r="21" spans="1:15" s="110" customFormat="1" ht="24.95" customHeight="1" x14ac:dyDescent="0.2">
      <c r="A21" s="201" t="s">
        <v>150</v>
      </c>
      <c r="B21" s="202" t="s">
        <v>151</v>
      </c>
      <c r="C21" s="113">
        <v>10.338826901422868</v>
      </c>
      <c r="D21" s="115">
        <v>1010</v>
      </c>
      <c r="E21" s="114">
        <v>1174</v>
      </c>
      <c r="F21" s="114">
        <v>1229</v>
      </c>
      <c r="G21" s="114">
        <v>1323</v>
      </c>
      <c r="H21" s="140">
        <v>1219</v>
      </c>
      <c r="I21" s="115">
        <v>-209</v>
      </c>
      <c r="J21" s="116">
        <v>-17.145200984413453</v>
      </c>
    </row>
    <row r="22" spans="1:15" s="110" customFormat="1" ht="24.95" customHeight="1" x14ac:dyDescent="0.2">
      <c r="A22" s="201" t="s">
        <v>152</v>
      </c>
      <c r="B22" s="199" t="s">
        <v>153</v>
      </c>
      <c r="C22" s="113">
        <v>1.87327259699048</v>
      </c>
      <c r="D22" s="115">
        <v>183</v>
      </c>
      <c r="E22" s="114">
        <v>185</v>
      </c>
      <c r="F22" s="114">
        <v>175</v>
      </c>
      <c r="G22" s="114">
        <v>172</v>
      </c>
      <c r="H22" s="140">
        <v>172</v>
      </c>
      <c r="I22" s="115">
        <v>11</v>
      </c>
      <c r="J22" s="116">
        <v>6.3953488372093021</v>
      </c>
    </row>
    <row r="23" spans="1:15" s="110" customFormat="1" ht="24.95" customHeight="1" x14ac:dyDescent="0.2">
      <c r="A23" s="193" t="s">
        <v>154</v>
      </c>
      <c r="B23" s="199" t="s">
        <v>155</v>
      </c>
      <c r="C23" s="113">
        <v>0.87009929368410277</v>
      </c>
      <c r="D23" s="115">
        <v>85</v>
      </c>
      <c r="E23" s="114">
        <v>85</v>
      </c>
      <c r="F23" s="114">
        <v>87</v>
      </c>
      <c r="G23" s="114">
        <v>82</v>
      </c>
      <c r="H23" s="140">
        <v>81</v>
      </c>
      <c r="I23" s="115">
        <v>4</v>
      </c>
      <c r="J23" s="116">
        <v>4.9382716049382713</v>
      </c>
    </row>
    <row r="24" spans="1:15" s="110" customFormat="1" ht="24.95" customHeight="1" x14ac:dyDescent="0.2">
      <c r="A24" s="193" t="s">
        <v>156</v>
      </c>
      <c r="B24" s="199" t="s">
        <v>221</v>
      </c>
      <c r="C24" s="113">
        <v>8.5474460026614807</v>
      </c>
      <c r="D24" s="115">
        <v>835</v>
      </c>
      <c r="E24" s="114">
        <v>828</v>
      </c>
      <c r="F24" s="114">
        <v>837</v>
      </c>
      <c r="G24" s="114">
        <v>816</v>
      </c>
      <c r="H24" s="140">
        <v>824</v>
      </c>
      <c r="I24" s="115">
        <v>11</v>
      </c>
      <c r="J24" s="116">
        <v>1.3349514563106797</v>
      </c>
    </row>
    <row r="25" spans="1:15" s="110" customFormat="1" ht="24.95" customHeight="1" x14ac:dyDescent="0.2">
      <c r="A25" s="193" t="s">
        <v>222</v>
      </c>
      <c r="B25" s="204" t="s">
        <v>159</v>
      </c>
      <c r="C25" s="113">
        <v>7.5852185484696486</v>
      </c>
      <c r="D25" s="115">
        <v>741</v>
      </c>
      <c r="E25" s="114">
        <v>746</v>
      </c>
      <c r="F25" s="114">
        <v>727</v>
      </c>
      <c r="G25" s="114">
        <v>726</v>
      </c>
      <c r="H25" s="140">
        <v>748</v>
      </c>
      <c r="I25" s="115">
        <v>-7</v>
      </c>
      <c r="J25" s="116">
        <v>-0.93582887700534756</v>
      </c>
    </row>
    <row r="26" spans="1:15" s="110" customFormat="1" ht="24.95" customHeight="1" x14ac:dyDescent="0.2">
      <c r="A26" s="201">
        <v>782.78300000000002</v>
      </c>
      <c r="B26" s="203" t="s">
        <v>160</v>
      </c>
      <c r="C26" s="113">
        <v>0.44016787798136964</v>
      </c>
      <c r="D26" s="115">
        <v>43</v>
      </c>
      <c r="E26" s="114">
        <v>48</v>
      </c>
      <c r="F26" s="114">
        <v>50</v>
      </c>
      <c r="G26" s="114">
        <v>49</v>
      </c>
      <c r="H26" s="140">
        <v>57</v>
      </c>
      <c r="I26" s="115">
        <v>-14</v>
      </c>
      <c r="J26" s="116">
        <v>-24.561403508771932</v>
      </c>
    </row>
    <row r="27" spans="1:15" s="110" customFormat="1" ht="24.95" customHeight="1" x14ac:dyDescent="0.2">
      <c r="A27" s="193" t="s">
        <v>161</v>
      </c>
      <c r="B27" s="199" t="s">
        <v>162</v>
      </c>
      <c r="C27" s="113">
        <v>1.2283754734363803</v>
      </c>
      <c r="D27" s="115">
        <v>120</v>
      </c>
      <c r="E27" s="114">
        <v>120</v>
      </c>
      <c r="F27" s="114">
        <v>121</v>
      </c>
      <c r="G27" s="114">
        <v>118</v>
      </c>
      <c r="H27" s="140">
        <v>118</v>
      </c>
      <c r="I27" s="115">
        <v>2</v>
      </c>
      <c r="J27" s="116">
        <v>1.6949152542372881</v>
      </c>
    </row>
    <row r="28" spans="1:15" s="110" customFormat="1" ht="24.95" customHeight="1" x14ac:dyDescent="0.2">
      <c r="A28" s="193" t="s">
        <v>163</v>
      </c>
      <c r="B28" s="199" t="s">
        <v>164</v>
      </c>
      <c r="C28" s="113">
        <v>2.8150271266250382</v>
      </c>
      <c r="D28" s="115">
        <v>275</v>
      </c>
      <c r="E28" s="114">
        <v>284</v>
      </c>
      <c r="F28" s="114">
        <v>266</v>
      </c>
      <c r="G28" s="114">
        <v>276</v>
      </c>
      <c r="H28" s="140">
        <v>244</v>
      </c>
      <c r="I28" s="115">
        <v>31</v>
      </c>
      <c r="J28" s="116">
        <v>12.704918032786885</v>
      </c>
    </row>
    <row r="29" spans="1:15" s="110" customFormat="1" ht="24.95" customHeight="1" x14ac:dyDescent="0.2">
      <c r="A29" s="193">
        <v>86</v>
      </c>
      <c r="B29" s="199" t="s">
        <v>165</v>
      </c>
      <c r="C29" s="113">
        <v>6.9505578871941855</v>
      </c>
      <c r="D29" s="115">
        <v>679</v>
      </c>
      <c r="E29" s="114">
        <v>691</v>
      </c>
      <c r="F29" s="114">
        <v>690</v>
      </c>
      <c r="G29" s="114">
        <v>683</v>
      </c>
      <c r="H29" s="140">
        <v>684</v>
      </c>
      <c r="I29" s="115">
        <v>-5</v>
      </c>
      <c r="J29" s="116">
        <v>-0.73099415204678364</v>
      </c>
    </row>
    <row r="30" spans="1:15" s="110" customFormat="1" ht="24.95" customHeight="1" x14ac:dyDescent="0.2">
      <c r="A30" s="193">
        <v>87.88</v>
      </c>
      <c r="B30" s="204" t="s">
        <v>166</v>
      </c>
      <c r="C30" s="113">
        <v>4.0741119868973286</v>
      </c>
      <c r="D30" s="115">
        <v>398</v>
      </c>
      <c r="E30" s="114">
        <v>406</v>
      </c>
      <c r="F30" s="114">
        <v>412</v>
      </c>
      <c r="G30" s="114">
        <v>420</v>
      </c>
      <c r="H30" s="140">
        <v>421</v>
      </c>
      <c r="I30" s="115">
        <v>-23</v>
      </c>
      <c r="J30" s="116">
        <v>-5.4631828978622332</v>
      </c>
    </row>
    <row r="31" spans="1:15" s="110" customFormat="1" ht="24.95" customHeight="1" x14ac:dyDescent="0.2">
      <c r="A31" s="193" t="s">
        <v>167</v>
      </c>
      <c r="B31" s="199" t="s">
        <v>168</v>
      </c>
      <c r="C31" s="113">
        <v>11.516020063466065</v>
      </c>
      <c r="D31" s="115">
        <v>1125</v>
      </c>
      <c r="E31" s="114">
        <v>1172</v>
      </c>
      <c r="F31" s="114">
        <v>1184</v>
      </c>
      <c r="G31" s="114">
        <v>1189</v>
      </c>
      <c r="H31" s="140">
        <v>1166</v>
      </c>
      <c r="I31" s="115">
        <v>-41</v>
      </c>
      <c r="J31" s="116">
        <v>-3.5162950257289878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v>28</v>
      </c>
      <c r="G34" s="114">
        <v>29</v>
      </c>
      <c r="H34" s="140">
        <v>31</v>
      </c>
      <c r="I34" s="115" t="s">
        <v>513</v>
      </c>
      <c r="J34" s="116" t="s">
        <v>513</v>
      </c>
    </row>
    <row r="35" spans="1:10" s="110" customFormat="1" ht="24.95" customHeight="1" x14ac:dyDescent="0.2">
      <c r="A35" s="292" t="s">
        <v>171</v>
      </c>
      <c r="B35" s="293" t="s">
        <v>172</v>
      </c>
      <c r="C35" s="113" t="s">
        <v>513</v>
      </c>
      <c r="D35" s="115" t="s">
        <v>513</v>
      </c>
      <c r="E35" s="114" t="s">
        <v>513</v>
      </c>
      <c r="F35" s="114">
        <v>559</v>
      </c>
      <c r="G35" s="114">
        <v>550</v>
      </c>
      <c r="H35" s="140">
        <v>563</v>
      </c>
      <c r="I35" s="115" t="s">
        <v>513</v>
      </c>
      <c r="J35" s="116" t="s">
        <v>513</v>
      </c>
    </row>
    <row r="36" spans="1:10" s="110" customFormat="1" ht="24.95" customHeight="1" x14ac:dyDescent="0.2">
      <c r="A36" s="294" t="s">
        <v>173</v>
      </c>
      <c r="B36" s="295" t="s">
        <v>174</v>
      </c>
      <c r="C36" s="125">
        <v>94.124270652062648</v>
      </c>
      <c r="D36" s="143">
        <v>9195</v>
      </c>
      <c r="E36" s="144">
        <v>9619</v>
      </c>
      <c r="F36" s="144">
        <v>9621</v>
      </c>
      <c r="G36" s="144">
        <v>9646</v>
      </c>
      <c r="H36" s="145">
        <v>9456</v>
      </c>
      <c r="I36" s="143">
        <v>-261</v>
      </c>
      <c r="J36" s="146">
        <v>-2.7601522842639592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9769</v>
      </c>
      <c r="F11" s="264">
        <v>10192</v>
      </c>
      <c r="G11" s="264">
        <v>10208</v>
      </c>
      <c r="H11" s="264">
        <v>10225</v>
      </c>
      <c r="I11" s="265">
        <v>10050</v>
      </c>
      <c r="J11" s="263">
        <v>-281</v>
      </c>
      <c r="K11" s="266">
        <v>-2.7960199004975124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51.540587572934797</v>
      </c>
      <c r="E13" s="115">
        <v>5035</v>
      </c>
      <c r="F13" s="114">
        <v>5214</v>
      </c>
      <c r="G13" s="114">
        <v>5266</v>
      </c>
      <c r="H13" s="114">
        <v>5289</v>
      </c>
      <c r="I13" s="140">
        <v>5194</v>
      </c>
      <c r="J13" s="115">
        <v>-159</v>
      </c>
      <c r="K13" s="116">
        <v>-3.0612244897959182</v>
      </c>
    </row>
    <row r="14" spans="1:15" ht="15.95" customHeight="1" x14ac:dyDescent="0.2">
      <c r="A14" s="306" t="s">
        <v>230</v>
      </c>
      <c r="B14" s="307"/>
      <c r="C14" s="308"/>
      <c r="D14" s="113">
        <v>37.741836421332785</v>
      </c>
      <c r="E14" s="115">
        <v>3687</v>
      </c>
      <c r="F14" s="114">
        <v>3905</v>
      </c>
      <c r="G14" s="114">
        <v>3873</v>
      </c>
      <c r="H14" s="114">
        <v>3836</v>
      </c>
      <c r="I14" s="140">
        <v>3804</v>
      </c>
      <c r="J14" s="115">
        <v>-117</v>
      </c>
      <c r="K14" s="116">
        <v>-3.0757097791798107</v>
      </c>
    </row>
    <row r="15" spans="1:15" ht="15.95" customHeight="1" x14ac:dyDescent="0.2">
      <c r="A15" s="306" t="s">
        <v>231</v>
      </c>
      <c r="B15" s="307"/>
      <c r="C15" s="308"/>
      <c r="D15" s="113">
        <v>4.7394820350087006</v>
      </c>
      <c r="E15" s="115">
        <v>463</v>
      </c>
      <c r="F15" s="114">
        <v>462</v>
      </c>
      <c r="G15" s="114">
        <v>465</v>
      </c>
      <c r="H15" s="114">
        <v>464</v>
      </c>
      <c r="I15" s="140">
        <v>443</v>
      </c>
      <c r="J15" s="115">
        <v>20</v>
      </c>
      <c r="K15" s="116">
        <v>4.5146726862302486</v>
      </c>
    </row>
    <row r="16" spans="1:15" ht="15.95" customHeight="1" x14ac:dyDescent="0.2">
      <c r="A16" s="306" t="s">
        <v>232</v>
      </c>
      <c r="B16" s="307"/>
      <c r="C16" s="308"/>
      <c r="D16" s="113">
        <v>2.6307708056095813</v>
      </c>
      <c r="E16" s="115">
        <v>257</v>
      </c>
      <c r="F16" s="114">
        <v>263</v>
      </c>
      <c r="G16" s="114">
        <v>265</v>
      </c>
      <c r="H16" s="114">
        <v>271</v>
      </c>
      <c r="I16" s="140">
        <v>277</v>
      </c>
      <c r="J16" s="115">
        <v>-20</v>
      </c>
      <c r="K16" s="116">
        <v>-7.2202166064981945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0.28662094380182207</v>
      </c>
      <c r="E18" s="115">
        <v>28</v>
      </c>
      <c r="F18" s="114">
        <v>22</v>
      </c>
      <c r="G18" s="114">
        <v>28</v>
      </c>
      <c r="H18" s="114">
        <v>26</v>
      </c>
      <c r="I18" s="140">
        <v>26</v>
      </c>
      <c r="J18" s="115">
        <v>2</v>
      </c>
      <c r="K18" s="116">
        <v>7.6923076923076925</v>
      </c>
    </row>
    <row r="19" spans="1:11" ht="14.1" customHeight="1" x14ac:dyDescent="0.2">
      <c r="A19" s="306" t="s">
        <v>235</v>
      </c>
      <c r="B19" s="307" t="s">
        <v>236</v>
      </c>
      <c r="C19" s="308"/>
      <c r="D19" s="113">
        <v>0.21496570785136657</v>
      </c>
      <c r="E19" s="115">
        <v>21</v>
      </c>
      <c r="F19" s="114">
        <v>16</v>
      </c>
      <c r="G19" s="114">
        <v>21</v>
      </c>
      <c r="H19" s="114">
        <v>19</v>
      </c>
      <c r="I19" s="140">
        <v>18</v>
      </c>
      <c r="J19" s="115">
        <v>3</v>
      </c>
      <c r="K19" s="116">
        <v>16.666666666666668</v>
      </c>
    </row>
    <row r="20" spans="1:11" ht="14.1" customHeight="1" x14ac:dyDescent="0.2">
      <c r="A20" s="306">
        <v>12</v>
      </c>
      <c r="B20" s="307" t="s">
        <v>237</v>
      </c>
      <c r="C20" s="308"/>
      <c r="D20" s="113">
        <v>0.55276896304637113</v>
      </c>
      <c r="E20" s="115">
        <v>54</v>
      </c>
      <c r="F20" s="114">
        <v>51</v>
      </c>
      <c r="G20" s="114">
        <v>51</v>
      </c>
      <c r="H20" s="114">
        <v>54</v>
      </c>
      <c r="I20" s="140">
        <v>47</v>
      </c>
      <c r="J20" s="115">
        <v>7</v>
      </c>
      <c r="K20" s="116">
        <v>14.893617021276595</v>
      </c>
    </row>
    <row r="21" spans="1:11" ht="14.1" customHeight="1" x14ac:dyDescent="0.2">
      <c r="A21" s="306">
        <v>21</v>
      </c>
      <c r="B21" s="307" t="s">
        <v>238</v>
      </c>
      <c r="C21" s="308"/>
      <c r="D21" s="113" t="s">
        <v>513</v>
      </c>
      <c r="E21" s="115" t="s">
        <v>513</v>
      </c>
      <c r="F21" s="114" t="s">
        <v>513</v>
      </c>
      <c r="G21" s="114" t="s">
        <v>513</v>
      </c>
      <c r="H21" s="114">
        <v>3</v>
      </c>
      <c r="I21" s="140">
        <v>4</v>
      </c>
      <c r="J21" s="115" t="s">
        <v>513</v>
      </c>
      <c r="K21" s="116" t="s">
        <v>513</v>
      </c>
    </row>
    <row r="22" spans="1:11" ht="14.1" customHeight="1" x14ac:dyDescent="0.2">
      <c r="A22" s="306">
        <v>22</v>
      </c>
      <c r="B22" s="307" t="s">
        <v>239</v>
      </c>
      <c r="C22" s="308"/>
      <c r="D22" s="113">
        <v>0.30709386835909508</v>
      </c>
      <c r="E22" s="115">
        <v>30</v>
      </c>
      <c r="F22" s="114">
        <v>29</v>
      </c>
      <c r="G22" s="114">
        <v>30</v>
      </c>
      <c r="H22" s="114">
        <v>31</v>
      </c>
      <c r="I22" s="140">
        <v>28</v>
      </c>
      <c r="J22" s="115">
        <v>2</v>
      </c>
      <c r="K22" s="116">
        <v>7.1428571428571432</v>
      </c>
    </row>
    <row r="23" spans="1:11" ht="14.1" customHeight="1" x14ac:dyDescent="0.2">
      <c r="A23" s="306">
        <v>23</v>
      </c>
      <c r="B23" s="307" t="s">
        <v>240</v>
      </c>
      <c r="C23" s="308"/>
      <c r="D23" s="113">
        <v>0.30709386835909508</v>
      </c>
      <c r="E23" s="115">
        <v>30</v>
      </c>
      <c r="F23" s="114">
        <v>26</v>
      </c>
      <c r="G23" s="114">
        <v>29</v>
      </c>
      <c r="H23" s="114">
        <v>32</v>
      </c>
      <c r="I23" s="140">
        <v>29</v>
      </c>
      <c r="J23" s="115">
        <v>1</v>
      </c>
      <c r="K23" s="116">
        <v>3.4482758620689653</v>
      </c>
    </row>
    <row r="24" spans="1:11" ht="14.1" customHeight="1" x14ac:dyDescent="0.2">
      <c r="A24" s="306">
        <v>24</v>
      </c>
      <c r="B24" s="307" t="s">
        <v>241</v>
      </c>
      <c r="C24" s="308"/>
      <c r="D24" s="113">
        <v>9.2128160507728526E-2</v>
      </c>
      <c r="E24" s="115">
        <v>9</v>
      </c>
      <c r="F24" s="114">
        <v>11</v>
      </c>
      <c r="G24" s="114">
        <v>13</v>
      </c>
      <c r="H24" s="114">
        <v>12</v>
      </c>
      <c r="I24" s="140">
        <v>14</v>
      </c>
      <c r="J24" s="115">
        <v>-5</v>
      </c>
      <c r="K24" s="116">
        <v>-35.714285714285715</v>
      </c>
    </row>
    <row r="25" spans="1:11" ht="14.1" customHeight="1" x14ac:dyDescent="0.2">
      <c r="A25" s="306">
        <v>25</v>
      </c>
      <c r="B25" s="307" t="s">
        <v>242</v>
      </c>
      <c r="C25" s="308"/>
      <c r="D25" s="113">
        <v>0.56300542532500764</v>
      </c>
      <c r="E25" s="115">
        <v>55</v>
      </c>
      <c r="F25" s="114">
        <v>51</v>
      </c>
      <c r="G25" s="114">
        <v>51</v>
      </c>
      <c r="H25" s="114">
        <v>54</v>
      </c>
      <c r="I25" s="140">
        <v>54</v>
      </c>
      <c r="J25" s="115">
        <v>1</v>
      </c>
      <c r="K25" s="116">
        <v>1.8518518518518519</v>
      </c>
    </row>
    <row r="26" spans="1:11" ht="14.1" customHeight="1" x14ac:dyDescent="0.2">
      <c r="A26" s="306">
        <v>26</v>
      </c>
      <c r="B26" s="307" t="s">
        <v>243</v>
      </c>
      <c r="C26" s="308"/>
      <c r="D26" s="113">
        <v>0.50158665165318861</v>
      </c>
      <c r="E26" s="115">
        <v>49</v>
      </c>
      <c r="F26" s="114">
        <v>52</v>
      </c>
      <c r="G26" s="114">
        <v>52</v>
      </c>
      <c r="H26" s="114">
        <v>42</v>
      </c>
      <c r="I26" s="140">
        <v>42</v>
      </c>
      <c r="J26" s="115">
        <v>7</v>
      </c>
      <c r="K26" s="116">
        <v>16.666666666666668</v>
      </c>
    </row>
    <row r="27" spans="1:11" ht="14.1" customHeight="1" x14ac:dyDescent="0.2">
      <c r="A27" s="306">
        <v>27</v>
      </c>
      <c r="B27" s="307" t="s">
        <v>244</v>
      </c>
      <c r="C27" s="308"/>
      <c r="D27" s="113">
        <v>0.17401985873682055</v>
      </c>
      <c r="E27" s="115">
        <v>17</v>
      </c>
      <c r="F27" s="114">
        <v>22</v>
      </c>
      <c r="G27" s="114">
        <v>24</v>
      </c>
      <c r="H27" s="114">
        <v>26</v>
      </c>
      <c r="I27" s="140">
        <v>25</v>
      </c>
      <c r="J27" s="115">
        <v>-8</v>
      </c>
      <c r="K27" s="116">
        <v>-32</v>
      </c>
    </row>
    <row r="28" spans="1:11" ht="14.1" customHeight="1" x14ac:dyDescent="0.2">
      <c r="A28" s="306">
        <v>28</v>
      </c>
      <c r="B28" s="307" t="s">
        <v>245</v>
      </c>
      <c r="C28" s="308"/>
      <c r="D28" s="113">
        <v>0.26614801924454906</v>
      </c>
      <c r="E28" s="115">
        <v>26</v>
      </c>
      <c r="F28" s="114">
        <v>25</v>
      </c>
      <c r="G28" s="114">
        <v>25</v>
      </c>
      <c r="H28" s="114">
        <v>29</v>
      </c>
      <c r="I28" s="140">
        <v>32</v>
      </c>
      <c r="J28" s="115">
        <v>-6</v>
      </c>
      <c r="K28" s="116">
        <v>-18.75</v>
      </c>
    </row>
    <row r="29" spans="1:11" ht="14.1" customHeight="1" x14ac:dyDescent="0.2">
      <c r="A29" s="306">
        <v>29</v>
      </c>
      <c r="B29" s="307" t="s">
        <v>246</v>
      </c>
      <c r="C29" s="308"/>
      <c r="D29" s="113">
        <v>2.886682362575494</v>
      </c>
      <c r="E29" s="115">
        <v>282</v>
      </c>
      <c r="F29" s="114">
        <v>314</v>
      </c>
      <c r="G29" s="114">
        <v>303</v>
      </c>
      <c r="H29" s="114">
        <v>326</v>
      </c>
      <c r="I29" s="140">
        <v>299</v>
      </c>
      <c r="J29" s="115">
        <v>-17</v>
      </c>
      <c r="K29" s="116">
        <v>-5.6856187290969897</v>
      </c>
    </row>
    <row r="30" spans="1:11" ht="14.1" customHeight="1" x14ac:dyDescent="0.2">
      <c r="A30" s="306" t="s">
        <v>247</v>
      </c>
      <c r="B30" s="307" t="s">
        <v>248</v>
      </c>
      <c r="C30" s="308"/>
      <c r="D30" s="113">
        <v>0.33780325519500459</v>
      </c>
      <c r="E30" s="115">
        <v>33</v>
      </c>
      <c r="F30" s="114">
        <v>35</v>
      </c>
      <c r="G30" s="114" t="s">
        <v>513</v>
      </c>
      <c r="H30" s="114" t="s">
        <v>513</v>
      </c>
      <c r="I30" s="140" t="s">
        <v>513</v>
      </c>
      <c r="J30" s="115" t="s">
        <v>513</v>
      </c>
      <c r="K30" s="116" t="s">
        <v>513</v>
      </c>
    </row>
    <row r="31" spans="1:11" ht="14.1" customHeight="1" x14ac:dyDescent="0.2">
      <c r="A31" s="306" t="s">
        <v>249</v>
      </c>
      <c r="B31" s="307" t="s">
        <v>250</v>
      </c>
      <c r="C31" s="308"/>
      <c r="D31" s="113">
        <v>2.5488791073804893</v>
      </c>
      <c r="E31" s="115">
        <v>249</v>
      </c>
      <c r="F31" s="114">
        <v>279</v>
      </c>
      <c r="G31" s="114">
        <v>270</v>
      </c>
      <c r="H31" s="114">
        <v>286</v>
      </c>
      <c r="I31" s="140">
        <v>257</v>
      </c>
      <c r="J31" s="115">
        <v>-8</v>
      </c>
      <c r="K31" s="116">
        <v>-3.1128404669260701</v>
      </c>
    </row>
    <row r="32" spans="1:11" ht="14.1" customHeight="1" x14ac:dyDescent="0.2">
      <c r="A32" s="306">
        <v>31</v>
      </c>
      <c r="B32" s="307" t="s">
        <v>251</v>
      </c>
      <c r="C32" s="308"/>
      <c r="D32" s="113">
        <v>0.16378339645818404</v>
      </c>
      <c r="E32" s="115">
        <v>16</v>
      </c>
      <c r="F32" s="114">
        <v>18</v>
      </c>
      <c r="G32" s="114">
        <v>16</v>
      </c>
      <c r="H32" s="114">
        <v>17</v>
      </c>
      <c r="I32" s="140">
        <v>20</v>
      </c>
      <c r="J32" s="115">
        <v>-4</v>
      </c>
      <c r="K32" s="116">
        <v>-20</v>
      </c>
    </row>
    <row r="33" spans="1:11" ht="14.1" customHeight="1" x14ac:dyDescent="0.2">
      <c r="A33" s="306">
        <v>32</v>
      </c>
      <c r="B33" s="307" t="s">
        <v>252</v>
      </c>
      <c r="C33" s="308"/>
      <c r="D33" s="113">
        <v>0.64489712355409967</v>
      </c>
      <c r="E33" s="115">
        <v>63</v>
      </c>
      <c r="F33" s="114">
        <v>52</v>
      </c>
      <c r="G33" s="114">
        <v>60</v>
      </c>
      <c r="H33" s="114">
        <v>56</v>
      </c>
      <c r="I33" s="140">
        <v>50</v>
      </c>
      <c r="J33" s="115">
        <v>13</v>
      </c>
      <c r="K33" s="116">
        <v>26</v>
      </c>
    </row>
    <row r="34" spans="1:11" ht="14.1" customHeight="1" x14ac:dyDescent="0.2">
      <c r="A34" s="306">
        <v>33</v>
      </c>
      <c r="B34" s="307" t="s">
        <v>253</v>
      </c>
      <c r="C34" s="308"/>
      <c r="D34" s="113">
        <v>0.30709386835909508</v>
      </c>
      <c r="E34" s="115">
        <v>30</v>
      </c>
      <c r="F34" s="114">
        <v>30</v>
      </c>
      <c r="G34" s="114">
        <v>33</v>
      </c>
      <c r="H34" s="114">
        <v>30</v>
      </c>
      <c r="I34" s="140">
        <v>35</v>
      </c>
      <c r="J34" s="115">
        <v>-5</v>
      </c>
      <c r="K34" s="116">
        <v>-14.285714285714286</v>
      </c>
    </row>
    <row r="35" spans="1:11" ht="14.1" customHeight="1" x14ac:dyDescent="0.2">
      <c r="A35" s="306">
        <v>34</v>
      </c>
      <c r="B35" s="307" t="s">
        <v>254</v>
      </c>
      <c r="C35" s="308"/>
      <c r="D35" s="113">
        <v>2.9173917494114034</v>
      </c>
      <c r="E35" s="115">
        <v>285</v>
      </c>
      <c r="F35" s="114">
        <v>284</v>
      </c>
      <c r="G35" s="114">
        <v>284</v>
      </c>
      <c r="H35" s="114">
        <v>280</v>
      </c>
      <c r="I35" s="140">
        <v>288</v>
      </c>
      <c r="J35" s="115">
        <v>-3</v>
      </c>
      <c r="K35" s="116">
        <v>-1.0416666666666667</v>
      </c>
    </row>
    <row r="36" spans="1:11" ht="14.1" customHeight="1" x14ac:dyDescent="0.2">
      <c r="A36" s="306">
        <v>41</v>
      </c>
      <c r="B36" s="307" t="s">
        <v>255</v>
      </c>
      <c r="C36" s="308"/>
      <c r="D36" s="113">
        <v>0.77797113317637423</v>
      </c>
      <c r="E36" s="115">
        <v>76</v>
      </c>
      <c r="F36" s="114">
        <v>83</v>
      </c>
      <c r="G36" s="114">
        <v>82</v>
      </c>
      <c r="H36" s="114">
        <v>85</v>
      </c>
      <c r="I36" s="140">
        <v>87</v>
      </c>
      <c r="J36" s="115">
        <v>-11</v>
      </c>
      <c r="K36" s="116">
        <v>-12.64367816091954</v>
      </c>
    </row>
    <row r="37" spans="1:11" ht="14.1" customHeight="1" x14ac:dyDescent="0.2">
      <c r="A37" s="306">
        <v>42</v>
      </c>
      <c r="B37" s="307" t="s">
        <v>256</v>
      </c>
      <c r="C37" s="308"/>
      <c r="D37" s="113" t="s">
        <v>513</v>
      </c>
      <c r="E37" s="115" t="s">
        <v>513</v>
      </c>
      <c r="F37" s="114" t="s">
        <v>513</v>
      </c>
      <c r="G37" s="114" t="s">
        <v>513</v>
      </c>
      <c r="H37" s="114">
        <v>3</v>
      </c>
      <c r="I37" s="140" t="s">
        <v>513</v>
      </c>
      <c r="J37" s="115" t="s">
        <v>513</v>
      </c>
      <c r="K37" s="116" t="s">
        <v>513</v>
      </c>
    </row>
    <row r="38" spans="1:11" ht="14.1" customHeight="1" x14ac:dyDescent="0.2">
      <c r="A38" s="306">
        <v>43</v>
      </c>
      <c r="B38" s="307" t="s">
        <v>257</v>
      </c>
      <c r="C38" s="308"/>
      <c r="D38" s="113">
        <v>0.26614801924454906</v>
      </c>
      <c r="E38" s="115">
        <v>26</v>
      </c>
      <c r="F38" s="114">
        <v>27</v>
      </c>
      <c r="G38" s="114">
        <v>28</v>
      </c>
      <c r="H38" s="114">
        <v>25</v>
      </c>
      <c r="I38" s="140">
        <v>29</v>
      </c>
      <c r="J38" s="115">
        <v>-3</v>
      </c>
      <c r="K38" s="116">
        <v>-10.344827586206897</v>
      </c>
    </row>
    <row r="39" spans="1:11" ht="14.1" customHeight="1" x14ac:dyDescent="0.2">
      <c r="A39" s="306">
        <v>51</v>
      </c>
      <c r="B39" s="307" t="s">
        <v>258</v>
      </c>
      <c r="C39" s="308"/>
      <c r="D39" s="113">
        <v>24.178523902139421</v>
      </c>
      <c r="E39" s="115">
        <v>2362</v>
      </c>
      <c r="F39" s="114">
        <v>2441</v>
      </c>
      <c r="G39" s="114">
        <v>2488</v>
      </c>
      <c r="H39" s="114">
        <v>2400</v>
      </c>
      <c r="I39" s="140">
        <v>2394</v>
      </c>
      <c r="J39" s="115">
        <v>-32</v>
      </c>
      <c r="K39" s="116">
        <v>-1.3366750208855471</v>
      </c>
    </row>
    <row r="40" spans="1:11" ht="14.1" customHeight="1" x14ac:dyDescent="0.2">
      <c r="A40" s="306" t="s">
        <v>259</v>
      </c>
      <c r="B40" s="307" t="s">
        <v>260</v>
      </c>
      <c r="C40" s="308"/>
      <c r="D40" s="113">
        <v>24.096632203910328</v>
      </c>
      <c r="E40" s="115">
        <v>2354</v>
      </c>
      <c r="F40" s="114">
        <v>2434</v>
      </c>
      <c r="G40" s="114">
        <v>2473</v>
      </c>
      <c r="H40" s="114">
        <v>2391</v>
      </c>
      <c r="I40" s="140">
        <v>2384</v>
      </c>
      <c r="J40" s="115">
        <v>-30</v>
      </c>
      <c r="K40" s="116">
        <v>-1.2583892617449663</v>
      </c>
    </row>
    <row r="41" spans="1:11" ht="14.1" customHeight="1" x14ac:dyDescent="0.2">
      <c r="A41" s="306"/>
      <c r="B41" s="307" t="s">
        <v>261</v>
      </c>
      <c r="C41" s="308"/>
      <c r="D41" s="113">
        <v>1.893745521547753</v>
      </c>
      <c r="E41" s="115">
        <v>185</v>
      </c>
      <c r="F41" s="114">
        <v>183</v>
      </c>
      <c r="G41" s="114">
        <v>191</v>
      </c>
      <c r="H41" s="114">
        <v>188</v>
      </c>
      <c r="I41" s="140">
        <v>189</v>
      </c>
      <c r="J41" s="115">
        <v>-4</v>
      </c>
      <c r="K41" s="116">
        <v>-2.1164021164021163</v>
      </c>
    </row>
    <row r="42" spans="1:11" ht="14.1" customHeight="1" x14ac:dyDescent="0.2">
      <c r="A42" s="306">
        <v>52</v>
      </c>
      <c r="B42" s="307" t="s">
        <v>262</v>
      </c>
      <c r="C42" s="308"/>
      <c r="D42" s="113">
        <v>3.1630668440986796</v>
      </c>
      <c r="E42" s="115">
        <v>309</v>
      </c>
      <c r="F42" s="114">
        <v>322</v>
      </c>
      <c r="G42" s="114">
        <v>329</v>
      </c>
      <c r="H42" s="114">
        <v>328</v>
      </c>
      <c r="I42" s="140">
        <v>320</v>
      </c>
      <c r="J42" s="115">
        <v>-11</v>
      </c>
      <c r="K42" s="116">
        <v>-3.4375</v>
      </c>
    </row>
    <row r="43" spans="1:11" ht="14.1" customHeight="1" x14ac:dyDescent="0.2">
      <c r="A43" s="306" t="s">
        <v>263</v>
      </c>
      <c r="B43" s="307" t="s">
        <v>264</v>
      </c>
      <c r="C43" s="308"/>
      <c r="D43" s="113">
        <v>3.1323574572627702</v>
      </c>
      <c r="E43" s="115">
        <v>306</v>
      </c>
      <c r="F43" s="114">
        <v>319</v>
      </c>
      <c r="G43" s="114">
        <v>323</v>
      </c>
      <c r="H43" s="114">
        <v>324</v>
      </c>
      <c r="I43" s="140">
        <v>317</v>
      </c>
      <c r="J43" s="115">
        <v>-11</v>
      </c>
      <c r="K43" s="116">
        <v>-3.4700315457413251</v>
      </c>
    </row>
    <row r="44" spans="1:11" ht="14.1" customHeight="1" x14ac:dyDescent="0.2">
      <c r="A44" s="306">
        <v>53</v>
      </c>
      <c r="B44" s="307" t="s">
        <v>265</v>
      </c>
      <c r="C44" s="308"/>
      <c r="D44" s="113">
        <v>1.6787798136963865</v>
      </c>
      <c r="E44" s="115">
        <v>164</v>
      </c>
      <c r="F44" s="114">
        <v>179</v>
      </c>
      <c r="G44" s="114">
        <v>188</v>
      </c>
      <c r="H44" s="114">
        <v>183</v>
      </c>
      <c r="I44" s="140">
        <v>182</v>
      </c>
      <c r="J44" s="115">
        <v>-18</v>
      </c>
      <c r="K44" s="116">
        <v>-9.8901098901098905</v>
      </c>
    </row>
    <row r="45" spans="1:11" ht="14.1" customHeight="1" x14ac:dyDescent="0.2">
      <c r="A45" s="306" t="s">
        <v>266</v>
      </c>
      <c r="B45" s="307" t="s">
        <v>267</v>
      </c>
      <c r="C45" s="308"/>
      <c r="D45" s="113">
        <v>1.6071245777459311</v>
      </c>
      <c r="E45" s="115">
        <v>157</v>
      </c>
      <c r="F45" s="114">
        <v>172</v>
      </c>
      <c r="G45" s="114">
        <v>181</v>
      </c>
      <c r="H45" s="114">
        <v>176</v>
      </c>
      <c r="I45" s="140">
        <v>175</v>
      </c>
      <c r="J45" s="115">
        <v>-18</v>
      </c>
      <c r="K45" s="116">
        <v>-10.285714285714286</v>
      </c>
    </row>
    <row r="46" spans="1:11" ht="14.1" customHeight="1" x14ac:dyDescent="0.2">
      <c r="A46" s="306">
        <v>54</v>
      </c>
      <c r="B46" s="307" t="s">
        <v>268</v>
      </c>
      <c r="C46" s="308"/>
      <c r="D46" s="113">
        <v>12.478247517657897</v>
      </c>
      <c r="E46" s="115">
        <v>1219</v>
      </c>
      <c r="F46" s="114">
        <v>1230</v>
      </c>
      <c r="G46" s="114">
        <v>1227</v>
      </c>
      <c r="H46" s="114">
        <v>1241</v>
      </c>
      <c r="I46" s="140">
        <v>1259</v>
      </c>
      <c r="J46" s="115">
        <v>-40</v>
      </c>
      <c r="K46" s="116">
        <v>-3.177124702144559</v>
      </c>
    </row>
    <row r="47" spans="1:11" ht="14.1" customHeight="1" x14ac:dyDescent="0.2">
      <c r="A47" s="306">
        <v>61</v>
      </c>
      <c r="B47" s="307" t="s">
        <v>269</v>
      </c>
      <c r="C47" s="308"/>
      <c r="D47" s="113">
        <v>0.61418773671819016</v>
      </c>
      <c r="E47" s="115">
        <v>60</v>
      </c>
      <c r="F47" s="114">
        <v>64</v>
      </c>
      <c r="G47" s="114">
        <v>66</v>
      </c>
      <c r="H47" s="114">
        <v>64</v>
      </c>
      <c r="I47" s="140">
        <v>64</v>
      </c>
      <c r="J47" s="115">
        <v>-4</v>
      </c>
      <c r="K47" s="116">
        <v>-6.25</v>
      </c>
    </row>
    <row r="48" spans="1:11" ht="14.1" customHeight="1" x14ac:dyDescent="0.2">
      <c r="A48" s="306">
        <v>62</v>
      </c>
      <c r="B48" s="307" t="s">
        <v>270</v>
      </c>
      <c r="C48" s="308"/>
      <c r="D48" s="113">
        <v>9.9088954857201355</v>
      </c>
      <c r="E48" s="115">
        <v>968</v>
      </c>
      <c r="F48" s="114">
        <v>1056</v>
      </c>
      <c r="G48" s="114">
        <v>1001</v>
      </c>
      <c r="H48" s="114">
        <v>1032</v>
      </c>
      <c r="I48" s="140">
        <v>979</v>
      </c>
      <c r="J48" s="115">
        <v>-11</v>
      </c>
      <c r="K48" s="116">
        <v>-1.1235955056179776</v>
      </c>
    </row>
    <row r="49" spans="1:11" ht="14.1" customHeight="1" x14ac:dyDescent="0.2">
      <c r="A49" s="306">
        <v>63</v>
      </c>
      <c r="B49" s="307" t="s">
        <v>271</v>
      </c>
      <c r="C49" s="308"/>
      <c r="D49" s="113">
        <v>8.6293377008905718</v>
      </c>
      <c r="E49" s="115">
        <v>843</v>
      </c>
      <c r="F49" s="114">
        <v>996</v>
      </c>
      <c r="G49" s="114">
        <v>1022</v>
      </c>
      <c r="H49" s="114">
        <v>1069</v>
      </c>
      <c r="I49" s="140">
        <v>1044</v>
      </c>
      <c r="J49" s="115">
        <v>-201</v>
      </c>
      <c r="K49" s="116">
        <v>-19.25287356321839</v>
      </c>
    </row>
    <row r="50" spans="1:11" ht="14.1" customHeight="1" x14ac:dyDescent="0.2">
      <c r="A50" s="306" t="s">
        <v>272</v>
      </c>
      <c r="B50" s="307" t="s">
        <v>273</v>
      </c>
      <c r="C50" s="308"/>
      <c r="D50" s="113">
        <v>0.47087726481727915</v>
      </c>
      <c r="E50" s="115">
        <v>46</v>
      </c>
      <c r="F50" s="114">
        <v>48</v>
      </c>
      <c r="G50" s="114">
        <v>47</v>
      </c>
      <c r="H50" s="114">
        <v>47</v>
      </c>
      <c r="I50" s="140">
        <v>48</v>
      </c>
      <c r="J50" s="115">
        <v>-2</v>
      </c>
      <c r="K50" s="116">
        <v>-4.166666666666667</v>
      </c>
    </row>
    <row r="51" spans="1:11" ht="14.1" customHeight="1" x14ac:dyDescent="0.2">
      <c r="A51" s="306" t="s">
        <v>274</v>
      </c>
      <c r="B51" s="307" t="s">
        <v>275</v>
      </c>
      <c r="C51" s="308"/>
      <c r="D51" s="113">
        <v>7.8104207185996524</v>
      </c>
      <c r="E51" s="115">
        <v>763</v>
      </c>
      <c r="F51" s="114">
        <v>925</v>
      </c>
      <c r="G51" s="114">
        <v>947</v>
      </c>
      <c r="H51" s="114">
        <v>994</v>
      </c>
      <c r="I51" s="140">
        <v>960</v>
      </c>
      <c r="J51" s="115">
        <v>-197</v>
      </c>
      <c r="K51" s="116">
        <v>-20.520833333333332</v>
      </c>
    </row>
    <row r="52" spans="1:11" ht="14.1" customHeight="1" x14ac:dyDescent="0.2">
      <c r="A52" s="306">
        <v>71</v>
      </c>
      <c r="B52" s="307" t="s">
        <v>276</v>
      </c>
      <c r="C52" s="308"/>
      <c r="D52" s="113">
        <v>10.789231241682874</v>
      </c>
      <c r="E52" s="115">
        <v>1054</v>
      </c>
      <c r="F52" s="114">
        <v>1068</v>
      </c>
      <c r="G52" s="114">
        <v>1041</v>
      </c>
      <c r="H52" s="114">
        <v>1033</v>
      </c>
      <c r="I52" s="140">
        <v>1027</v>
      </c>
      <c r="J52" s="115">
        <v>27</v>
      </c>
      <c r="K52" s="116">
        <v>2.6290165530671858</v>
      </c>
    </row>
    <row r="53" spans="1:11" ht="14.1" customHeight="1" x14ac:dyDescent="0.2">
      <c r="A53" s="306" t="s">
        <v>277</v>
      </c>
      <c r="B53" s="307" t="s">
        <v>278</v>
      </c>
      <c r="C53" s="308"/>
      <c r="D53" s="113">
        <v>0.81891698229092025</v>
      </c>
      <c r="E53" s="115">
        <v>80</v>
      </c>
      <c r="F53" s="114">
        <v>87</v>
      </c>
      <c r="G53" s="114">
        <v>85</v>
      </c>
      <c r="H53" s="114">
        <v>82</v>
      </c>
      <c r="I53" s="140">
        <v>84</v>
      </c>
      <c r="J53" s="115">
        <v>-4</v>
      </c>
      <c r="K53" s="116">
        <v>-4.7619047619047619</v>
      </c>
    </row>
    <row r="54" spans="1:11" ht="14.1" customHeight="1" x14ac:dyDescent="0.2">
      <c r="A54" s="306" t="s">
        <v>279</v>
      </c>
      <c r="B54" s="307" t="s">
        <v>280</v>
      </c>
      <c r="C54" s="308"/>
      <c r="D54" s="113">
        <v>9.4994369945746744</v>
      </c>
      <c r="E54" s="115">
        <v>928</v>
      </c>
      <c r="F54" s="114">
        <v>931</v>
      </c>
      <c r="G54" s="114">
        <v>905</v>
      </c>
      <c r="H54" s="114">
        <v>905</v>
      </c>
      <c r="I54" s="140">
        <v>898</v>
      </c>
      <c r="J54" s="115">
        <v>30</v>
      </c>
      <c r="K54" s="116">
        <v>3.3407572383073498</v>
      </c>
    </row>
    <row r="55" spans="1:11" ht="14.1" customHeight="1" x14ac:dyDescent="0.2">
      <c r="A55" s="306">
        <v>72</v>
      </c>
      <c r="B55" s="307" t="s">
        <v>281</v>
      </c>
      <c r="C55" s="308"/>
      <c r="D55" s="113">
        <v>1.5252328795168391</v>
      </c>
      <c r="E55" s="115">
        <v>149</v>
      </c>
      <c r="F55" s="114">
        <v>146</v>
      </c>
      <c r="G55" s="114">
        <v>147</v>
      </c>
      <c r="H55" s="114">
        <v>140</v>
      </c>
      <c r="I55" s="140">
        <v>141</v>
      </c>
      <c r="J55" s="115">
        <v>8</v>
      </c>
      <c r="K55" s="116">
        <v>5.6737588652482271</v>
      </c>
    </row>
    <row r="56" spans="1:11" ht="14.1" customHeight="1" x14ac:dyDescent="0.2">
      <c r="A56" s="306" t="s">
        <v>282</v>
      </c>
      <c r="B56" s="307" t="s">
        <v>283</v>
      </c>
      <c r="C56" s="308"/>
      <c r="D56" s="113">
        <v>0.24567509468727608</v>
      </c>
      <c r="E56" s="115">
        <v>24</v>
      </c>
      <c r="F56" s="114">
        <v>19</v>
      </c>
      <c r="G56" s="114">
        <v>19</v>
      </c>
      <c r="H56" s="114">
        <v>16</v>
      </c>
      <c r="I56" s="140">
        <v>18</v>
      </c>
      <c r="J56" s="115">
        <v>6</v>
      </c>
      <c r="K56" s="116">
        <v>33.333333333333336</v>
      </c>
    </row>
    <row r="57" spans="1:11" ht="14.1" customHeight="1" x14ac:dyDescent="0.2">
      <c r="A57" s="306" t="s">
        <v>284</v>
      </c>
      <c r="B57" s="307" t="s">
        <v>285</v>
      </c>
      <c r="C57" s="308"/>
      <c r="D57" s="113">
        <v>0.83938990684819326</v>
      </c>
      <c r="E57" s="115">
        <v>82</v>
      </c>
      <c r="F57" s="114">
        <v>82</v>
      </c>
      <c r="G57" s="114">
        <v>89</v>
      </c>
      <c r="H57" s="114">
        <v>86</v>
      </c>
      <c r="I57" s="140">
        <v>85</v>
      </c>
      <c r="J57" s="115">
        <v>-3</v>
      </c>
      <c r="K57" s="116">
        <v>-3.5294117647058822</v>
      </c>
    </row>
    <row r="58" spans="1:11" ht="14.1" customHeight="1" x14ac:dyDescent="0.2">
      <c r="A58" s="306">
        <v>73</v>
      </c>
      <c r="B58" s="307" t="s">
        <v>286</v>
      </c>
      <c r="C58" s="308"/>
      <c r="D58" s="113">
        <v>1.1567202374859249</v>
      </c>
      <c r="E58" s="115">
        <v>113</v>
      </c>
      <c r="F58" s="114">
        <v>115</v>
      </c>
      <c r="G58" s="114">
        <v>126</v>
      </c>
      <c r="H58" s="114">
        <v>128</v>
      </c>
      <c r="I58" s="140">
        <v>133</v>
      </c>
      <c r="J58" s="115">
        <v>-20</v>
      </c>
      <c r="K58" s="116">
        <v>-15.037593984962406</v>
      </c>
    </row>
    <row r="59" spans="1:11" ht="14.1" customHeight="1" x14ac:dyDescent="0.2">
      <c r="A59" s="306" t="s">
        <v>287</v>
      </c>
      <c r="B59" s="307" t="s">
        <v>288</v>
      </c>
      <c r="C59" s="308"/>
      <c r="D59" s="113">
        <v>0.83938990684819326</v>
      </c>
      <c r="E59" s="115">
        <v>82</v>
      </c>
      <c r="F59" s="114">
        <v>81</v>
      </c>
      <c r="G59" s="114">
        <v>88</v>
      </c>
      <c r="H59" s="114">
        <v>90</v>
      </c>
      <c r="I59" s="140">
        <v>94</v>
      </c>
      <c r="J59" s="115">
        <v>-12</v>
      </c>
      <c r="K59" s="116">
        <v>-12.76595744680851</v>
      </c>
    </row>
    <row r="60" spans="1:11" ht="14.1" customHeight="1" x14ac:dyDescent="0.2">
      <c r="A60" s="306">
        <v>81</v>
      </c>
      <c r="B60" s="307" t="s">
        <v>289</v>
      </c>
      <c r="C60" s="308"/>
      <c r="D60" s="113">
        <v>4.5552257139932442</v>
      </c>
      <c r="E60" s="115">
        <v>445</v>
      </c>
      <c r="F60" s="114">
        <v>466</v>
      </c>
      <c r="G60" s="114">
        <v>453</v>
      </c>
      <c r="H60" s="114">
        <v>435</v>
      </c>
      <c r="I60" s="140">
        <v>432</v>
      </c>
      <c r="J60" s="115">
        <v>13</v>
      </c>
      <c r="K60" s="116">
        <v>3.0092592592592591</v>
      </c>
    </row>
    <row r="61" spans="1:11" ht="14.1" customHeight="1" x14ac:dyDescent="0.2">
      <c r="A61" s="306" t="s">
        <v>290</v>
      </c>
      <c r="B61" s="307" t="s">
        <v>291</v>
      </c>
      <c r="C61" s="308"/>
      <c r="D61" s="113">
        <v>2.3236769372504864</v>
      </c>
      <c r="E61" s="115">
        <v>227</v>
      </c>
      <c r="F61" s="114">
        <v>238</v>
      </c>
      <c r="G61" s="114">
        <v>241</v>
      </c>
      <c r="H61" s="114">
        <v>231</v>
      </c>
      <c r="I61" s="140">
        <v>233</v>
      </c>
      <c r="J61" s="115">
        <v>-6</v>
      </c>
      <c r="K61" s="116">
        <v>-2.5751072961373391</v>
      </c>
    </row>
    <row r="62" spans="1:11" ht="14.1" customHeight="1" x14ac:dyDescent="0.2">
      <c r="A62" s="306" t="s">
        <v>292</v>
      </c>
      <c r="B62" s="307" t="s">
        <v>293</v>
      </c>
      <c r="C62" s="308"/>
      <c r="D62" s="113">
        <v>1.2079025488791073</v>
      </c>
      <c r="E62" s="115">
        <v>118</v>
      </c>
      <c r="F62" s="114">
        <v>123</v>
      </c>
      <c r="G62" s="114">
        <v>113</v>
      </c>
      <c r="H62" s="114">
        <v>110</v>
      </c>
      <c r="I62" s="140">
        <v>105</v>
      </c>
      <c r="J62" s="115">
        <v>13</v>
      </c>
      <c r="K62" s="116">
        <v>12.380952380952381</v>
      </c>
    </row>
    <row r="63" spans="1:11" ht="14.1" customHeight="1" x14ac:dyDescent="0.2">
      <c r="A63" s="306"/>
      <c r="B63" s="307" t="s">
        <v>294</v>
      </c>
      <c r="C63" s="308"/>
      <c r="D63" s="113">
        <v>0.84962636912682976</v>
      </c>
      <c r="E63" s="115">
        <v>83</v>
      </c>
      <c r="F63" s="114">
        <v>90</v>
      </c>
      <c r="G63" s="114">
        <v>79</v>
      </c>
      <c r="H63" s="114">
        <v>79</v>
      </c>
      <c r="I63" s="140">
        <v>72</v>
      </c>
      <c r="J63" s="115">
        <v>11</v>
      </c>
      <c r="K63" s="116">
        <v>15.277777777777779</v>
      </c>
    </row>
    <row r="64" spans="1:11" ht="14.1" customHeight="1" x14ac:dyDescent="0.2">
      <c r="A64" s="306" t="s">
        <v>295</v>
      </c>
      <c r="B64" s="307" t="s">
        <v>296</v>
      </c>
      <c r="C64" s="308"/>
      <c r="D64" s="113">
        <v>0.15354693417954754</v>
      </c>
      <c r="E64" s="115">
        <v>15</v>
      </c>
      <c r="F64" s="114">
        <v>15</v>
      </c>
      <c r="G64" s="114">
        <v>14</v>
      </c>
      <c r="H64" s="114">
        <v>13</v>
      </c>
      <c r="I64" s="140">
        <v>14</v>
      </c>
      <c r="J64" s="115">
        <v>1</v>
      </c>
      <c r="K64" s="116">
        <v>7.1428571428571432</v>
      </c>
    </row>
    <row r="65" spans="1:11" ht="14.1" customHeight="1" x14ac:dyDescent="0.2">
      <c r="A65" s="306" t="s">
        <v>297</v>
      </c>
      <c r="B65" s="307" t="s">
        <v>298</v>
      </c>
      <c r="C65" s="308"/>
      <c r="D65" s="113">
        <v>0.46064080253864265</v>
      </c>
      <c r="E65" s="115">
        <v>45</v>
      </c>
      <c r="F65" s="114">
        <v>47</v>
      </c>
      <c r="G65" s="114">
        <v>44</v>
      </c>
      <c r="H65" s="114">
        <v>45</v>
      </c>
      <c r="I65" s="140">
        <v>40</v>
      </c>
      <c r="J65" s="115">
        <v>5</v>
      </c>
      <c r="K65" s="116">
        <v>12.5</v>
      </c>
    </row>
    <row r="66" spans="1:11" ht="14.1" customHeight="1" x14ac:dyDescent="0.2">
      <c r="A66" s="306">
        <v>82</v>
      </c>
      <c r="B66" s="307" t="s">
        <v>299</v>
      </c>
      <c r="C66" s="308"/>
      <c r="D66" s="113">
        <v>1.46381410584502</v>
      </c>
      <c r="E66" s="115">
        <v>143</v>
      </c>
      <c r="F66" s="114">
        <v>144</v>
      </c>
      <c r="G66" s="114">
        <v>143</v>
      </c>
      <c r="H66" s="114">
        <v>142</v>
      </c>
      <c r="I66" s="140">
        <v>128</v>
      </c>
      <c r="J66" s="115">
        <v>15</v>
      </c>
      <c r="K66" s="116">
        <v>11.71875</v>
      </c>
    </row>
    <row r="67" spans="1:11" ht="14.1" customHeight="1" x14ac:dyDescent="0.2">
      <c r="A67" s="306" t="s">
        <v>300</v>
      </c>
      <c r="B67" s="307" t="s">
        <v>301</v>
      </c>
      <c r="C67" s="308"/>
      <c r="D67" s="113">
        <v>0.51182311393182511</v>
      </c>
      <c r="E67" s="115">
        <v>50</v>
      </c>
      <c r="F67" s="114">
        <v>48</v>
      </c>
      <c r="G67" s="114">
        <v>47</v>
      </c>
      <c r="H67" s="114">
        <v>46</v>
      </c>
      <c r="I67" s="140">
        <v>43</v>
      </c>
      <c r="J67" s="115">
        <v>7</v>
      </c>
      <c r="K67" s="116">
        <v>16.279069767441861</v>
      </c>
    </row>
    <row r="68" spans="1:11" ht="14.1" customHeight="1" x14ac:dyDescent="0.2">
      <c r="A68" s="306" t="s">
        <v>302</v>
      </c>
      <c r="B68" s="307" t="s">
        <v>303</v>
      </c>
      <c r="C68" s="308"/>
      <c r="D68" s="113">
        <v>0.50158665165318861</v>
      </c>
      <c r="E68" s="115">
        <v>49</v>
      </c>
      <c r="F68" s="114">
        <v>50</v>
      </c>
      <c r="G68" s="114">
        <v>53</v>
      </c>
      <c r="H68" s="114">
        <v>52</v>
      </c>
      <c r="I68" s="140">
        <v>41</v>
      </c>
      <c r="J68" s="115">
        <v>8</v>
      </c>
      <c r="K68" s="116">
        <v>19.512195121951219</v>
      </c>
    </row>
    <row r="69" spans="1:11" ht="14.1" customHeight="1" x14ac:dyDescent="0.2">
      <c r="A69" s="306">
        <v>83</v>
      </c>
      <c r="B69" s="307" t="s">
        <v>304</v>
      </c>
      <c r="C69" s="308"/>
      <c r="D69" s="113">
        <v>2.4260415600368512</v>
      </c>
      <c r="E69" s="115">
        <v>237</v>
      </c>
      <c r="F69" s="114">
        <v>234</v>
      </c>
      <c r="G69" s="114">
        <v>240</v>
      </c>
      <c r="H69" s="114">
        <v>247</v>
      </c>
      <c r="I69" s="140">
        <v>247</v>
      </c>
      <c r="J69" s="115">
        <v>-10</v>
      </c>
      <c r="K69" s="116">
        <v>-4.048582995951417</v>
      </c>
    </row>
    <row r="70" spans="1:11" ht="14.1" customHeight="1" x14ac:dyDescent="0.2">
      <c r="A70" s="306" t="s">
        <v>305</v>
      </c>
      <c r="B70" s="307" t="s">
        <v>306</v>
      </c>
      <c r="C70" s="308"/>
      <c r="D70" s="113">
        <v>1.9654007574982086</v>
      </c>
      <c r="E70" s="115">
        <v>192</v>
      </c>
      <c r="F70" s="114">
        <v>190</v>
      </c>
      <c r="G70" s="114">
        <v>193</v>
      </c>
      <c r="H70" s="114">
        <v>200</v>
      </c>
      <c r="I70" s="140">
        <v>200</v>
      </c>
      <c r="J70" s="115">
        <v>-8</v>
      </c>
      <c r="K70" s="116">
        <v>-4</v>
      </c>
    </row>
    <row r="71" spans="1:11" ht="14.1" customHeight="1" x14ac:dyDescent="0.2">
      <c r="A71" s="306"/>
      <c r="B71" s="307" t="s">
        <v>307</v>
      </c>
      <c r="C71" s="308"/>
      <c r="D71" s="113">
        <v>1.2693213225509263</v>
      </c>
      <c r="E71" s="115">
        <v>124</v>
      </c>
      <c r="F71" s="114">
        <v>119</v>
      </c>
      <c r="G71" s="114">
        <v>116</v>
      </c>
      <c r="H71" s="114">
        <v>120</v>
      </c>
      <c r="I71" s="140">
        <v>119</v>
      </c>
      <c r="J71" s="115">
        <v>5</v>
      </c>
      <c r="K71" s="116">
        <v>4.2016806722689077</v>
      </c>
    </row>
    <row r="72" spans="1:11" ht="14.1" customHeight="1" x14ac:dyDescent="0.2">
      <c r="A72" s="306">
        <v>84</v>
      </c>
      <c r="B72" s="307" t="s">
        <v>308</v>
      </c>
      <c r="C72" s="308"/>
      <c r="D72" s="113">
        <v>1.8016173610400246</v>
      </c>
      <c r="E72" s="115">
        <v>176</v>
      </c>
      <c r="F72" s="114">
        <v>172</v>
      </c>
      <c r="G72" s="114">
        <v>174</v>
      </c>
      <c r="H72" s="114">
        <v>182</v>
      </c>
      <c r="I72" s="140">
        <v>167</v>
      </c>
      <c r="J72" s="115">
        <v>9</v>
      </c>
      <c r="K72" s="116">
        <v>5.3892215568862278</v>
      </c>
    </row>
    <row r="73" spans="1:11" ht="14.1" customHeight="1" x14ac:dyDescent="0.2">
      <c r="A73" s="306" t="s">
        <v>309</v>
      </c>
      <c r="B73" s="307" t="s">
        <v>310</v>
      </c>
      <c r="C73" s="308"/>
      <c r="D73" s="113">
        <v>0.15354693417954754</v>
      </c>
      <c r="E73" s="115">
        <v>15</v>
      </c>
      <c r="F73" s="114">
        <v>13</v>
      </c>
      <c r="G73" s="114">
        <v>13</v>
      </c>
      <c r="H73" s="114">
        <v>10</v>
      </c>
      <c r="I73" s="140">
        <v>10</v>
      </c>
      <c r="J73" s="115">
        <v>5</v>
      </c>
      <c r="K73" s="116">
        <v>50</v>
      </c>
    </row>
    <row r="74" spans="1:11" ht="14.1" customHeight="1" x14ac:dyDescent="0.2">
      <c r="A74" s="306" t="s">
        <v>311</v>
      </c>
      <c r="B74" s="307" t="s">
        <v>312</v>
      </c>
      <c r="C74" s="308"/>
      <c r="D74" s="113">
        <v>0.3582761797522776</v>
      </c>
      <c r="E74" s="115">
        <v>35</v>
      </c>
      <c r="F74" s="114">
        <v>29</v>
      </c>
      <c r="G74" s="114">
        <v>28</v>
      </c>
      <c r="H74" s="114">
        <v>32</v>
      </c>
      <c r="I74" s="140">
        <v>31</v>
      </c>
      <c r="J74" s="115">
        <v>4</v>
      </c>
      <c r="K74" s="116">
        <v>12.903225806451612</v>
      </c>
    </row>
    <row r="75" spans="1:11" ht="14.1" customHeight="1" x14ac:dyDescent="0.2">
      <c r="A75" s="306" t="s">
        <v>313</v>
      </c>
      <c r="B75" s="307" t="s">
        <v>314</v>
      </c>
      <c r="C75" s="308"/>
      <c r="D75" s="113">
        <v>0.37874910430955061</v>
      </c>
      <c r="E75" s="115">
        <v>37</v>
      </c>
      <c r="F75" s="114">
        <v>49</v>
      </c>
      <c r="G75" s="114">
        <v>55</v>
      </c>
      <c r="H75" s="114">
        <v>60</v>
      </c>
      <c r="I75" s="140">
        <v>49</v>
      </c>
      <c r="J75" s="115">
        <v>-12</v>
      </c>
      <c r="K75" s="116">
        <v>-24.489795918367346</v>
      </c>
    </row>
    <row r="76" spans="1:11" ht="14.1" customHeight="1" x14ac:dyDescent="0.2">
      <c r="A76" s="306">
        <v>91</v>
      </c>
      <c r="B76" s="307" t="s">
        <v>315</v>
      </c>
      <c r="C76" s="308"/>
      <c r="D76" s="113">
        <v>6.141877367181902E-2</v>
      </c>
      <c r="E76" s="115">
        <v>6</v>
      </c>
      <c r="F76" s="114">
        <v>4</v>
      </c>
      <c r="G76" s="114">
        <v>4</v>
      </c>
      <c r="H76" s="114">
        <v>3</v>
      </c>
      <c r="I76" s="140" t="s">
        <v>513</v>
      </c>
      <c r="J76" s="115" t="s">
        <v>513</v>
      </c>
      <c r="K76" s="116" t="s">
        <v>513</v>
      </c>
    </row>
    <row r="77" spans="1:11" ht="14.1" customHeight="1" x14ac:dyDescent="0.2">
      <c r="A77" s="306">
        <v>92</v>
      </c>
      <c r="B77" s="307" t="s">
        <v>316</v>
      </c>
      <c r="C77" s="308"/>
      <c r="D77" s="113">
        <v>0.33780325519500459</v>
      </c>
      <c r="E77" s="115">
        <v>33</v>
      </c>
      <c r="F77" s="114">
        <v>28</v>
      </c>
      <c r="G77" s="114">
        <v>27</v>
      </c>
      <c r="H77" s="114">
        <v>26</v>
      </c>
      <c r="I77" s="140">
        <v>24</v>
      </c>
      <c r="J77" s="115">
        <v>9</v>
      </c>
      <c r="K77" s="116">
        <v>37.5</v>
      </c>
    </row>
    <row r="78" spans="1:11" ht="14.1" customHeight="1" x14ac:dyDescent="0.2">
      <c r="A78" s="306">
        <v>93</v>
      </c>
      <c r="B78" s="307" t="s">
        <v>317</v>
      </c>
      <c r="C78" s="308"/>
      <c r="D78" s="113">
        <v>7.1655235950455518E-2</v>
      </c>
      <c r="E78" s="115">
        <v>7</v>
      </c>
      <c r="F78" s="114">
        <v>8</v>
      </c>
      <c r="G78" s="114">
        <v>9</v>
      </c>
      <c r="H78" s="114">
        <v>9</v>
      </c>
      <c r="I78" s="140">
        <v>9</v>
      </c>
      <c r="J78" s="115">
        <v>-2</v>
      </c>
      <c r="K78" s="116">
        <v>-22.222222222222221</v>
      </c>
    </row>
    <row r="79" spans="1:11" ht="14.1" customHeight="1" x14ac:dyDescent="0.2">
      <c r="A79" s="306">
        <v>94</v>
      </c>
      <c r="B79" s="307" t="s">
        <v>318</v>
      </c>
      <c r="C79" s="308"/>
      <c r="D79" s="113">
        <v>0.75749820861910122</v>
      </c>
      <c r="E79" s="115">
        <v>74</v>
      </c>
      <c r="F79" s="114">
        <v>70</v>
      </c>
      <c r="G79" s="114">
        <v>71</v>
      </c>
      <c r="H79" s="114">
        <v>67</v>
      </c>
      <c r="I79" s="140">
        <v>56</v>
      </c>
      <c r="J79" s="115">
        <v>18</v>
      </c>
      <c r="K79" s="116">
        <v>32.142857142857146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3.3473231651141364</v>
      </c>
      <c r="E81" s="143">
        <v>327</v>
      </c>
      <c r="F81" s="144">
        <v>348</v>
      </c>
      <c r="G81" s="144">
        <v>339</v>
      </c>
      <c r="H81" s="144">
        <v>365</v>
      </c>
      <c r="I81" s="145">
        <v>332</v>
      </c>
      <c r="J81" s="143">
        <v>-5</v>
      </c>
      <c r="K81" s="146">
        <v>-1.5060240963855422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2903</v>
      </c>
      <c r="G12" s="536">
        <v>2799</v>
      </c>
      <c r="H12" s="536">
        <v>4346</v>
      </c>
      <c r="I12" s="536">
        <v>2971</v>
      </c>
      <c r="J12" s="537">
        <v>2934</v>
      </c>
      <c r="K12" s="538">
        <v>-31</v>
      </c>
      <c r="L12" s="349">
        <v>-1.0565780504430811</v>
      </c>
    </row>
    <row r="13" spans="1:17" s="110" customFormat="1" ht="15" customHeight="1" x14ac:dyDescent="0.2">
      <c r="A13" s="350" t="s">
        <v>344</v>
      </c>
      <c r="B13" s="351" t="s">
        <v>345</v>
      </c>
      <c r="C13" s="347"/>
      <c r="D13" s="347"/>
      <c r="E13" s="348"/>
      <c r="F13" s="536">
        <v>1582</v>
      </c>
      <c r="G13" s="536">
        <v>1411</v>
      </c>
      <c r="H13" s="536">
        <v>2189</v>
      </c>
      <c r="I13" s="536">
        <v>1670</v>
      </c>
      <c r="J13" s="537">
        <v>1577</v>
      </c>
      <c r="K13" s="538">
        <v>5</v>
      </c>
      <c r="L13" s="349">
        <v>0.31705770450221943</v>
      </c>
    </row>
    <row r="14" spans="1:17" s="110" customFormat="1" ht="22.5" customHeight="1" x14ac:dyDescent="0.2">
      <c r="A14" s="350"/>
      <c r="B14" s="351" t="s">
        <v>346</v>
      </c>
      <c r="C14" s="347"/>
      <c r="D14" s="347"/>
      <c r="E14" s="348"/>
      <c r="F14" s="536">
        <v>1321</v>
      </c>
      <c r="G14" s="536">
        <v>1388</v>
      </c>
      <c r="H14" s="536">
        <v>2157</v>
      </c>
      <c r="I14" s="536">
        <v>1301</v>
      </c>
      <c r="J14" s="537">
        <v>1357</v>
      </c>
      <c r="K14" s="538">
        <v>-36</v>
      </c>
      <c r="L14" s="349">
        <v>-2.6529108327192334</v>
      </c>
    </row>
    <row r="15" spans="1:17" s="110" customFormat="1" ht="15" customHeight="1" x14ac:dyDescent="0.2">
      <c r="A15" s="350" t="s">
        <v>347</v>
      </c>
      <c r="B15" s="351" t="s">
        <v>108</v>
      </c>
      <c r="C15" s="347"/>
      <c r="D15" s="347"/>
      <c r="E15" s="348"/>
      <c r="F15" s="536">
        <v>740</v>
      </c>
      <c r="G15" s="536">
        <v>808</v>
      </c>
      <c r="H15" s="536">
        <v>1784</v>
      </c>
      <c r="I15" s="536">
        <v>752</v>
      </c>
      <c r="J15" s="537">
        <v>778</v>
      </c>
      <c r="K15" s="538">
        <v>-38</v>
      </c>
      <c r="L15" s="349">
        <v>-4.8843187660668379</v>
      </c>
    </row>
    <row r="16" spans="1:17" s="110" customFormat="1" ht="15" customHeight="1" x14ac:dyDescent="0.2">
      <c r="A16" s="350"/>
      <c r="B16" s="351" t="s">
        <v>109</v>
      </c>
      <c r="C16" s="347"/>
      <c r="D16" s="347"/>
      <c r="E16" s="348"/>
      <c r="F16" s="536">
        <v>1966</v>
      </c>
      <c r="G16" s="536">
        <v>1808</v>
      </c>
      <c r="H16" s="536">
        <v>2293</v>
      </c>
      <c r="I16" s="536">
        <v>1980</v>
      </c>
      <c r="J16" s="537">
        <v>1937</v>
      </c>
      <c r="K16" s="538">
        <v>29</v>
      </c>
      <c r="L16" s="349">
        <v>1.4971605575632421</v>
      </c>
    </row>
    <row r="17" spans="1:12" s="110" customFormat="1" ht="15" customHeight="1" x14ac:dyDescent="0.2">
      <c r="A17" s="350"/>
      <c r="B17" s="351" t="s">
        <v>110</v>
      </c>
      <c r="C17" s="347"/>
      <c r="D17" s="347"/>
      <c r="E17" s="348"/>
      <c r="F17" s="536">
        <v>178</v>
      </c>
      <c r="G17" s="536">
        <v>164</v>
      </c>
      <c r="H17" s="536">
        <v>249</v>
      </c>
      <c r="I17" s="536">
        <v>216</v>
      </c>
      <c r="J17" s="537">
        <v>201</v>
      </c>
      <c r="K17" s="538">
        <v>-23</v>
      </c>
      <c r="L17" s="349">
        <v>-11.442786069651742</v>
      </c>
    </row>
    <row r="18" spans="1:12" s="110" customFormat="1" ht="15" customHeight="1" x14ac:dyDescent="0.2">
      <c r="A18" s="350"/>
      <c r="B18" s="351" t="s">
        <v>111</v>
      </c>
      <c r="C18" s="347"/>
      <c r="D18" s="347"/>
      <c r="E18" s="348"/>
      <c r="F18" s="536">
        <v>19</v>
      </c>
      <c r="G18" s="536">
        <v>19</v>
      </c>
      <c r="H18" s="536">
        <v>20</v>
      </c>
      <c r="I18" s="536">
        <v>23</v>
      </c>
      <c r="J18" s="537">
        <v>18</v>
      </c>
      <c r="K18" s="538">
        <v>1</v>
      </c>
      <c r="L18" s="349">
        <v>5.5555555555555554</v>
      </c>
    </row>
    <row r="19" spans="1:12" s="110" customFormat="1" ht="15" customHeight="1" x14ac:dyDescent="0.2">
      <c r="A19" s="118" t="s">
        <v>113</v>
      </c>
      <c r="B19" s="119" t="s">
        <v>181</v>
      </c>
      <c r="C19" s="347"/>
      <c r="D19" s="347"/>
      <c r="E19" s="348"/>
      <c r="F19" s="536">
        <v>2011</v>
      </c>
      <c r="G19" s="536">
        <v>1817</v>
      </c>
      <c r="H19" s="536">
        <v>3165</v>
      </c>
      <c r="I19" s="536">
        <v>2021</v>
      </c>
      <c r="J19" s="537">
        <v>1993</v>
      </c>
      <c r="K19" s="538">
        <v>18</v>
      </c>
      <c r="L19" s="349">
        <v>0.90316106372303062</v>
      </c>
    </row>
    <row r="20" spans="1:12" s="110" customFormat="1" ht="15" customHeight="1" x14ac:dyDescent="0.2">
      <c r="A20" s="118"/>
      <c r="B20" s="119" t="s">
        <v>182</v>
      </c>
      <c r="C20" s="347"/>
      <c r="D20" s="347"/>
      <c r="E20" s="348"/>
      <c r="F20" s="536">
        <v>892</v>
      </c>
      <c r="G20" s="536">
        <v>982</v>
      </c>
      <c r="H20" s="536">
        <v>1181</v>
      </c>
      <c r="I20" s="536">
        <v>950</v>
      </c>
      <c r="J20" s="537">
        <v>941</v>
      </c>
      <c r="K20" s="538">
        <v>-49</v>
      </c>
      <c r="L20" s="349">
        <v>-5.2072263549415512</v>
      </c>
    </row>
    <row r="21" spans="1:12" s="110" customFormat="1" ht="15" customHeight="1" x14ac:dyDescent="0.2">
      <c r="A21" s="118" t="s">
        <v>113</v>
      </c>
      <c r="B21" s="119" t="s">
        <v>116</v>
      </c>
      <c r="C21" s="347"/>
      <c r="D21" s="347"/>
      <c r="E21" s="348"/>
      <c r="F21" s="536">
        <v>1839</v>
      </c>
      <c r="G21" s="536">
        <v>1742</v>
      </c>
      <c r="H21" s="536">
        <v>2949</v>
      </c>
      <c r="I21" s="536">
        <v>1815</v>
      </c>
      <c r="J21" s="537">
        <v>1935</v>
      </c>
      <c r="K21" s="538">
        <v>-96</v>
      </c>
      <c r="L21" s="349">
        <v>-4.9612403100775193</v>
      </c>
    </row>
    <row r="22" spans="1:12" s="110" customFormat="1" ht="15" customHeight="1" x14ac:dyDescent="0.2">
      <c r="A22" s="118"/>
      <c r="B22" s="119" t="s">
        <v>117</v>
      </c>
      <c r="C22" s="347"/>
      <c r="D22" s="347"/>
      <c r="E22" s="348"/>
      <c r="F22" s="536">
        <v>1061</v>
      </c>
      <c r="G22" s="536">
        <v>1055</v>
      </c>
      <c r="H22" s="536">
        <v>1394</v>
      </c>
      <c r="I22" s="536">
        <v>1153</v>
      </c>
      <c r="J22" s="537">
        <v>997</v>
      </c>
      <c r="K22" s="538">
        <v>64</v>
      </c>
      <c r="L22" s="349">
        <v>6.4192577733199601</v>
      </c>
    </row>
    <row r="23" spans="1:12" s="110" customFormat="1" ht="15" customHeight="1" x14ac:dyDescent="0.2">
      <c r="A23" s="352" t="s">
        <v>347</v>
      </c>
      <c r="B23" s="353" t="s">
        <v>193</v>
      </c>
      <c r="C23" s="354"/>
      <c r="D23" s="354"/>
      <c r="E23" s="355"/>
      <c r="F23" s="539">
        <v>61</v>
      </c>
      <c r="G23" s="539">
        <v>151</v>
      </c>
      <c r="H23" s="539">
        <v>718</v>
      </c>
      <c r="I23" s="539">
        <v>77</v>
      </c>
      <c r="J23" s="540">
        <v>90</v>
      </c>
      <c r="K23" s="541">
        <v>-29</v>
      </c>
      <c r="L23" s="356">
        <v>-32.222222222222221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32.700000000000003</v>
      </c>
      <c r="G25" s="542">
        <v>34.1</v>
      </c>
      <c r="H25" s="542">
        <v>37.200000000000003</v>
      </c>
      <c r="I25" s="542">
        <v>36.9</v>
      </c>
      <c r="J25" s="542">
        <v>32.6</v>
      </c>
      <c r="K25" s="543" t="s">
        <v>349</v>
      </c>
      <c r="L25" s="364">
        <v>0.10000000000000142</v>
      </c>
    </row>
    <row r="26" spans="1:12" s="110" customFormat="1" ht="15" customHeight="1" x14ac:dyDescent="0.2">
      <c r="A26" s="365" t="s">
        <v>105</v>
      </c>
      <c r="B26" s="366" t="s">
        <v>345</v>
      </c>
      <c r="C26" s="362"/>
      <c r="D26" s="362"/>
      <c r="E26" s="363"/>
      <c r="F26" s="542">
        <v>26.6</v>
      </c>
      <c r="G26" s="542">
        <v>27.8</v>
      </c>
      <c r="H26" s="542">
        <v>29</v>
      </c>
      <c r="I26" s="542">
        <v>28.4</v>
      </c>
      <c r="J26" s="544">
        <v>26.7</v>
      </c>
      <c r="K26" s="543" t="s">
        <v>349</v>
      </c>
      <c r="L26" s="364">
        <v>-9.9999999999997868E-2</v>
      </c>
    </row>
    <row r="27" spans="1:12" s="110" customFormat="1" ht="15" customHeight="1" x14ac:dyDescent="0.2">
      <c r="A27" s="365"/>
      <c r="B27" s="366" t="s">
        <v>346</v>
      </c>
      <c r="C27" s="362"/>
      <c r="D27" s="362"/>
      <c r="E27" s="363"/>
      <c r="F27" s="542">
        <v>40</v>
      </c>
      <c r="G27" s="542">
        <v>40.799999999999997</v>
      </c>
      <c r="H27" s="542">
        <v>46.1</v>
      </c>
      <c r="I27" s="542">
        <v>48</v>
      </c>
      <c r="J27" s="542">
        <v>39.700000000000003</v>
      </c>
      <c r="K27" s="543" t="s">
        <v>349</v>
      </c>
      <c r="L27" s="364">
        <v>0.29999999999999716</v>
      </c>
    </row>
    <row r="28" spans="1:12" s="110" customFormat="1" ht="15" customHeight="1" x14ac:dyDescent="0.2">
      <c r="A28" s="365" t="s">
        <v>113</v>
      </c>
      <c r="B28" s="366" t="s">
        <v>108</v>
      </c>
      <c r="C28" s="362"/>
      <c r="D28" s="362"/>
      <c r="E28" s="363"/>
      <c r="F28" s="542">
        <v>36.5</v>
      </c>
      <c r="G28" s="542">
        <v>39.799999999999997</v>
      </c>
      <c r="H28" s="542">
        <v>39.799999999999997</v>
      </c>
      <c r="I28" s="542">
        <v>42.6</v>
      </c>
      <c r="J28" s="542">
        <v>36.1</v>
      </c>
      <c r="K28" s="543" t="s">
        <v>349</v>
      </c>
      <c r="L28" s="364">
        <v>0.39999999999999858</v>
      </c>
    </row>
    <row r="29" spans="1:12" s="110" customFormat="1" ht="11.25" x14ac:dyDescent="0.2">
      <c r="A29" s="365"/>
      <c r="B29" s="366" t="s">
        <v>109</v>
      </c>
      <c r="C29" s="362"/>
      <c r="D29" s="362"/>
      <c r="E29" s="363"/>
      <c r="F29" s="542">
        <v>31.5</v>
      </c>
      <c r="G29" s="542">
        <v>32.299999999999997</v>
      </c>
      <c r="H29" s="542">
        <v>35.6</v>
      </c>
      <c r="I29" s="542">
        <v>34.299999999999997</v>
      </c>
      <c r="J29" s="544">
        <v>30.8</v>
      </c>
      <c r="K29" s="543" t="s">
        <v>349</v>
      </c>
      <c r="L29" s="364">
        <v>0.69999999999999929</v>
      </c>
    </row>
    <row r="30" spans="1:12" s="110" customFormat="1" ht="15" customHeight="1" x14ac:dyDescent="0.2">
      <c r="A30" s="365"/>
      <c r="B30" s="366" t="s">
        <v>110</v>
      </c>
      <c r="C30" s="362"/>
      <c r="D30" s="362"/>
      <c r="E30" s="363"/>
      <c r="F30" s="542">
        <v>29.8</v>
      </c>
      <c r="G30" s="542">
        <v>31.9</v>
      </c>
      <c r="H30" s="542">
        <v>39.799999999999997</v>
      </c>
      <c r="I30" s="542">
        <v>41.9</v>
      </c>
      <c r="J30" s="542">
        <v>35.799999999999997</v>
      </c>
      <c r="K30" s="543" t="s">
        <v>349</v>
      </c>
      <c r="L30" s="364">
        <v>-5.9999999999999964</v>
      </c>
    </row>
    <row r="31" spans="1:12" s="110" customFormat="1" ht="15" customHeight="1" x14ac:dyDescent="0.2">
      <c r="A31" s="365"/>
      <c r="B31" s="366" t="s">
        <v>111</v>
      </c>
      <c r="C31" s="362"/>
      <c r="D31" s="362"/>
      <c r="E31" s="363"/>
      <c r="F31" s="542">
        <v>36.799999999999997</v>
      </c>
      <c r="G31" s="542">
        <v>26.3</v>
      </c>
      <c r="H31" s="542">
        <v>50</v>
      </c>
      <c r="I31" s="542">
        <v>47.8</v>
      </c>
      <c r="J31" s="542">
        <v>55.6</v>
      </c>
      <c r="K31" s="543" t="s">
        <v>349</v>
      </c>
      <c r="L31" s="364">
        <v>-18.800000000000004</v>
      </c>
    </row>
    <row r="32" spans="1:12" s="110" customFormat="1" ht="15" customHeight="1" x14ac:dyDescent="0.2">
      <c r="A32" s="367" t="s">
        <v>113</v>
      </c>
      <c r="B32" s="368" t="s">
        <v>181</v>
      </c>
      <c r="C32" s="362"/>
      <c r="D32" s="362"/>
      <c r="E32" s="363"/>
      <c r="F32" s="542">
        <v>28.5</v>
      </c>
      <c r="G32" s="542">
        <v>25.9</v>
      </c>
      <c r="H32" s="542">
        <v>30.9</v>
      </c>
      <c r="I32" s="542">
        <v>31.9</v>
      </c>
      <c r="J32" s="544">
        <v>28</v>
      </c>
      <c r="K32" s="543" t="s">
        <v>349</v>
      </c>
      <c r="L32" s="364">
        <v>0.5</v>
      </c>
    </row>
    <row r="33" spans="1:12" s="110" customFormat="1" ht="15" customHeight="1" x14ac:dyDescent="0.2">
      <c r="A33" s="367"/>
      <c r="B33" s="368" t="s">
        <v>182</v>
      </c>
      <c r="C33" s="362"/>
      <c r="D33" s="362"/>
      <c r="E33" s="363"/>
      <c r="F33" s="542">
        <v>41.9</v>
      </c>
      <c r="G33" s="542">
        <v>48</v>
      </c>
      <c r="H33" s="542">
        <v>50.1</v>
      </c>
      <c r="I33" s="542">
        <v>47.1</v>
      </c>
      <c r="J33" s="542">
        <v>42.1</v>
      </c>
      <c r="K33" s="543" t="s">
        <v>349</v>
      </c>
      <c r="L33" s="364">
        <v>-0.20000000000000284</v>
      </c>
    </row>
    <row r="34" spans="1:12" s="369" customFormat="1" ht="15" customHeight="1" x14ac:dyDescent="0.2">
      <c r="A34" s="367" t="s">
        <v>113</v>
      </c>
      <c r="B34" s="368" t="s">
        <v>116</v>
      </c>
      <c r="C34" s="362"/>
      <c r="D34" s="362"/>
      <c r="E34" s="363"/>
      <c r="F34" s="542">
        <v>34.5</v>
      </c>
      <c r="G34" s="542">
        <v>35.6</v>
      </c>
      <c r="H34" s="542">
        <v>41.9</v>
      </c>
      <c r="I34" s="542">
        <v>38.4</v>
      </c>
      <c r="J34" s="542">
        <v>33.799999999999997</v>
      </c>
      <c r="K34" s="543" t="s">
        <v>349</v>
      </c>
      <c r="L34" s="364">
        <v>0.70000000000000284</v>
      </c>
    </row>
    <row r="35" spans="1:12" s="369" customFormat="1" ht="11.25" x14ac:dyDescent="0.2">
      <c r="A35" s="370"/>
      <c r="B35" s="371" t="s">
        <v>117</v>
      </c>
      <c r="C35" s="372"/>
      <c r="D35" s="372"/>
      <c r="E35" s="373"/>
      <c r="F35" s="545">
        <v>29.7</v>
      </c>
      <c r="G35" s="545">
        <v>31.7</v>
      </c>
      <c r="H35" s="545">
        <v>28.9</v>
      </c>
      <c r="I35" s="545">
        <v>34.5</v>
      </c>
      <c r="J35" s="546">
        <v>30.3</v>
      </c>
      <c r="K35" s="547" t="s">
        <v>349</v>
      </c>
      <c r="L35" s="374">
        <v>-0.60000000000000142</v>
      </c>
    </row>
    <row r="36" spans="1:12" s="369" customFormat="1" ht="15.95" customHeight="1" x14ac:dyDescent="0.2">
      <c r="A36" s="375" t="s">
        <v>350</v>
      </c>
      <c r="B36" s="376"/>
      <c r="C36" s="377"/>
      <c r="D36" s="376"/>
      <c r="E36" s="378"/>
      <c r="F36" s="548">
        <v>2821</v>
      </c>
      <c r="G36" s="548">
        <v>2624</v>
      </c>
      <c r="H36" s="548">
        <v>3526</v>
      </c>
      <c r="I36" s="548">
        <v>2878</v>
      </c>
      <c r="J36" s="548">
        <v>2827</v>
      </c>
      <c r="K36" s="549">
        <v>-6</v>
      </c>
      <c r="L36" s="380">
        <v>-0.21223912274495932</v>
      </c>
    </row>
    <row r="37" spans="1:12" s="369" customFormat="1" ht="15.95" customHeight="1" x14ac:dyDescent="0.2">
      <c r="A37" s="381"/>
      <c r="B37" s="382" t="s">
        <v>113</v>
      </c>
      <c r="C37" s="382" t="s">
        <v>351</v>
      </c>
      <c r="D37" s="382"/>
      <c r="E37" s="383"/>
      <c r="F37" s="548">
        <v>922</v>
      </c>
      <c r="G37" s="548">
        <v>895</v>
      </c>
      <c r="H37" s="548">
        <v>1312</v>
      </c>
      <c r="I37" s="548">
        <v>1062</v>
      </c>
      <c r="J37" s="548">
        <v>922</v>
      </c>
      <c r="K37" s="549">
        <v>0</v>
      </c>
      <c r="L37" s="380">
        <v>0</v>
      </c>
    </row>
    <row r="38" spans="1:12" s="369" customFormat="1" ht="15.95" customHeight="1" x14ac:dyDescent="0.2">
      <c r="A38" s="381"/>
      <c r="B38" s="384" t="s">
        <v>105</v>
      </c>
      <c r="C38" s="384" t="s">
        <v>106</v>
      </c>
      <c r="D38" s="385"/>
      <c r="E38" s="383"/>
      <c r="F38" s="548">
        <v>1538</v>
      </c>
      <c r="G38" s="548">
        <v>1351</v>
      </c>
      <c r="H38" s="548">
        <v>1842</v>
      </c>
      <c r="I38" s="548">
        <v>1632</v>
      </c>
      <c r="J38" s="550">
        <v>1537</v>
      </c>
      <c r="K38" s="549">
        <v>1</v>
      </c>
      <c r="L38" s="380">
        <v>6.5061808718282363E-2</v>
      </c>
    </row>
    <row r="39" spans="1:12" s="369" customFormat="1" ht="15.95" customHeight="1" x14ac:dyDescent="0.2">
      <c r="A39" s="381"/>
      <c r="B39" s="385"/>
      <c r="C39" s="382" t="s">
        <v>352</v>
      </c>
      <c r="D39" s="385"/>
      <c r="E39" s="383"/>
      <c r="F39" s="548">
        <v>409</v>
      </c>
      <c r="G39" s="548">
        <v>376</v>
      </c>
      <c r="H39" s="548">
        <v>535</v>
      </c>
      <c r="I39" s="548">
        <v>464</v>
      </c>
      <c r="J39" s="548">
        <v>410</v>
      </c>
      <c r="K39" s="549">
        <v>-1</v>
      </c>
      <c r="L39" s="380">
        <v>-0.24390243902439024</v>
      </c>
    </row>
    <row r="40" spans="1:12" s="369" customFormat="1" ht="15.95" customHeight="1" x14ac:dyDescent="0.2">
      <c r="A40" s="381"/>
      <c r="B40" s="384"/>
      <c r="C40" s="384" t="s">
        <v>107</v>
      </c>
      <c r="D40" s="385"/>
      <c r="E40" s="383"/>
      <c r="F40" s="548">
        <v>1283</v>
      </c>
      <c r="G40" s="548">
        <v>1273</v>
      </c>
      <c r="H40" s="548">
        <v>1684</v>
      </c>
      <c r="I40" s="548">
        <v>1246</v>
      </c>
      <c r="J40" s="548">
        <v>1290</v>
      </c>
      <c r="K40" s="549">
        <v>-7</v>
      </c>
      <c r="L40" s="380">
        <v>-0.54263565891472865</v>
      </c>
    </row>
    <row r="41" spans="1:12" s="369" customFormat="1" ht="24" customHeight="1" x14ac:dyDescent="0.2">
      <c r="A41" s="381"/>
      <c r="B41" s="385"/>
      <c r="C41" s="382" t="s">
        <v>352</v>
      </c>
      <c r="D41" s="385"/>
      <c r="E41" s="383"/>
      <c r="F41" s="548">
        <v>513</v>
      </c>
      <c r="G41" s="548">
        <v>519</v>
      </c>
      <c r="H41" s="548">
        <v>777</v>
      </c>
      <c r="I41" s="548">
        <v>598</v>
      </c>
      <c r="J41" s="550">
        <v>512</v>
      </c>
      <c r="K41" s="549">
        <v>1</v>
      </c>
      <c r="L41" s="380">
        <v>0.1953125</v>
      </c>
    </row>
    <row r="42" spans="1:12" s="110" customFormat="1" ht="15" customHeight="1" x14ac:dyDescent="0.2">
      <c r="A42" s="381"/>
      <c r="B42" s="384" t="s">
        <v>113</v>
      </c>
      <c r="C42" s="384" t="s">
        <v>353</v>
      </c>
      <c r="D42" s="385"/>
      <c r="E42" s="383"/>
      <c r="F42" s="548">
        <v>684</v>
      </c>
      <c r="G42" s="548">
        <v>655</v>
      </c>
      <c r="H42" s="548">
        <v>1032</v>
      </c>
      <c r="I42" s="548">
        <v>679</v>
      </c>
      <c r="J42" s="548">
        <v>692</v>
      </c>
      <c r="K42" s="549">
        <v>-8</v>
      </c>
      <c r="L42" s="380">
        <v>-1.1560693641618498</v>
      </c>
    </row>
    <row r="43" spans="1:12" s="110" customFormat="1" ht="15" customHeight="1" x14ac:dyDescent="0.2">
      <c r="A43" s="381"/>
      <c r="B43" s="385"/>
      <c r="C43" s="382" t="s">
        <v>352</v>
      </c>
      <c r="D43" s="385"/>
      <c r="E43" s="383"/>
      <c r="F43" s="548">
        <v>250</v>
      </c>
      <c r="G43" s="548">
        <v>261</v>
      </c>
      <c r="H43" s="548">
        <v>411</v>
      </c>
      <c r="I43" s="548">
        <v>289</v>
      </c>
      <c r="J43" s="548">
        <v>250</v>
      </c>
      <c r="K43" s="549">
        <v>0</v>
      </c>
      <c r="L43" s="380">
        <v>0</v>
      </c>
    </row>
    <row r="44" spans="1:12" s="110" customFormat="1" ht="15" customHeight="1" x14ac:dyDescent="0.2">
      <c r="A44" s="381"/>
      <c r="B44" s="384"/>
      <c r="C44" s="366" t="s">
        <v>109</v>
      </c>
      <c r="D44" s="385"/>
      <c r="E44" s="383"/>
      <c r="F44" s="548">
        <v>1940</v>
      </c>
      <c r="G44" s="548">
        <v>1787</v>
      </c>
      <c r="H44" s="548">
        <v>2225</v>
      </c>
      <c r="I44" s="548">
        <v>1961</v>
      </c>
      <c r="J44" s="550">
        <v>1916</v>
      </c>
      <c r="K44" s="549">
        <v>24</v>
      </c>
      <c r="L44" s="380">
        <v>1.2526096033402923</v>
      </c>
    </row>
    <row r="45" spans="1:12" s="110" customFormat="1" ht="15" customHeight="1" x14ac:dyDescent="0.2">
      <c r="A45" s="381"/>
      <c r="B45" s="385"/>
      <c r="C45" s="382" t="s">
        <v>352</v>
      </c>
      <c r="D45" s="385"/>
      <c r="E45" s="383"/>
      <c r="F45" s="548">
        <v>612</v>
      </c>
      <c r="G45" s="548">
        <v>577</v>
      </c>
      <c r="H45" s="548">
        <v>792</v>
      </c>
      <c r="I45" s="548">
        <v>672</v>
      </c>
      <c r="J45" s="548">
        <v>590</v>
      </c>
      <c r="K45" s="549">
        <v>22</v>
      </c>
      <c r="L45" s="380">
        <v>3.7288135593220337</v>
      </c>
    </row>
    <row r="46" spans="1:12" s="110" customFormat="1" ht="15" customHeight="1" x14ac:dyDescent="0.2">
      <c r="A46" s="381"/>
      <c r="B46" s="384"/>
      <c r="C46" s="366" t="s">
        <v>110</v>
      </c>
      <c r="D46" s="385"/>
      <c r="E46" s="383"/>
      <c r="F46" s="548">
        <v>178</v>
      </c>
      <c r="G46" s="548">
        <v>163</v>
      </c>
      <c r="H46" s="548">
        <v>249</v>
      </c>
      <c r="I46" s="548">
        <v>215</v>
      </c>
      <c r="J46" s="548">
        <v>201</v>
      </c>
      <c r="K46" s="549">
        <v>-23</v>
      </c>
      <c r="L46" s="380">
        <v>-11.442786069651742</v>
      </c>
    </row>
    <row r="47" spans="1:12" s="110" customFormat="1" ht="15" customHeight="1" x14ac:dyDescent="0.2">
      <c r="A47" s="381"/>
      <c r="B47" s="385"/>
      <c r="C47" s="382" t="s">
        <v>352</v>
      </c>
      <c r="D47" s="385"/>
      <c r="E47" s="383"/>
      <c r="F47" s="548">
        <v>53</v>
      </c>
      <c r="G47" s="548">
        <v>52</v>
      </c>
      <c r="H47" s="548">
        <v>99</v>
      </c>
      <c r="I47" s="548">
        <v>90</v>
      </c>
      <c r="J47" s="550">
        <v>72</v>
      </c>
      <c r="K47" s="549">
        <v>-19</v>
      </c>
      <c r="L47" s="380">
        <v>-26.388888888888889</v>
      </c>
    </row>
    <row r="48" spans="1:12" s="110" customFormat="1" ht="15" customHeight="1" x14ac:dyDescent="0.2">
      <c r="A48" s="381"/>
      <c r="B48" s="385"/>
      <c r="C48" s="366" t="s">
        <v>111</v>
      </c>
      <c r="D48" s="386"/>
      <c r="E48" s="387"/>
      <c r="F48" s="548">
        <v>19</v>
      </c>
      <c r="G48" s="548">
        <v>19</v>
      </c>
      <c r="H48" s="548">
        <v>20</v>
      </c>
      <c r="I48" s="548">
        <v>23</v>
      </c>
      <c r="J48" s="548">
        <v>18</v>
      </c>
      <c r="K48" s="549">
        <v>1</v>
      </c>
      <c r="L48" s="380">
        <v>5.5555555555555554</v>
      </c>
    </row>
    <row r="49" spans="1:12" s="110" customFormat="1" ht="15" customHeight="1" x14ac:dyDescent="0.2">
      <c r="A49" s="381"/>
      <c r="B49" s="385"/>
      <c r="C49" s="382" t="s">
        <v>352</v>
      </c>
      <c r="D49" s="385"/>
      <c r="E49" s="383"/>
      <c r="F49" s="548">
        <v>7</v>
      </c>
      <c r="G49" s="548">
        <v>5</v>
      </c>
      <c r="H49" s="548">
        <v>10</v>
      </c>
      <c r="I49" s="548">
        <v>11</v>
      </c>
      <c r="J49" s="548">
        <v>10</v>
      </c>
      <c r="K49" s="549">
        <v>-3</v>
      </c>
      <c r="L49" s="380">
        <v>-30</v>
      </c>
    </row>
    <row r="50" spans="1:12" s="110" customFormat="1" ht="15" customHeight="1" x14ac:dyDescent="0.2">
      <c r="A50" s="381"/>
      <c r="B50" s="384" t="s">
        <v>113</v>
      </c>
      <c r="C50" s="382" t="s">
        <v>181</v>
      </c>
      <c r="D50" s="385"/>
      <c r="E50" s="383"/>
      <c r="F50" s="548">
        <v>1936</v>
      </c>
      <c r="G50" s="548">
        <v>1654</v>
      </c>
      <c r="H50" s="548">
        <v>2362</v>
      </c>
      <c r="I50" s="548">
        <v>1934</v>
      </c>
      <c r="J50" s="550">
        <v>1896</v>
      </c>
      <c r="K50" s="549">
        <v>40</v>
      </c>
      <c r="L50" s="380">
        <v>2.109704641350211</v>
      </c>
    </row>
    <row r="51" spans="1:12" s="110" customFormat="1" ht="15" customHeight="1" x14ac:dyDescent="0.2">
      <c r="A51" s="381"/>
      <c r="B51" s="385"/>
      <c r="C51" s="382" t="s">
        <v>352</v>
      </c>
      <c r="D51" s="385"/>
      <c r="E51" s="383"/>
      <c r="F51" s="548">
        <v>551</v>
      </c>
      <c r="G51" s="548">
        <v>429</v>
      </c>
      <c r="H51" s="548">
        <v>729</v>
      </c>
      <c r="I51" s="548">
        <v>617</v>
      </c>
      <c r="J51" s="548">
        <v>530</v>
      </c>
      <c r="K51" s="549">
        <v>21</v>
      </c>
      <c r="L51" s="380">
        <v>3.9622641509433962</v>
      </c>
    </row>
    <row r="52" spans="1:12" s="110" customFormat="1" ht="15" customHeight="1" x14ac:dyDescent="0.2">
      <c r="A52" s="381"/>
      <c r="B52" s="384"/>
      <c r="C52" s="382" t="s">
        <v>182</v>
      </c>
      <c r="D52" s="385"/>
      <c r="E52" s="383"/>
      <c r="F52" s="548">
        <v>885</v>
      </c>
      <c r="G52" s="548">
        <v>970</v>
      </c>
      <c r="H52" s="548">
        <v>1164</v>
      </c>
      <c r="I52" s="548">
        <v>944</v>
      </c>
      <c r="J52" s="548">
        <v>931</v>
      </c>
      <c r="K52" s="549">
        <v>-46</v>
      </c>
      <c r="L52" s="380">
        <v>-4.9409237379162194</v>
      </c>
    </row>
    <row r="53" spans="1:12" s="269" customFormat="1" ht="11.25" customHeight="1" x14ac:dyDescent="0.2">
      <c r="A53" s="381"/>
      <c r="B53" s="385"/>
      <c r="C53" s="382" t="s">
        <v>352</v>
      </c>
      <c r="D53" s="385"/>
      <c r="E53" s="383"/>
      <c r="F53" s="548">
        <v>371</v>
      </c>
      <c r="G53" s="548">
        <v>466</v>
      </c>
      <c r="H53" s="548">
        <v>583</v>
      </c>
      <c r="I53" s="548">
        <v>445</v>
      </c>
      <c r="J53" s="550">
        <v>392</v>
      </c>
      <c r="K53" s="549">
        <v>-21</v>
      </c>
      <c r="L53" s="380">
        <v>-5.3571428571428568</v>
      </c>
    </row>
    <row r="54" spans="1:12" s="151" customFormat="1" ht="12.75" customHeight="1" x14ac:dyDescent="0.2">
      <c r="A54" s="381"/>
      <c r="B54" s="384" t="s">
        <v>113</v>
      </c>
      <c r="C54" s="384" t="s">
        <v>116</v>
      </c>
      <c r="D54" s="385"/>
      <c r="E54" s="383"/>
      <c r="F54" s="548">
        <v>1766</v>
      </c>
      <c r="G54" s="548">
        <v>1588</v>
      </c>
      <c r="H54" s="548">
        <v>2250</v>
      </c>
      <c r="I54" s="548">
        <v>1743</v>
      </c>
      <c r="J54" s="548">
        <v>1843</v>
      </c>
      <c r="K54" s="549">
        <v>-77</v>
      </c>
      <c r="L54" s="380">
        <v>-4.1779706999457407</v>
      </c>
    </row>
    <row r="55" spans="1:12" ht="11.25" x14ac:dyDescent="0.2">
      <c r="A55" s="381"/>
      <c r="B55" s="385"/>
      <c r="C55" s="382" t="s">
        <v>352</v>
      </c>
      <c r="D55" s="385"/>
      <c r="E55" s="383"/>
      <c r="F55" s="548">
        <v>609</v>
      </c>
      <c r="G55" s="548">
        <v>566</v>
      </c>
      <c r="H55" s="548">
        <v>943</v>
      </c>
      <c r="I55" s="548">
        <v>670</v>
      </c>
      <c r="J55" s="548">
        <v>623</v>
      </c>
      <c r="K55" s="549">
        <v>-14</v>
      </c>
      <c r="L55" s="380">
        <v>-2.2471910112359552</v>
      </c>
    </row>
    <row r="56" spans="1:12" ht="14.25" customHeight="1" x14ac:dyDescent="0.2">
      <c r="A56" s="381"/>
      <c r="B56" s="385"/>
      <c r="C56" s="384" t="s">
        <v>117</v>
      </c>
      <c r="D56" s="385"/>
      <c r="E56" s="383"/>
      <c r="F56" s="548">
        <v>1052</v>
      </c>
      <c r="G56" s="548">
        <v>1034</v>
      </c>
      <c r="H56" s="548">
        <v>1273</v>
      </c>
      <c r="I56" s="548">
        <v>1133</v>
      </c>
      <c r="J56" s="548">
        <v>982</v>
      </c>
      <c r="K56" s="549">
        <v>70</v>
      </c>
      <c r="L56" s="380">
        <v>7.1283095723014256</v>
      </c>
    </row>
    <row r="57" spans="1:12" ht="18.75" customHeight="1" x14ac:dyDescent="0.2">
      <c r="A57" s="388"/>
      <c r="B57" s="389"/>
      <c r="C57" s="390" t="s">
        <v>352</v>
      </c>
      <c r="D57" s="389"/>
      <c r="E57" s="391"/>
      <c r="F57" s="551">
        <v>312</v>
      </c>
      <c r="G57" s="552">
        <v>328</v>
      </c>
      <c r="H57" s="552">
        <v>368</v>
      </c>
      <c r="I57" s="552">
        <v>391</v>
      </c>
      <c r="J57" s="552">
        <v>298</v>
      </c>
      <c r="K57" s="553">
        <f t="shared" ref="K57" si="0">IF(OR(F57=".",J57=".")=TRUE,".",IF(OR(F57="*",J57="*")=TRUE,"*",IF(AND(F57="-",J57="-")=TRUE,"-",IF(AND(ISNUMBER(J57),ISNUMBER(F57))=TRUE,IF(F57-J57=0,0,F57-J57),IF(ISNUMBER(F57)=TRUE,F57,-J57)))))</f>
        <v>14</v>
      </c>
      <c r="L57" s="392">
        <f t="shared" ref="L57" si="1">IF(K57 =".",".",IF(K57 ="*","*",IF(K57="-","-",IF(K57=0,0,IF(OR(J57="-",J57=".",F57="-",F57=".")=TRUE,"X",IF(J57=0,"0,0",IF(ABS(K57*100/J57)&gt;250,".X",(K57*100/J57))))))))</f>
        <v>4.6979865771812079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2903</v>
      </c>
      <c r="E11" s="114">
        <v>2799</v>
      </c>
      <c r="F11" s="114">
        <v>4346</v>
      </c>
      <c r="G11" s="114">
        <v>2971</v>
      </c>
      <c r="H11" s="140">
        <v>2934</v>
      </c>
      <c r="I11" s="115">
        <v>-31</v>
      </c>
      <c r="J11" s="116">
        <v>-1.0565780504430811</v>
      </c>
    </row>
    <row r="12" spans="1:15" s="110" customFormat="1" ht="24.95" customHeight="1" x14ac:dyDescent="0.2">
      <c r="A12" s="193" t="s">
        <v>132</v>
      </c>
      <c r="B12" s="194" t="s">
        <v>133</v>
      </c>
      <c r="C12" s="113" t="s">
        <v>513</v>
      </c>
      <c r="D12" s="115" t="s">
        <v>513</v>
      </c>
      <c r="E12" s="114" t="s">
        <v>513</v>
      </c>
      <c r="F12" s="114">
        <v>17</v>
      </c>
      <c r="G12" s="114">
        <v>9</v>
      </c>
      <c r="H12" s="140">
        <v>5</v>
      </c>
      <c r="I12" s="115" t="s">
        <v>513</v>
      </c>
      <c r="J12" s="116" t="s">
        <v>513</v>
      </c>
    </row>
    <row r="13" spans="1:15" s="110" customFormat="1" ht="24.95" customHeight="1" x14ac:dyDescent="0.2">
      <c r="A13" s="193" t="s">
        <v>134</v>
      </c>
      <c r="B13" s="199" t="s">
        <v>214</v>
      </c>
      <c r="C13" s="113" t="s">
        <v>513</v>
      </c>
      <c r="D13" s="115" t="s">
        <v>513</v>
      </c>
      <c r="E13" s="114" t="s">
        <v>513</v>
      </c>
      <c r="F13" s="114">
        <v>19</v>
      </c>
      <c r="G13" s="114">
        <v>9</v>
      </c>
      <c r="H13" s="140">
        <v>9</v>
      </c>
      <c r="I13" s="115" t="s">
        <v>513</v>
      </c>
      <c r="J13" s="116" t="s">
        <v>513</v>
      </c>
    </row>
    <row r="14" spans="1:15" s="287" customFormat="1" ht="24.95" customHeight="1" x14ac:dyDescent="0.2">
      <c r="A14" s="193" t="s">
        <v>215</v>
      </c>
      <c r="B14" s="199" t="s">
        <v>137</v>
      </c>
      <c r="C14" s="113" t="s">
        <v>513</v>
      </c>
      <c r="D14" s="115" t="s">
        <v>513</v>
      </c>
      <c r="E14" s="114">
        <v>113</v>
      </c>
      <c r="F14" s="114">
        <v>228</v>
      </c>
      <c r="G14" s="114">
        <v>181</v>
      </c>
      <c r="H14" s="140">
        <v>205</v>
      </c>
      <c r="I14" s="115" t="s">
        <v>513</v>
      </c>
      <c r="J14" s="116" t="s">
        <v>513</v>
      </c>
      <c r="K14" s="110"/>
      <c r="L14" s="110"/>
      <c r="M14" s="110"/>
      <c r="N14" s="110"/>
      <c r="O14" s="110"/>
    </row>
    <row r="15" spans="1:15" s="110" customFormat="1" ht="24.95" customHeight="1" x14ac:dyDescent="0.2">
      <c r="A15" s="193" t="s">
        <v>216</v>
      </c>
      <c r="B15" s="199" t="s">
        <v>217</v>
      </c>
      <c r="C15" s="113">
        <v>2.2390630382363073</v>
      </c>
      <c r="D15" s="115">
        <v>65</v>
      </c>
      <c r="E15" s="114">
        <v>51</v>
      </c>
      <c r="F15" s="114">
        <v>64</v>
      </c>
      <c r="G15" s="114">
        <v>85</v>
      </c>
      <c r="H15" s="140">
        <v>82</v>
      </c>
      <c r="I15" s="115">
        <v>-17</v>
      </c>
      <c r="J15" s="116">
        <v>-20.73170731707317</v>
      </c>
    </row>
    <row r="16" spans="1:15" s="287" customFormat="1" ht="24.95" customHeight="1" x14ac:dyDescent="0.2">
      <c r="A16" s="193" t="s">
        <v>218</v>
      </c>
      <c r="B16" s="199" t="s">
        <v>141</v>
      </c>
      <c r="C16" s="113">
        <v>2.4457457802273512</v>
      </c>
      <c r="D16" s="115">
        <v>71</v>
      </c>
      <c r="E16" s="114">
        <v>45</v>
      </c>
      <c r="F16" s="114">
        <v>113</v>
      </c>
      <c r="G16" s="114">
        <v>73</v>
      </c>
      <c r="H16" s="140">
        <v>85</v>
      </c>
      <c r="I16" s="115">
        <v>-14</v>
      </c>
      <c r="J16" s="116">
        <v>-16.470588235294116</v>
      </c>
      <c r="K16" s="110"/>
      <c r="L16" s="110"/>
      <c r="M16" s="110"/>
      <c r="N16" s="110"/>
      <c r="O16" s="110"/>
    </row>
    <row r="17" spans="1:15" s="110" customFormat="1" ht="24.95" customHeight="1" x14ac:dyDescent="0.2">
      <c r="A17" s="193" t="s">
        <v>142</v>
      </c>
      <c r="B17" s="199" t="s">
        <v>220</v>
      </c>
      <c r="C17" s="113" t="s">
        <v>513</v>
      </c>
      <c r="D17" s="115" t="s">
        <v>513</v>
      </c>
      <c r="E17" s="114">
        <v>17</v>
      </c>
      <c r="F17" s="114">
        <v>51</v>
      </c>
      <c r="G17" s="114">
        <v>23</v>
      </c>
      <c r="H17" s="140">
        <v>38</v>
      </c>
      <c r="I17" s="115" t="s">
        <v>513</v>
      </c>
      <c r="J17" s="116" t="s">
        <v>513</v>
      </c>
    </row>
    <row r="18" spans="1:15" s="287" customFormat="1" ht="24.95" customHeight="1" x14ac:dyDescent="0.2">
      <c r="A18" s="201" t="s">
        <v>144</v>
      </c>
      <c r="B18" s="202" t="s">
        <v>145</v>
      </c>
      <c r="C18" s="113" t="s">
        <v>513</v>
      </c>
      <c r="D18" s="115" t="s">
        <v>513</v>
      </c>
      <c r="E18" s="114" t="s">
        <v>513</v>
      </c>
      <c r="F18" s="114">
        <v>147</v>
      </c>
      <c r="G18" s="114">
        <v>170</v>
      </c>
      <c r="H18" s="140">
        <v>206</v>
      </c>
      <c r="I18" s="115" t="s">
        <v>513</v>
      </c>
      <c r="J18" s="116" t="s">
        <v>513</v>
      </c>
      <c r="K18" s="110"/>
      <c r="L18" s="110"/>
      <c r="M18" s="110"/>
      <c r="N18" s="110"/>
      <c r="O18" s="110"/>
    </row>
    <row r="19" spans="1:15" s="110" customFormat="1" ht="24.95" customHeight="1" x14ac:dyDescent="0.2">
      <c r="A19" s="193" t="s">
        <v>146</v>
      </c>
      <c r="B19" s="199" t="s">
        <v>147</v>
      </c>
      <c r="C19" s="113">
        <v>10.988632449190492</v>
      </c>
      <c r="D19" s="115">
        <v>319</v>
      </c>
      <c r="E19" s="114">
        <v>392</v>
      </c>
      <c r="F19" s="114">
        <v>611</v>
      </c>
      <c r="G19" s="114">
        <v>308</v>
      </c>
      <c r="H19" s="140">
        <v>379</v>
      </c>
      <c r="I19" s="115">
        <v>-60</v>
      </c>
      <c r="J19" s="116">
        <v>-15.831134564643799</v>
      </c>
    </row>
    <row r="20" spans="1:15" s="287" customFormat="1" ht="24.95" customHeight="1" x14ac:dyDescent="0.2">
      <c r="A20" s="193" t="s">
        <v>148</v>
      </c>
      <c r="B20" s="199" t="s">
        <v>149</v>
      </c>
      <c r="C20" s="113">
        <v>2.8935583878746125</v>
      </c>
      <c r="D20" s="115">
        <v>84</v>
      </c>
      <c r="E20" s="114">
        <v>95</v>
      </c>
      <c r="F20" s="114">
        <v>117</v>
      </c>
      <c r="G20" s="114">
        <v>88</v>
      </c>
      <c r="H20" s="140">
        <v>59</v>
      </c>
      <c r="I20" s="115">
        <v>25</v>
      </c>
      <c r="J20" s="116">
        <v>42.372881355932201</v>
      </c>
      <c r="K20" s="110"/>
      <c r="L20" s="110"/>
      <c r="M20" s="110"/>
      <c r="N20" s="110"/>
      <c r="O20" s="110"/>
    </row>
    <row r="21" spans="1:15" s="110" customFormat="1" ht="24.95" customHeight="1" x14ac:dyDescent="0.2">
      <c r="A21" s="201" t="s">
        <v>150</v>
      </c>
      <c r="B21" s="202" t="s">
        <v>151</v>
      </c>
      <c r="C21" s="113">
        <v>9.6107475025835338</v>
      </c>
      <c r="D21" s="115">
        <v>279</v>
      </c>
      <c r="E21" s="114">
        <v>226</v>
      </c>
      <c r="F21" s="114">
        <v>336</v>
      </c>
      <c r="G21" s="114">
        <v>348</v>
      </c>
      <c r="H21" s="140">
        <v>301</v>
      </c>
      <c r="I21" s="115">
        <v>-22</v>
      </c>
      <c r="J21" s="116">
        <v>-7.308970099667774</v>
      </c>
    </row>
    <row r="22" spans="1:15" s="110" customFormat="1" ht="24.95" customHeight="1" x14ac:dyDescent="0.2">
      <c r="A22" s="201" t="s">
        <v>152</v>
      </c>
      <c r="B22" s="199" t="s">
        <v>153</v>
      </c>
      <c r="C22" s="113">
        <v>1.550120564932828</v>
      </c>
      <c r="D22" s="115">
        <v>45</v>
      </c>
      <c r="E22" s="114">
        <v>29</v>
      </c>
      <c r="F22" s="114">
        <v>65</v>
      </c>
      <c r="G22" s="114">
        <v>41</v>
      </c>
      <c r="H22" s="140">
        <v>44</v>
      </c>
      <c r="I22" s="115">
        <v>1</v>
      </c>
      <c r="J22" s="116">
        <v>2.2727272727272729</v>
      </c>
    </row>
    <row r="23" spans="1:15" s="110" customFormat="1" ht="24.95" customHeight="1" x14ac:dyDescent="0.2">
      <c r="A23" s="193" t="s">
        <v>154</v>
      </c>
      <c r="B23" s="199" t="s">
        <v>155</v>
      </c>
      <c r="C23" s="113">
        <v>1.1023079572855667</v>
      </c>
      <c r="D23" s="115">
        <v>32</v>
      </c>
      <c r="E23" s="114">
        <v>20</v>
      </c>
      <c r="F23" s="114">
        <v>61</v>
      </c>
      <c r="G23" s="114">
        <v>26</v>
      </c>
      <c r="H23" s="140">
        <v>45</v>
      </c>
      <c r="I23" s="115">
        <v>-13</v>
      </c>
      <c r="J23" s="116">
        <v>-28.888888888888889</v>
      </c>
    </row>
    <row r="24" spans="1:15" s="110" customFormat="1" ht="24.95" customHeight="1" x14ac:dyDescent="0.2">
      <c r="A24" s="193" t="s">
        <v>156</v>
      </c>
      <c r="B24" s="199" t="s">
        <v>221</v>
      </c>
      <c r="C24" s="113">
        <v>4.4781260764726145</v>
      </c>
      <c r="D24" s="115">
        <v>130</v>
      </c>
      <c r="E24" s="114">
        <v>89</v>
      </c>
      <c r="F24" s="114">
        <v>229</v>
      </c>
      <c r="G24" s="114">
        <v>105</v>
      </c>
      <c r="H24" s="140">
        <v>149</v>
      </c>
      <c r="I24" s="115">
        <v>-19</v>
      </c>
      <c r="J24" s="116">
        <v>-12.751677852348994</v>
      </c>
    </row>
    <row r="25" spans="1:15" s="110" customFormat="1" ht="24.95" customHeight="1" x14ac:dyDescent="0.2">
      <c r="A25" s="193" t="s">
        <v>222</v>
      </c>
      <c r="B25" s="204" t="s">
        <v>159</v>
      </c>
      <c r="C25" s="113">
        <v>4.6503616947984847</v>
      </c>
      <c r="D25" s="115">
        <v>135</v>
      </c>
      <c r="E25" s="114">
        <v>196</v>
      </c>
      <c r="F25" s="114">
        <v>334</v>
      </c>
      <c r="G25" s="114">
        <v>147</v>
      </c>
      <c r="H25" s="140">
        <v>176</v>
      </c>
      <c r="I25" s="115">
        <v>-41</v>
      </c>
      <c r="J25" s="116">
        <v>-23.295454545454547</v>
      </c>
    </row>
    <row r="26" spans="1:15" s="110" customFormat="1" ht="24.95" customHeight="1" x14ac:dyDescent="0.2">
      <c r="A26" s="201">
        <v>782.78300000000002</v>
      </c>
      <c r="B26" s="203" t="s">
        <v>160</v>
      </c>
      <c r="C26" s="113">
        <v>25.318635893902858</v>
      </c>
      <c r="D26" s="115">
        <v>735</v>
      </c>
      <c r="E26" s="114">
        <v>677</v>
      </c>
      <c r="F26" s="114">
        <v>893</v>
      </c>
      <c r="G26" s="114">
        <v>698</v>
      </c>
      <c r="H26" s="140">
        <v>611</v>
      </c>
      <c r="I26" s="115">
        <v>124</v>
      </c>
      <c r="J26" s="116">
        <v>20.294599018003272</v>
      </c>
    </row>
    <row r="27" spans="1:15" s="110" customFormat="1" ht="24.95" customHeight="1" x14ac:dyDescent="0.2">
      <c r="A27" s="193" t="s">
        <v>161</v>
      </c>
      <c r="B27" s="199" t="s">
        <v>162</v>
      </c>
      <c r="C27" s="113">
        <v>4.0992077161557008</v>
      </c>
      <c r="D27" s="115">
        <v>119</v>
      </c>
      <c r="E27" s="114">
        <v>106</v>
      </c>
      <c r="F27" s="114">
        <v>176</v>
      </c>
      <c r="G27" s="114">
        <v>97</v>
      </c>
      <c r="H27" s="140">
        <v>85</v>
      </c>
      <c r="I27" s="115">
        <v>34</v>
      </c>
      <c r="J27" s="116">
        <v>40</v>
      </c>
    </row>
    <row r="28" spans="1:15" s="110" customFormat="1" ht="24.95" customHeight="1" x14ac:dyDescent="0.2">
      <c r="A28" s="193" t="s">
        <v>163</v>
      </c>
      <c r="B28" s="199" t="s">
        <v>164</v>
      </c>
      <c r="C28" s="113">
        <v>3.2724767481915258</v>
      </c>
      <c r="D28" s="115">
        <v>95</v>
      </c>
      <c r="E28" s="114">
        <v>99</v>
      </c>
      <c r="F28" s="114">
        <v>190</v>
      </c>
      <c r="G28" s="114">
        <v>75</v>
      </c>
      <c r="H28" s="140">
        <v>77</v>
      </c>
      <c r="I28" s="115">
        <v>18</v>
      </c>
      <c r="J28" s="116">
        <v>23.376623376623378</v>
      </c>
    </row>
    <row r="29" spans="1:15" s="110" customFormat="1" ht="24.95" customHeight="1" x14ac:dyDescent="0.2">
      <c r="A29" s="193">
        <v>86</v>
      </c>
      <c r="B29" s="199" t="s">
        <v>165</v>
      </c>
      <c r="C29" s="113">
        <v>9.0940406476059241</v>
      </c>
      <c r="D29" s="115">
        <v>264</v>
      </c>
      <c r="E29" s="114">
        <v>326</v>
      </c>
      <c r="F29" s="114">
        <v>295</v>
      </c>
      <c r="G29" s="114">
        <v>248</v>
      </c>
      <c r="H29" s="140">
        <v>243</v>
      </c>
      <c r="I29" s="115">
        <v>21</v>
      </c>
      <c r="J29" s="116">
        <v>8.6419753086419746</v>
      </c>
    </row>
    <row r="30" spans="1:15" s="110" customFormat="1" ht="24.95" customHeight="1" x14ac:dyDescent="0.2">
      <c r="A30" s="193">
        <v>87.88</v>
      </c>
      <c r="B30" s="204" t="s">
        <v>166</v>
      </c>
      <c r="C30" s="113">
        <v>5.5804340337581815</v>
      </c>
      <c r="D30" s="115">
        <v>162</v>
      </c>
      <c r="E30" s="114">
        <v>164</v>
      </c>
      <c r="F30" s="114">
        <v>351</v>
      </c>
      <c r="G30" s="114">
        <v>165</v>
      </c>
      <c r="H30" s="140">
        <v>217</v>
      </c>
      <c r="I30" s="115">
        <v>-55</v>
      </c>
      <c r="J30" s="116">
        <v>-25.345622119815669</v>
      </c>
    </row>
    <row r="31" spans="1:15" s="110" customFormat="1" ht="24.95" customHeight="1" x14ac:dyDescent="0.2">
      <c r="A31" s="193" t="s">
        <v>167</v>
      </c>
      <c r="B31" s="199" t="s">
        <v>168</v>
      </c>
      <c r="C31" s="113">
        <v>4.2369962108163968</v>
      </c>
      <c r="D31" s="115">
        <v>123</v>
      </c>
      <c r="E31" s="114">
        <v>148</v>
      </c>
      <c r="F31" s="114">
        <v>277</v>
      </c>
      <c r="G31" s="114">
        <v>256</v>
      </c>
      <c r="H31" s="140">
        <v>120</v>
      </c>
      <c r="I31" s="115">
        <v>3</v>
      </c>
      <c r="J31" s="116">
        <v>2.5</v>
      </c>
    </row>
    <row r="32" spans="1:15" s="110" customFormat="1" ht="24.95" customHeight="1" x14ac:dyDescent="0.2">
      <c r="A32" s="193"/>
      <c r="B32" s="204" t="s">
        <v>169</v>
      </c>
      <c r="C32" s="113">
        <v>0</v>
      </c>
      <c r="D32" s="115">
        <v>0</v>
      </c>
      <c r="E32" s="114">
        <v>0</v>
      </c>
      <c r="F32" s="114">
        <v>0</v>
      </c>
      <c r="G32" s="114">
        <v>0</v>
      </c>
      <c r="H32" s="140">
        <v>3</v>
      </c>
      <c r="I32" s="115">
        <v>-3</v>
      </c>
      <c r="J32" s="116">
        <v>-100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v>17</v>
      </c>
      <c r="G34" s="114">
        <v>9</v>
      </c>
      <c r="H34" s="140">
        <v>5</v>
      </c>
      <c r="I34" s="115" t="s">
        <v>513</v>
      </c>
      <c r="J34" s="116" t="s">
        <v>513</v>
      </c>
    </row>
    <row r="35" spans="1:10" s="110" customFormat="1" ht="24.95" customHeight="1" x14ac:dyDescent="0.2">
      <c r="A35" s="292" t="s">
        <v>171</v>
      </c>
      <c r="B35" s="293" t="s">
        <v>172</v>
      </c>
      <c r="C35" s="113" t="s">
        <v>513</v>
      </c>
      <c r="D35" s="115" t="s">
        <v>513</v>
      </c>
      <c r="E35" s="114" t="s">
        <v>513</v>
      </c>
      <c r="F35" s="114">
        <v>394</v>
      </c>
      <c r="G35" s="114">
        <v>360</v>
      </c>
      <c r="H35" s="140">
        <v>420</v>
      </c>
      <c r="I35" s="115" t="s">
        <v>513</v>
      </c>
      <c r="J35" s="116" t="s">
        <v>513</v>
      </c>
    </row>
    <row r="36" spans="1:10" s="110" customFormat="1" ht="24.95" customHeight="1" x14ac:dyDescent="0.2">
      <c r="A36" s="294" t="s">
        <v>173</v>
      </c>
      <c r="B36" s="295" t="s">
        <v>174</v>
      </c>
      <c r="C36" s="125">
        <v>86.875645883568723</v>
      </c>
      <c r="D36" s="143">
        <v>2522</v>
      </c>
      <c r="E36" s="144">
        <v>2567</v>
      </c>
      <c r="F36" s="144">
        <v>3935</v>
      </c>
      <c r="G36" s="144">
        <v>2602</v>
      </c>
      <c r="H36" s="145">
        <v>2506</v>
      </c>
      <c r="I36" s="143">
        <v>16</v>
      </c>
      <c r="J36" s="146">
        <v>0.63846767757382283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2903</v>
      </c>
      <c r="F11" s="264">
        <v>2799</v>
      </c>
      <c r="G11" s="264">
        <v>4346</v>
      </c>
      <c r="H11" s="264">
        <v>2971</v>
      </c>
      <c r="I11" s="265">
        <v>2934</v>
      </c>
      <c r="J11" s="263">
        <v>-31</v>
      </c>
      <c r="K11" s="266">
        <v>-1.0565780504430811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36.410609714088871</v>
      </c>
      <c r="E13" s="115">
        <v>1057</v>
      </c>
      <c r="F13" s="114">
        <v>1017</v>
      </c>
      <c r="G13" s="114">
        <v>1343</v>
      </c>
      <c r="H13" s="114">
        <v>1053</v>
      </c>
      <c r="I13" s="140">
        <v>962</v>
      </c>
      <c r="J13" s="115">
        <v>95</v>
      </c>
      <c r="K13" s="116">
        <v>9.875259875259875</v>
      </c>
    </row>
    <row r="14" spans="1:15" ht="15.95" customHeight="1" x14ac:dyDescent="0.2">
      <c r="A14" s="306" t="s">
        <v>230</v>
      </c>
      <c r="B14" s="307"/>
      <c r="C14" s="308"/>
      <c r="D14" s="113">
        <v>46.710299689975884</v>
      </c>
      <c r="E14" s="115">
        <v>1356</v>
      </c>
      <c r="F14" s="114">
        <v>1374</v>
      </c>
      <c r="G14" s="114">
        <v>2422</v>
      </c>
      <c r="H14" s="114">
        <v>1388</v>
      </c>
      <c r="I14" s="140">
        <v>1506</v>
      </c>
      <c r="J14" s="115">
        <v>-150</v>
      </c>
      <c r="K14" s="116">
        <v>-9.9601593625498008</v>
      </c>
    </row>
    <row r="15" spans="1:15" ht="15.95" customHeight="1" x14ac:dyDescent="0.2">
      <c r="A15" s="306" t="s">
        <v>231</v>
      </c>
      <c r="B15" s="307"/>
      <c r="C15" s="308"/>
      <c r="D15" s="113">
        <v>7.5439200826730968</v>
      </c>
      <c r="E15" s="115">
        <v>219</v>
      </c>
      <c r="F15" s="114">
        <v>194</v>
      </c>
      <c r="G15" s="114">
        <v>252</v>
      </c>
      <c r="H15" s="114">
        <v>185</v>
      </c>
      <c r="I15" s="140">
        <v>211</v>
      </c>
      <c r="J15" s="115">
        <v>8</v>
      </c>
      <c r="K15" s="116">
        <v>3.7914691943127963</v>
      </c>
    </row>
    <row r="16" spans="1:15" ht="15.95" customHeight="1" x14ac:dyDescent="0.2">
      <c r="A16" s="306" t="s">
        <v>232</v>
      </c>
      <c r="B16" s="307"/>
      <c r="C16" s="308"/>
      <c r="D16" s="113">
        <v>9.2662762659317952</v>
      </c>
      <c r="E16" s="115">
        <v>269</v>
      </c>
      <c r="F16" s="114">
        <v>213</v>
      </c>
      <c r="G16" s="114">
        <v>303</v>
      </c>
      <c r="H16" s="114">
        <v>344</v>
      </c>
      <c r="I16" s="140">
        <v>253</v>
      </c>
      <c r="J16" s="115">
        <v>16</v>
      </c>
      <c r="K16" s="116">
        <v>6.3241106719367588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0.10334137099552188</v>
      </c>
      <c r="E18" s="115">
        <v>3</v>
      </c>
      <c r="F18" s="114">
        <v>9</v>
      </c>
      <c r="G18" s="114">
        <v>22</v>
      </c>
      <c r="H18" s="114">
        <v>20</v>
      </c>
      <c r="I18" s="140">
        <v>11</v>
      </c>
      <c r="J18" s="115">
        <v>-8</v>
      </c>
      <c r="K18" s="116">
        <v>-72.727272727272734</v>
      </c>
    </row>
    <row r="19" spans="1:11" ht="14.1" customHeight="1" x14ac:dyDescent="0.2">
      <c r="A19" s="306" t="s">
        <v>235</v>
      </c>
      <c r="B19" s="307" t="s">
        <v>236</v>
      </c>
      <c r="C19" s="308"/>
      <c r="D19" s="113" t="s">
        <v>513</v>
      </c>
      <c r="E19" s="115" t="s">
        <v>513</v>
      </c>
      <c r="F19" s="114">
        <v>7</v>
      </c>
      <c r="G19" s="114">
        <v>17</v>
      </c>
      <c r="H19" s="114">
        <v>11</v>
      </c>
      <c r="I19" s="140">
        <v>6</v>
      </c>
      <c r="J19" s="115" t="s">
        <v>513</v>
      </c>
      <c r="K19" s="116" t="s">
        <v>513</v>
      </c>
    </row>
    <row r="20" spans="1:11" ht="14.1" customHeight="1" x14ac:dyDescent="0.2">
      <c r="A20" s="306">
        <v>12</v>
      </c>
      <c r="B20" s="307" t="s">
        <v>237</v>
      </c>
      <c r="C20" s="308"/>
      <c r="D20" s="113">
        <v>0.44781260764726144</v>
      </c>
      <c r="E20" s="115">
        <v>13</v>
      </c>
      <c r="F20" s="114">
        <v>10</v>
      </c>
      <c r="G20" s="114">
        <v>22</v>
      </c>
      <c r="H20" s="114">
        <v>11</v>
      </c>
      <c r="I20" s="140">
        <v>12</v>
      </c>
      <c r="J20" s="115">
        <v>1</v>
      </c>
      <c r="K20" s="116">
        <v>8.3333333333333339</v>
      </c>
    </row>
    <row r="21" spans="1:11" ht="14.1" customHeight="1" x14ac:dyDescent="0.2">
      <c r="A21" s="306">
        <v>21</v>
      </c>
      <c r="B21" s="307" t="s">
        <v>238</v>
      </c>
      <c r="C21" s="308"/>
      <c r="D21" s="113">
        <v>0.24112986565621772</v>
      </c>
      <c r="E21" s="115">
        <v>7</v>
      </c>
      <c r="F21" s="114" t="s">
        <v>513</v>
      </c>
      <c r="G21" s="114">
        <v>10</v>
      </c>
      <c r="H21" s="114" t="s">
        <v>513</v>
      </c>
      <c r="I21" s="140">
        <v>5</v>
      </c>
      <c r="J21" s="115">
        <v>2</v>
      </c>
      <c r="K21" s="116">
        <v>40</v>
      </c>
    </row>
    <row r="22" spans="1:11" ht="14.1" customHeight="1" x14ac:dyDescent="0.2">
      <c r="A22" s="306">
        <v>22</v>
      </c>
      <c r="B22" s="307" t="s">
        <v>239</v>
      </c>
      <c r="C22" s="308"/>
      <c r="D22" s="113">
        <v>1.8601446779193938</v>
      </c>
      <c r="E22" s="115">
        <v>54</v>
      </c>
      <c r="F22" s="114">
        <v>48</v>
      </c>
      <c r="G22" s="114">
        <v>119</v>
      </c>
      <c r="H22" s="114">
        <v>92</v>
      </c>
      <c r="I22" s="140">
        <v>62</v>
      </c>
      <c r="J22" s="115">
        <v>-8</v>
      </c>
      <c r="K22" s="116">
        <v>-12.903225806451612</v>
      </c>
    </row>
    <row r="23" spans="1:11" ht="14.1" customHeight="1" x14ac:dyDescent="0.2">
      <c r="A23" s="306">
        <v>23</v>
      </c>
      <c r="B23" s="307" t="s">
        <v>240</v>
      </c>
      <c r="C23" s="308"/>
      <c r="D23" s="113">
        <v>0.44781260764726144</v>
      </c>
      <c r="E23" s="115">
        <v>13</v>
      </c>
      <c r="F23" s="114">
        <v>7</v>
      </c>
      <c r="G23" s="114">
        <v>28</v>
      </c>
      <c r="H23" s="114">
        <v>5</v>
      </c>
      <c r="I23" s="140">
        <v>35</v>
      </c>
      <c r="J23" s="115">
        <v>-22</v>
      </c>
      <c r="K23" s="116">
        <v>-62.857142857142854</v>
      </c>
    </row>
    <row r="24" spans="1:11" ht="14.1" customHeight="1" x14ac:dyDescent="0.2">
      <c r="A24" s="306">
        <v>24</v>
      </c>
      <c r="B24" s="307" t="s">
        <v>241</v>
      </c>
      <c r="C24" s="308"/>
      <c r="D24" s="113">
        <v>4.5125732001377887</v>
      </c>
      <c r="E24" s="115">
        <v>131</v>
      </c>
      <c r="F24" s="114">
        <v>80</v>
      </c>
      <c r="G24" s="114">
        <v>156</v>
      </c>
      <c r="H24" s="114">
        <v>96</v>
      </c>
      <c r="I24" s="140">
        <v>97</v>
      </c>
      <c r="J24" s="115">
        <v>34</v>
      </c>
      <c r="K24" s="116">
        <v>35.051546391752581</v>
      </c>
    </row>
    <row r="25" spans="1:11" ht="14.1" customHeight="1" x14ac:dyDescent="0.2">
      <c r="A25" s="306">
        <v>25</v>
      </c>
      <c r="B25" s="307" t="s">
        <v>242</v>
      </c>
      <c r="C25" s="308"/>
      <c r="D25" s="113">
        <v>6.1660351360661387</v>
      </c>
      <c r="E25" s="115">
        <v>179</v>
      </c>
      <c r="F25" s="114">
        <v>149</v>
      </c>
      <c r="G25" s="114">
        <v>211</v>
      </c>
      <c r="H25" s="114">
        <v>153</v>
      </c>
      <c r="I25" s="140">
        <v>165</v>
      </c>
      <c r="J25" s="115">
        <v>14</v>
      </c>
      <c r="K25" s="116">
        <v>8.4848484848484844</v>
      </c>
    </row>
    <row r="26" spans="1:11" ht="14.1" customHeight="1" x14ac:dyDescent="0.2">
      <c r="A26" s="306">
        <v>26</v>
      </c>
      <c r="B26" s="307" t="s">
        <v>243</v>
      </c>
      <c r="C26" s="308"/>
      <c r="D26" s="113">
        <v>1.9290389252497417</v>
      </c>
      <c r="E26" s="115">
        <v>56</v>
      </c>
      <c r="F26" s="114">
        <v>28</v>
      </c>
      <c r="G26" s="114">
        <v>86</v>
      </c>
      <c r="H26" s="114">
        <v>60</v>
      </c>
      <c r="I26" s="140">
        <v>57</v>
      </c>
      <c r="J26" s="115">
        <v>-1</v>
      </c>
      <c r="K26" s="116">
        <v>-1.7543859649122806</v>
      </c>
    </row>
    <row r="27" spans="1:11" ht="14.1" customHeight="1" x14ac:dyDescent="0.2">
      <c r="A27" s="306">
        <v>27</v>
      </c>
      <c r="B27" s="307" t="s">
        <v>244</v>
      </c>
      <c r="C27" s="308"/>
      <c r="D27" s="113">
        <v>1.687909059593524</v>
      </c>
      <c r="E27" s="115">
        <v>49</v>
      </c>
      <c r="F27" s="114">
        <v>27</v>
      </c>
      <c r="G27" s="114">
        <v>55</v>
      </c>
      <c r="H27" s="114">
        <v>37</v>
      </c>
      <c r="I27" s="140">
        <v>50</v>
      </c>
      <c r="J27" s="115">
        <v>-1</v>
      </c>
      <c r="K27" s="116">
        <v>-2</v>
      </c>
    </row>
    <row r="28" spans="1:11" ht="14.1" customHeight="1" x14ac:dyDescent="0.2">
      <c r="A28" s="306">
        <v>28</v>
      </c>
      <c r="B28" s="307" t="s">
        <v>245</v>
      </c>
      <c r="C28" s="308"/>
      <c r="D28" s="113">
        <v>0</v>
      </c>
      <c r="E28" s="115">
        <v>0</v>
      </c>
      <c r="F28" s="114">
        <v>5</v>
      </c>
      <c r="G28" s="114">
        <v>6</v>
      </c>
      <c r="H28" s="114">
        <v>4</v>
      </c>
      <c r="I28" s="140">
        <v>7</v>
      </c>
      <c r="J28" s="115">
        <v>-7</v>
      </c>
      <c r="K28" s="116">
        <v>-100</v>
      </c>
    </row>
    <row r="29" spans="1:11" ht="14.1" customHeight="1" x14ac:dyDescent="0.2">
      <c r="A29" s="306">
        <v>29</v>
      </c>
      <c r="B29" s="307" t="s">
        <v>246</v>
      </c>
      <c r="C29" s="308"/>
      <c r="D29" s="113">
        <v>5.235962797106442</v>
      </c>
      <c r="E29" s="115">
        <v>152</v>
      </c>
      <c r="F29" s="114">
        <v>161</v>
      </c>
      <c r="G29" s="114">
        <v>170</v>
      </c>
      <c r="H29" s="114">
        <v>190</v>
      </c>
      <c r="I29" s="140">
        <v>167</v>
      </c>
      <c r="J29" s="115">
        <v>-15</v>
      </c>
      <c r="K29" s="116">
        <v>-8.9820359281437128</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3.7202893558387875</v>
      </c>
      <c r="E31" s="115">
        <v>108</v>
      </c>
      <c r="F31" s="114">
        <v>130</v>
      </c>
      <c r="G31" s="114">
        <v>130</v>
      </c>
      <c r="H31" s="114">
        <v>127</v>
      </c>
      <c r="I31" s="140">
        <v>127</v>
      </c>
      <c r="J31" s="115">
        <v>-19</v>
      </c>
      <c r="K31" s="116">
        <v>-14.960629921259843</v>
      </c>
    </row>
    <row r="32" spans="1:11" ht="14.1" customHeight="1" x14ac:dyDescent="0.2">
      <c r="A32" s="306">
        <v>31</v>
      </c>
      <c r="B32" s="307" t="s">
        <v>251</v>
      </c>
      <c r="C32" s="308"/>
      <c r="D32" s="113">
        <v>0.72338959696865313</v>
      </c>
      <c r="E32" s="115">
        <v>21</v>
      </c>
      <c r="F32" s="114">
        <v>6</v>
      </c>
      <c r="G32" s="114">
        <v>14</v>
      </c>
      <c r="H32" s="114">
        <v>16</v>
      </c>
      <c r="I32" s="140">
        <v>15</v>
      </c>
      <c r="J32" s="115">
        <v>6</v>
      </c>
      <c r="K32" s="116">
        <v>40</v>
      </c>
    </row>
    <row r="33" spans="1:11" ht="14.1" customHeight="1" x14ac:dyDescent="0.2">
      <c r="A33" s="306">
        <v>32</v>
      </c>
      <c r="B33" s="307" t="s">
        <v>252</v>
      </c>
      <c r="C33" s="308"/>
      <c r="D33" s="113">
        <v>2.8591112642094387</v>
      </c>
      <c r="E33" s="115">
        <v>83</v>
      </c>
      <c r="F33" s="114">
        <v>37</v>
      </c>
      <c r="G33" s="114">
        <v>52</v>
      </c>
      <c r="H33" s="114">
        <v>55</v>
      </c>
      <c r="I33" s="140">
        <v>86</v>
      </c>
      <c r="J33" s="115">
        <v>-3</v>
      </c>
      <c r="K33" s="116">
        <v>-3.4883720930232558</v>
      </c>
    </row>
    <row r="34" spans="1:11" ht="14.1" customHeight="1" x14ac:dyDescent="0.2">
      <c r="A34" s="306">
        <v>33</v>
      </c>
      <c r="B34" s="307" t="s">
        <v>253</v>
      </c>
      <c r="C34" s="308"/>
      <c r="D34" s="113">
        <v>2.411298656562177</v>
      </c>
      <c r="E34" s="115">
        <v>70</v>
      </c>
      <c r="F34" s="114">
        <v>41</v>
      </c>
      <c r="G34" s="114">
        <v>45</v>
      </c>
      <c r="H34" s="114">
        <v>61</v>
      </c>
      <c r="I34" s="140">
        <v>68</v>
      </c>
      <c r="J34" s="115">
        <v>2</v>
      </c>
      <c r="K34" s="116">
        <v>2.9411764705882355</v>
      </c>
    </row>
    <row r="35" spans="1:11" ht="14.1" customHeight="1" x14ac:dyDescent="0.2">
      <c r="A35" s="306">
        <v>34</v>
      </c>
      <c r="B35" s="307" t="s">
        <v>254</v>
      </c>
      <c r="C35" s="308"/>
      <c r="D35" s="113">
        <v>1.722356183258698</v>
      </c>
      <c r="E35" s="115">
        <v>50</v>
      </c>
      <c r="F35" s="114">
        <v>52</v>
      </c>
      <c r="G35" s="114">
        <v>61</v>
      </c>
      <c r="H35" s="114">
        <v>39</v>
      </c>
      <c r="I35" s="140">
        <v>43</v>
      </c>
      <c r="J35" s="115">
        <v>7</v>
      </c>
      <c r="K35" s="116">
        <v>16.279069767441861</v>
      </c>
    </row>
    <row r="36" spans="1:11" ht="14.1" customHeight="1" x14ac:dyDescent="0.2">
      <c r="A36" s="306">
        <v>41</v>
      </c>
      <c r="B36" s="307" t="s">
        <v>255</v>
      </c>
      <c r="C36" s="308"/>
      <c r="D36" s="113">
        <v>0.79228384429900101</v>
      </c>
      <c r="E36" s="115">
        <v>23</v>
      </c>
      <c r="F36" s="114">
        <v>7</v>
      </c>
      <c r="G36" s="114">
        <v>17</v>
      </c>
      <c r="H36" s="114">
        <v>7</v>
      </c>
      <c r="I36" s="140">
        <v>12</v>
      </c>
      <c r="J36" s="115">
        <v>11</v>
      </c>
      <c r="K36" s="116">
        <v>91.666666666666671</v>
      </c>
    </row>
    <row r="37" spans="1:11" ht="14.1" customHeight="1" x14ac:dyDescent="0.2">
      <c r="A37" s="306">
        <v>42</v>
      </c>
      <c r="B37" s="307" t="s">
        <v>256</v>
      </c>
      <c r="C37" s="308"/>
      <c r="D37" s="113" t="s">
        <v>513</v>
      </c>
      <c r="E37" s="115" t="s">
        <v>513</v>
      </c>
      <c r="F37" s="114" t="s">
        <v>513</v>
      </c>
      <c r="G37" s="114">
        <v>16</v>
      </c>
      <c r="H37" s="114">
        <v>5</v>
      </c>
      <c r="I37" s="140" t="s">
        <v>513</v>
      </c>
      <c r="J37" s="115" t="s">
        <v>513</v>
      </c>
      <c r="K37" s="116" t="s">
        <v>513</v>
      </c>
    </row>
    <row r="38" spans="1:11" ht="14.1" customHeight="1" x14ac:dyDescent="0.2">
      <c r="A38" s="306">
        <v>43</v>
      </c>
      <c r="B38" s="307" t="s">
        <v>257</v>
      </c>
      <c r="C38" s="308"/>
      <c r="D38" s="113">
        <v>0.93007233895969688</v>
      </c>
      <c r="E38" s="115">
        <v>27</v>
      </c>
      <c r="F38" s="114">
        <v>22</v>
      </c>
      <c r="G38" s="114">
        <v>56</v>
      </c>
      <c r="H38" s="114">
        <v>29</v>
      </c>
      <c r="I38" s="140">
        <v>25</v>
      </c>
      <c r="J38" s="115">
        <v>2</v>
      </c>
      <c r="K38" s="116">
        <v>8</v>
      </c>
    </row>
    <row r="39" spans="1:11" ht="14.1" customHeight="1" x14ac:dyDescent="0.2">
      <c r="A39" s="306">
        <v>51</v>
      </c>
      <c r="B39" s="307" t="s">
        <v>258</v>
      </c>
      <c r="C39" s="308"/>
      <c r="D39" s="113">
        <v>10.850843954529797</v>
      </c>
      <c r="E39" s="115">
        <v>315</v>
      </c>
      <c r="F39" s="114">
        <v>425</v>
      </c>
      <c r="G39" s="114">
        <v>489</v>
      </c>
      <c r="H39" s="114">
        <v>305</v>
      </c>
      <c r="I39" s="140">
        <v>276</v>
      </c>
      <c r="J39" s="115">
        <v>39</v>
      </c>
      <c r="K39" s="116">
        <v>14.130434782608695</v>
      </c>
    </row>
    <row r="40" spans="1:11" ht="14.1" customHeight="1" x14ac:dyDescent="0.2">
      <c r="A40" s="306" t="s">
        <v>259</v>
      </c>
      <c r="B40" s="307" t="s">
        <v>260</v>
      </c>
      <c r="C40" s="308"/>
      <c r="D40" s="113">
        <v>10.506372717878056</v>
      </c>
      <c r="E40" s="115">
        <v>305</v>
      </c>
      <c r="F40" s="114">
        <v>415</v>
      </c>
      <c r="G40" s="114">
        <v>469</v>
      </c>
      <c r="H40" s="114">
        <v>298</v>
      </c>
      <c r="I40" s="140">
        <v>272</v>
      </c>
      <c r="J40" s="115">
        <v>33</v>
      </c>
      <c r="K40" s="116">
        <v>12.132352941176471</v>
      </c>
    </row>
    <row r="41" spans="1:11" ht="14.1" customHeight="1" x14ac:dyDescent="0.2">
      <c r="A41" s="306"/>
      <c r="B41" s="307" t="s">
        <v>261</v>
      </c>
      <c r="C41" s="308"/>
      <c r="D41" s="113">
        <v>9.5418532552531872</v>
      </c>
      <c r="E41" s="115">
        <v>277</v>
      </c>
      <c r="F41" s="114">
        <v>365</v>
      </c>
      <c r="G41" s="114">
        <v>388</v>
      </c>
      <c r="H41" s="114">
        <v>234</v>
      </c>
      <c r="I41" s="140">
        <v>235</v>
      </c>
      <c r="J41" s="115">
        <v>42</v>
      </c>
      <c r="K41" s="116">
        <v>17.872340425531913</v>
      </c>
    </row>
    <row r="42" spans="1:11" ht="14.1" customHeight="1" x14ac:dyDescent="0.2">
      <c r="A42" s="306">
        <v>52</v>
      </c>
      <c r="B42" s="307" t="s">
        <v>262</v>
      </c>
      <c r="C42" s="308"/>
      <c r="D42" s="113">
        <v>4.271443334481571</v>
      </c>
      <c r="E42" s="115">
        <v>124</v>
      </c>
      <c r="F42" s="114">
        <v>85</v>
      </c>
      <c r="G42" s="114">
        <v>87</v>
      </c>
      <c r="H42" s="114">
        <v>90</v>
      </c>
      <c r="I42" s="140">
        <v>79</v>
      </c>
      <c r="J42" s="115">
        <v>45</v>
      </c>
      <c r="K42" s="116">
        <v>56.962025316455694</v>
      </c>
    </row>
    <row r="43" spans="1:11" ht="14.1" customHeight="1" x14ac:dyDescent="0.2">
      <c r="A43" s="306" t="s">
        <v>263</v>
      </c>
      <c r="B43" s="307" t="s">
        <v>264</v>
      </c>
      <c r="C43" s="308"/>
      <c r="D43" s="113">
        <v>2.1701687909059593</v>
      </c>
      <c r="E43" s="115">
        <v>63</v>
      </c>
      <c r="F43" s="114">
        <v>56</v>
      </c>
      <c r="G43" s="114">
        <v>44</v>
      </c>
      <c r="H43" s="114">
        <v>47</v>
      </c>
      <c r="I43" s="140">
        <v>41</v>
      </c>
      <c r="J43" s="115">
        <v>22</v>
      </c>
      <c r="K43" s="116">
        <v>53.658536585365852</v>
      </c>
    </row>
    <row r="44" spans="1:11" ht="14.1" customHeight="1" x14ac:dyDescent="0.2">
      <c r="A44" s="306">
        <v>53</v>
      </c>
      <c r="B44" s="307" t="s">
        <v>265</v>
      </c>
      <c r="C44" s="308"/>
      <c r="D44" s="113">
        <v>1.4467791939373063</v>
      </c>
      <c r="E44" s="115">
        <v>42</v>
      </c>
      <c r="F44" s="114">
        <v>87</v>
      </c>
      <c r="G44" s="114">
        <v>69</v>
      </c>
      <c r="H44" s="114">
        <v>50</v>
      </c>
      <c r="I44" s="140">
        <v>92</v>
      </c>
      <c r="J44" s="115">
        <v>-50</v>
      </c>
      <c r="K44" s="116">
        <v>-54.347826086956523</v>
      </c>
    </row>
    <row r="45" spans="1:11" ht="14.1" customHeight="1" x14ac:dyDescent="0.2">
      <c r="A45" s="306" t="s">
        <v>266</v>
      </c>
      <c r="B45" s="307" t="s">
        <v>267</v>
      </c>
      <c r="C45" s="308"/>
      <c r="D45" s="113">
        <v>1.4467791939373063</v>
      </c>
      <c r="E45" s="115">
        <v>42</v>
      </c>
      <c r="F45" s="114">
        <v>87</v>
      </c>
      <c r="G45" s="114">
        <v>68</v>
      </c>
      <c r="H45" s="114">
        <v>47</v>
      </c>
      <c r="I45" s="140">
        <v>90</v>
      </c>
      <c r="J45" s="115">
        <v>-48</v>
      </c>
      <c r="K45" s="116">
        <v>-53.333333333333336</v>
      </c>
    </row>
    <row r="46" spans="1:11" ht="14.1" customHeight="1" x14ac:dyDescent="0.2">
      <c r="A46" s="306">
        <v>54</v>
      </c>
      <c r="B46" s="307" t="s">
        <v>268</v>
      </c>
      <c r="C46" s="308"/>
      <c r="D46" s="113">
        <v>3.6858422321736133</v>
      </c>
      <c r="E46" s="115">
        <v>107</v>
      </c>
      <c r="F46" s="114">
        <v>113</v>
      </c>
      <c r="G46" s="114">
        <v>266</v>
      </c>
      <c r="H46" s="114">
        <v>119</v>
      </c>
      <c r="I46" s="140">
        <v>84</v>
      </c>
      <c r="J46" s="115">
        <v>23</v>
      </c>
      <c r="K46" s="116">
        <v>27.38095238095238</v>
      </c>
    </row>
    <row r="47" spans="1:11" ht="14.1" customHeight="1" x14ac:dyDescent="0.2">
      <c r="A47" s="306">
        <v>61</v>
      </c>
      <c r="B47" s="307" t="s">
        <v>269</v>
      </c>
      <c r="C47" s="308"/>
      <c r="D47" s="113">
        <v>1.65346193592835</v>
      </c>
      <c r="E47" s="115">
        <v>48</v>
      </c>
      <c r="F47" s="114">
        <v>47</v>
      </c>
      <c r="G47" s="114">
        <v>93</v>
      </c>
      <c r="H47" s="114">
        <v>52</v>
      </c>
      <c r="I47" s="140">
        <v>64</v>
      </c>
      <c r="J47" s="115">
        <v>-16</v>
      </c>
      <c r="K47" s="116">
        <v>-25</v>
      </c>
    </row>
    <row r="48" spans="1:11" ht="14.1" customHeight="1" x14ac:dyDescent="0.2">
      <c r="A48" s="306">
        <v>62</v>
      </c>
      <c r="B48" s="307" t="s">
        <v>270</v>
      </c>
      <c r="C48" s="308"/>
      <c r="D48" s="113">
        <v>8.1984154323114016</v>
      </c>
      <c r="E48" s="115">
        <v>238</v>
      </c>
      <c r="F48" s="114">
        <v>262</v>
      </c>
      <c r="G48" s="114">
        <v>345</v>
      </c>
      <c r="H48" s="114">
        <v>212</v>
      </c>
      <c r="I48" s="140">
        <v>285</v>
      </c>
      <c r="J48" s="115">
        <v>-47</v>
      </c>
      <c r="K48" s="116">
        <v>-16.491228070175438</v>
      </c>
    </row>
    <row r="49" spans="1:11" ht="14.1" customHeight="1" x14ac:dyDescent="0.2">
      <c r="A49" s="306">
        <v>63</v>
      </c>
      <c r="B49" s="307" t="s">
        <v>271</v>
      </c>
      <c r="C49" s="308"/>
      <c r="D49" s="113">
        <v>5.1326214261109193</v>
      </c>
      <c r="E49" s="115">
        <v>149</v>
      </c>
      <c r="F49" s="114">
        <v>133</v>
      </c>
      <c r="G49" s="114">
        <v>327</v>
      </c>
      <c r="H49" s="114">
        <v>257</v>
      </c>
      <c r="I49" s="140">
        <v>155</v>
      </c>
      <c r="J49" s="115">
        <v>-6</v>
      </c>
      <c r="K49" s="116">
        <v>-3.870967741935484</v>
      </c>
    </row>
    <row r="50" spans="1:11" ht="14.1" customHeight="1" x14ac:dyDescent="0.2">
      <c r="A50" s="306" t="s">
        <v>272</v>
      </c>
      <c r="B50" s="307" t="s">
        <v>273</v>
      </c>
      <c r="C50" s="308"/>
      <c r="D50" s="113">
        <v>0.51670685497760938</v>
      </c>
      <c r="E50" s="115">
        <v>15</v>
      </c>
      <c r="F50" s="114">
        <v>15</v>
      </c>
      <c r="G50" s="114">
        <v>39</v>
      </c>
      <c r="H50" s="114">
        <v>27</v>
      </c>
      <c r="I50" s="140">
        <v>23</v>
      </c>
      <c r="J50" s="115">
        <v>-8</v>
      </c>
      <c r="K50" s="116">
        <v>-34.782608695652172</v>
      </c>
    </row>
    <row r="51" spans="1:11" ht="14.1" customHeight="1" x14ac:dyDescent="0.2">
      <c r="A51" s="306" t="s">
        <v>274</v>
      </c>
      <c r="B51" s="307" t="s">
        <v>275</v>
      </c>
      <c r="C51" s="308"/>
      <c r="D51" s="113">
        <v>4.409231829142267</v>
      </c>
      <c r="E51" s="115">
        <v>128</v>
      </c>
      <c r="F51" s="114">
        <v>111</v>
      </c>
      <c r="G51" s="114">
        <v>275</v>
      </c>
      <c r="H51" s="114">
        <v>225</v>
      </c>
      <c r="I51" s="140">
        <v>128</v>
      </c>
      <c r="J51" s="115">
        <v>0</v>
      </c>
      <c r="K51" s="116">
        <v>0</v>
      </c>
    </row>
    <row r="52" spans="1:11" ht="14.1" customHeight="1" x14ac:dyDescent="0.2">
      <c r="A52" s="306">
        <v>71</v>
      </c>
      <c r="B52" s="307" t="s">
        <v>276</v>
      </c>
      <c r="C52" s="308"/>
      <c r="D52" s="113">
        <v>7.6128143300034443</v>
      </c>
      <c r="E52" s="115">
        <v>221</v>
      </c>
      <c r="F52" s="114">
        <v>193</v>
      </c>
      <c r="G52" s="114">
        <v>276</v>
      </c>
      <c r="H52" s="114">
        <v>188</v>
      </c>
      <c r="I52" s="140">
        <v>228</v>
      </c>
      <c r="J52" s="115">
        <v>-7</v>
      </c>
      <c r="K52" s="116">
        <v>-3.0701754385964914</v>
      </c>
    </row>
    <row r="53" spans="1:11" ht="14.1" customHeight="1" x14ac:dyDescent="0.2">
      <c r="A53" s="306" t="s">
        <v>277</v>
      </c>
      <c r="B53" s="307" t="s">
        <v>278</v>
      </c>
      <c r="C53" s="308"/>
      <c r="D53" s="113">
        <v>2.2390630382363073</v>
      </c>
      <c r="E53" s="115">
        <v>65</v>
      </c>
      <c r="F53" s="114">
        <v>67</v>
      </c>
      <c r="G53" s="114">
        <v>79</v>
      </c>
      <c r="H53" s="114">
        <v>58</v>
      </c>
      <c r="I53" s="140">
        <v>88</v>
      </c>
      <c r="J53" s="115">
        <v>-23</v>
      </c>
      <c r="K53" s="116">
        <v>-26.136363636363637</v>
      </c>
    </row>
    <row r="54" spans="1:11" ht="14.1" customHeight="1" x14ac:dyDescent="0.2">
      <c r="A54" s="306" t="s">
        <v>279</v>
      </c>
      <c r="B54" s="307" t="s">
        <v>280</v>
      </c>
      <c r="C54" s="308"/>
      <c r="D54" s="113">
        <v>4.5470203238029621</v>
      </c>
      <c r="E54" s="115">
        <v>132</v>
      </c>
      <c r="F54" s="114">
        <v>109</v>
      </c>
      <c r="G54" s="114">
        <v>174</v>
      </c>
      <c r="H54" s="114">
        <v>114</v>
      </c>
      <c r="I54" s="140">
        <v>121</v>
      </c>
      <c r="J54" s="115">
        <v>11</v>
      </c>
      <c r="K54" s="116">
        <v>9.0909090909090917</v>
      </c>
    </row>
    <row r="55" spans="1:11" ht="14.1" customHeight="1" x14ac:dyDescent="0.2">
      <c r="A55" s="306">
        <v>72</v>
      </c>
      <c r="B55" s="307" t="s">
        <v>281</v>
      </c>
      <c r="C55" s="308"/>
      <c r="D55" s="113">
        <v>2.2046159145711335</v>
      </c>
      <c r="E55" s="115">
        <v>64</v>
      </c>
      <c r="F55" s="114">
        <v>43</v>
      </c>
      <c r="G55" s="114">
        <v>113</v>
      </c>
      <c r="H55" s="114">
        <v>47</v>
      </c>
      <c r="I55" s="140">
        <v>84</v>
      </c>
      <c r="J55" s="115">
        <v>-20</v>
      </c>
      <c r="K55" s="116">
        <v>-23.80952380952381</v>
      </c>
    </row>
    <row r="56" spans="1:11" ht="14.1" customHeight="1" x14ac:dyDescent="0.2">
      <c r="A56" s="306" t="s">
        <v>282</v>
      </c>
      <c r="B56" s="307" t="s">
        <v>283</v>
      </c>
      <c r="C56" s="308"/>
      <c r="D56" s="113">
        <v>0.826730967964175</v>
      </c>
      <c r="E56" s="115">
        <v>24</v>
      </c>
      <c r="F56" s="114">
        <v>14</v>
      </c>
      <c r="G56" s="114">
        <v>49</v>
      </c>
      <c r="H56" s="114">
        <v>14</v>
      </c>
      <c r="I56" s="140">
        <v>34</v>
      </c>
      <c r="J56" s="115">
        <v>-10</v>
      </c>
      <c r="K56" s="116">
        <v>-29.411764705882351</v>
      </c>
    </row>
    <row r="57" spans="1:11" ht="14.1" customHeight="1" x14ac:dyDescent="0.2">
      <c r="A57" s="306" t="s">
        <v>284</v>
      </c>
      <c r="B57" s="307" t="s">
        <v>285</v>
      </c>
      <c r="C57" s="308"/>
      <c r="D57" s="113">
        <v>0.75783672063382712</v>
      </c>
      <c r="E57" s="115">
        <v>22</v>
      </c>
      <c r="F57" s="114">
        <v>17</v>
      </c>
      <c r="G57" s="114">
        <v>13</v>
      </c>
      <c r="H57" s="114">
        <v>24</v>
      </c>
      <c r="I57" s="140">
        <v>21</v>
      </c>
      <c r="J57" s="115">
        <v>1</v>
      </c>
      <c r="K57" s="116">
        <v>4.7619047619047619</v>
      </c>
    </row>
    <row r="58" spans="1:11" ht="14.1" customHeight="1" x14ac:dyDescent="0.2">
      <c r="A58" s="306">
        <v>73</v>
      </c>
      <c r="B58" s="307" t="s">
        <v>286</v>
      </c>
      <c r="C58" s="308"/>
      <c r="D58" s="113">
        <v>2.8935583878746125</v>
      </c>
      <c r="E58" s="115">
        <v>84</v>
      </c>
      <c r="F58" s="114">
        <v>81</v>
      </c>
      <c r="G58" s="114">
        <v>163</v>
      </c>
      <c r="H58" s="114">
        <v>73</v>
      </c>
      <c r="I58" s="140">
        <v>89</v>
      </c>
      <c r="J58" s="115">
        <v>-5</v>
      </c>
      <c r="K58" s="116">
        <v>-5.617977528089888</v>
      </c>
    </row>
    <row r="59" spans="1:11" ht="14.1" customHeight="1" x14ac:dyDescent="0.2">
      <c r="A59" s="306" t="s">
        <v>287</v>
      </c>
      <c r="B59" s="307" t="s">
        <v>288</v>
      </c>
      <c r="C59" s="308"/>
      <c r="D59" s="113">
        <v>2.1701687909059593</v>
      </c>
      <c r="E59" s="115">
        <v>63</v>
      </c>
      <c r="F59" s="114">
        <v>68</v>
      </c>
      <c r="G59" s="114">
        <v>131</v>
      </c>
      <c r="H59" s="114">
        <v>55</v>
      </c>
      <c r="I59" s="140">
        <v>62</v>
      </c>
      <c r="J59" s="115">
        <v>1</v>
      </c>
      <c r="K59" s="116">
        <v>1.6129032258064515</v>
      </c>
    </row>
    <row r="60" spans="1:11" ht="14.1" customHeight="1" x14ac:dyDescent="0.2">
      <c r="A60" s="306">
        <v>81</v>
      </c>
      <c r="B60" s="307" t="s">
        <v>289</v>
      </c>
      <c r="C60" s="308"/>
      <c r="D60" s="113">
        <v>8.3017568033069242</v>
      </c>
      <c r="E60" s="115">
        <v>241</v>
      </c>
      <c r="F60" s="114">
        <v>318</v>
      </c>
      <c r="G60" s="114">
        <v>291</v>
      </c>
      <c r="H60" s="114">
        <v>231</v>
      </c>
      <c r="I60" s="140">
        <v>233</v>
      </c>
      <c r="J60" s="115">
        <v>8</v>
      </c>
      <c r="K60" s="116">
        <v>3.4334763948497855</v>
      </c>
    </row>
    <row r="61" spans="1:11" ht="14.1" customHeight="1" x14ac:dyDescent="0.2">
      <c r="A61" s="306" t="s">
        <v>290</v>
      </c>
      <c r="B61" s="307" t="s">
        <v>291</v>
      </c>
      <c r="C61" s="308"/>
      <c r="D61" s="113">
        <v>3.1346882535308302</v>
      </c>
      <c r="E61" s="115">
        <v>91</v>
      </c>
      <c r="F61" s="114">
        <v>68</v>
      </c>
      <c r="G61" s="114">
        <v>131</v>
      </c>
      <c r="H61" s="114">
        <v>52</v>
      </c>
      <c r="I61" s="140">
        <v>70</v>
      </c>
      <c r="J61" s="115">
        <v>21</v>
      </c>
      <c r="K61" s="116">
        <v>30</v>
      </c>
    </row>
    <row r="62" spans="1:11" ht="14.1" customHeight="1" x14ac:dyDescent="0.2">
      <c r="A62" s="306" t="s">
        <v>292</v>
      </c>
      <c r="B62" s="307" t="s">
        <v>293</v>
      </c>
      <c r="C62" s="308"/>
      <c r="D62" s="113">
        <v>2.0668274199104375</v>
      </c>
      <c r="E62" s="115">
        <v>60</v>
      </c>
      <c r="F62" s="114">
        <v>167</v>
      </c>
      <c r="G62" s="114">
        <v>93</v>
      </c>
      <c r="H62" s="114">
        <v>92</v>
      </c>
      <c r="I62" s="140">
        <v>77</v>
      </c>
      <c r="J62" s="115">
        <v>-17</v>
      </c>
      <c r="K62" s="116">
        <v>-22.077922077922079</v>
      </c>
    </row>
    <row r="63" spans="1:11" ht="14.1" customHeight="1" x14ac:dyDescent="0.2">
      <c r="A63" s="306"/>
      <c r="B63" s="307" t="s">
        <v>294</v>
      </c>
      <c r="C63" s="308"/>
      <c r="D63" s="113">
        <v>1.9290389252497417</v>
      </c>
      <c r="E63" s="115">
        <v>56</v>
      </c>
      <c r="F63" s="114">
        <v>145</v>
      </c>
      <c r="G63" s="114">
        <v>74</v>
      </c>
      <c r="H63" s="114">
        <v>80</v>
      </c>
      <c r="I63" s="140">
        <v>55</v>
      </c>
      <c r="J63" s="115">
        <v>1</v>
      </c>
      <c r="K63" s="116">
        <v>1.8181818181818181</v>
      </c>
    </row>
    <row r="64" spans="1:11" ht="14.1" customHeight="1" x14ac:dyDescent="0.2">
      <c r="A64" s="306" t="s">
        <v>295</v>
      </c>
      <c r="B64" s="307" t="s">
        <v>296</v>
      </c>
      <c r="C64" s="308"/>
      <c r="D64" s="113">
        <v>1.5156734412676542</v>
      </c>
      <c r="E64" s="115">
        <v>44</v>
      </c>
      <c r="F64" s="114">
        <v>38</v>
      </c>
      <c r="G64" s="114">
        <v>27</v>
      </c>
      <c r="H64" s="114">
        <v>55</v>
      </c>
      <c r="I64" s="140">
        <v>37</v>
      </c>
      <c r="J64" s="115">
        <v>7</v>
      </c>
      <c r="K64" s="116">
        <v>18.918918918918919</v>
      </c>
    </row>
    <row r="65" spans="1:11" ht="14.1" customHeight="1" x14ac:dyDescent="0.2">
      <c r="A65" s="306" t="s">
        <v>297</v>
      </c>
      <c r="B65" s="307" t="s">
        <v>298</v>
      </c>
      <c r="C65" s="308"/>
      <c r="D65" s="113">
        <v>0.58560110230795726</v>
      </c>
      <c r="E65" s="115">
        <v>17</v>
      </c>
      <c r="F65" s="114">
        <v>16</v>
      </c>
      <c r="G65" s="114">
        <v>12</v>
      </c>
      <c r="H65" s="114">
        <v>16</v>
      </c>
      <c r="I65" s="140">
        <v>22</v>
      </c>
      <c r="J65" s="115">
        <v>-5</v>
      </c>
      <c r="K65" s="116">
        <v>-22.727272727272727</v>
      </c>
    </row>
    <row r="66" spans="1:11" ht="14.1" customHeight="1" x14ac:dyDescent="0.2">
      <c r="A66" s="306">
        <v>82</v>
      </c>
      <c r="B66" s="307" t="s">
        <v>299</v>
      </c>
      <c r="C66" s="308"/>
      <c r="D66" s="113">
        <v>2.8591112642094387</v>
      </c>
      <c r="E66" s="115">
        <v>83</v>
      </c>
      <c r="F66" s="114">
        <v>79</v>
      </c>
      <c r="G66" s="114">
        <v>153</v>
      </c>
      <c r="H66" s="114">
        <v>82</v>
      </c>
      <c r="I66" s="140">
        <v>92</v>
      </c>
      <c r="J66" s="115">
        <v>-9</v>
      </c>
      <c r="K66" s="116">
        <v>-9.7826086956521738</v>
      </c>
    </row>
    <row r="67" spans="1:11" ht="14.1" customHeight="1" x14ac:dyDescent="0.2">
      <c r="A67" s="306" t="s">
        <v>300</v>
      </c>
      <c r="B67" s="307" t="s">
        <v>301</v>
      </c>
      <c r="C67" s="308"/>
      <c r="D67" s="113">
        <v>1.5156734412676542</v>
      </c>
      <c r="E67" s="115">
        <v>44</v>
      </c>
      <c r="F67" s="114">
        <v>49</v>
      </c>
      <c r="G67" s="114">
        <v>86</v>
      </c>
      <c r="H67" s="114">
        <v>42</v>
      </c>
      <c r="I67" s="140">
        <v>61</v>
      </c>
      <c r="J67" s="115">
        <v>-17</v>
      </c>
      <c r="K67" s="116">
        <v>-27.868852459016395</v>
      </c>
    </row>
    <row r="68" spans="1:11" ht="14.1" customHeight="1" x14ac:dyDescent="0.2">
      <c r="A68" s="306" t="s">
        <v>302</v>
      </c>
      <c r="B68" s="307" t="s">
        <v>303</v>
      </c>
      <c r="C68" s="308"/>
      <c r="D68" s="113">
        <v>0.48225973131243544</v>
      </c>
      <c r="E68" s="115">
        <v>14</v>
      </c>
      <c r="F68" s="114">
        <v>25</v>
      </c>
      <c r="G68" s="114">
        <v>40</v>
      </c>
      <c r="H68" s="114">
        <v>29</v>
      </c>
      <c r="I68" s="140">
        <v>19</v>
      </c>
      <c r="J68" s="115">
        <v>-5</v>
      </c>
      <c r="K68" s="116">
        <v>-26.315789473684209</v>
      </c>
    </row>
    <row r="69" spans="1:11" ht="14.1" customHeight="1" x14ac:dyDescent="0.2">
      <c r="A69" s="306">
        <v>83</v>
      </c>
      <c r="B69" s="307" t="s">
        <v>304</v>
      </c>
      <c r="C69" s="308"/>
      <c r="D69" s="113">
        <v>5.1670685497760935</v>
      </c>
      <c r="E69" s="115">
        <v>150</v>
      </c>
      <c r="F69" s="114">
        <v>145</v>
      </c>
      <c r="G69" s="114">
        <v>337</v>
      </c>
      <c r="H69" s="114">
        <v>207</v>
      </c>
      <c r="I69" s="140">
        <v>173</v>
      </c>
      <c r="J69" s="115">
        <v>-23</v>
      </c>
      <c r="K69" s="116">
        <v>-13.294797687861271</v>
      </c>
    </row>
    <row r="70" spans="1:11" ht="14.1" customHeight="1" x14ac:dyDescent="0.2">
      <c r="A70" s="306" t="s">
        <v>305</v>
      </c>
      <c r="B70" s="307" t="s">
        <v>306</v>
      </c>
      <c r="C70" s="308"/>
      <c r="D70" s="113">
        <v>4.5814674474681363</v>
      </c>
      <c r="E70" s="115">
        <v>133</v>
      </c>
      <c r="F70" s="114">
        <v>123</v>
      </c>
      <c r="G70" s="114">
        <v>311</v>
      </c>
      <c r="H70" s="114">
        <v>180</v>
      </c>
      <c r="I70" s="140">
        <v>156</v>
      </c>
      <c r="J70" s="115">
        <v>-23</v>
      </c>
      <c r="K70" s="116">
        <v>-14.743589743589743</v>
      </c>
    </row>
    <row r="71" spans="1:11" ht="14.1" customHeight="1" x14ac:dyDescent="0.2">
      <c r="A71" s="306"/>
      <c r="B71" s="307" t="s">
        <v>307</v>
      </c>
      <c r="C71" s="308"/>
      <c r="D71" s="113">
        <v>2.0668274199104375</v>
      </c>
      <c r="E71" s="115">
        <v>60</v>
      </c>
      <c r="F71" s="114">
        <v>60</v>
      </c>
      <c r="G71" s="114">
        <v>196</v>
      </c>
      <c r="H71" s="114">
        <v>42</v>
      </c>
      <c r="I71" s="140">
        <v>76</v>
      </c>
      <c r="J71" s="115">
        <v>-16</v>
      </c>
      <c r="K71" s="116">
        <v>-21.05263157894737</v>
      </c>
    </row>
    <row r="72" spans="1:11" ht="14.1" customHeight="1" x14ac:dyDescent="0.2">
      <c r="A72" s="306">
        <v>84</v>
      </c>
      <c r="B72" s="307" t="s">
        <v>308</v>
      </c>
      <c r="C72" s="308"/>
      <c r="D72" s="113">
        <v>1.3089906992766105</v>
      </c>
      <c r="E72" s="115">
        <v>38</v>
      </c>
      <c r="F72" s="114">
        <v>31</v>
      </c>
      <c r="G72" s="114">
        <v>79</v>
      </c>
      <c r="H72" s="114">
        <v>33</v>
      </c>
      <c r="I72" s="140">
        <v>29</v>
      </c>
      <c r="J72" s="115">
        <v>9</v>
      </c>
      <c r="K72" s="116">
        <v>31.03448275862069</v>
      </c>
    </row>
    <row r="73" spans="1:11" ht="14.1" customHeight="1" x14ac:dyDescent="0.2">
      <c r="A73" s="306" t="s">
        <v>309</v>
      </c>
      <c r="B73" s="307" t="s">
        <v>310</v>
      </c>
      <c r="C73" s="308"/>
      <c r="D73" s="113">
        <v>0.13778849466069584</v>
      </c>
      <c r="E73" s="115">
        <v>4</v>
      </c>
      <c r="F73" s="114">
        <v>4</v>
      </c>
      <c r="G73" s="114">
        <v>28</v>
      </c>
      <c r="H73" s="114" t="s">
        <v>513</v>
      </c>
      <c r="I73" s="140">
        <v>7</v>
      </c>
      <c r="J73" s="115">
        <v>-3</v>
      </c>
      <c r="K73" s="116">
        <v>-42.857142857142854</v>
      </c>
    </row>
    <row r="74" spans="1:11" ht="14.1" customHeight="1" x14ac:dyDescent="0.2">
      <c r="A74" s="306" t="s">
        <v>311</v>
      </c>
      <c r="B74" s="307" t="s">
        <v>312</v>
      </c>
      <c r="C74" s="308"/>
      <c r="D74" s="113">
        <v>0.20668274199104375</v>
      </c>
      <c r="E74" s="115">
        <v>6</v>
      </c>
      <c r="F74" s="114">
        <v>6</v>
      </c>
      <c r="G74" s="114">
        <v>24</v>
      </c>
      <c r="H74" s="114">
        <v>3</v>
      </c>
      <c r="I74" s="140">
        <v>8</v>
      </c>
      <c r="J74" s="115">
        <v>-2</v>
      </c>
      <c r="K74" s="116">
        <v>-25</v>
      </c>
    </row>
    <row r="75" spans="1:11" ht="14.1" customHeight="1" x14ac:dyDescent="0.2">
      <c r="A75" s="306" t="s">
        <v>313</v>
      </c>
      <c r="B75" s="307" t="s">
        <v>314</v>
      </c>
      <c r="C75" s="308"/>
      <c r="D75" s="113">
        <v>0.37891836031691356</v>
      </c>
      <c r="E75" s="115">
        <v>11</v>
      </c>
      <c r="F75" s="114">
        <v>11</v>
      </c>
      <c r="G75" s="114">
        <v>11</v>
      </c>
      <c r="H75" s="114">
        <v>16</v>
      </c>
      <c r="I75" s="140">
        <v>7</v>
      </c>
      <c r="J75" s="115">
        <v>4</v>
      </c>
      <c r="K75" s="116">
        <v>57.142857142857146</v>
      </c>
    </row>
    <row r="76" spans="1:11" ht="14.1" customHeight="1" x14ac:dyDescent="0.2">
      <c r="A76" s="306">
        <v>91</v>
      </c>
      <c r="B76" s="307" t="s">
        <v>315</v>
      </c>
      <c r="C76" s="308"/>
      <c r="D76" s="113">
        <v>0.13778849466069584</v>
      </c>
      <c r="E76" s="115">
        <v>4</v>
      </c>
      <c r="F76" s="114">
        <v>3</v>
      </c>
      <c r="G76" s="114" t="s">
        <v>513</v>
      </c>
      <c r="H76" s="114">
        <v>7</v>
      </c>
      <c r="I76" s="140">
        <v>4</v>
      </c>
      <c r="J76" s="115">
        <v>0</v>
      </c>
      <c r="K76" s="116">
        <v>0</v>
      </c>
    </row>
    <row r="77" spans="1:11" ht="14.1" customHeight="1" x14ac:dyDescent="0.2">
      <c r="A77" s="306">
        <v>92</v>
      </c>
      <c r="B77" s="307" t="s">
        <v>316</v>
      </c>
      <c r="C77" s="308"/>
      <c r="D77" s="113">
        <v>1.2745435756114365</v>
      </c>
      <c r="E77" s="115">
        <v>37</v>
      </c>
      <c r="F77" s="114">
        <v>19</v>
      </c>
      <c r="G77" s="114">
        <v>24</v>
      </c>
      <c r="H77" s="114">
        <v>28</v>
      </c>
      <c r="I77" s="140">
        <v>15</v>
      </c>
      <c r="J77" s="115">
        <v>22</v>
      </c>
      <c r="K77" s="116">
        <v>146.66666666666666</v>
      </c>
    </row>
    <row r="78" spans="1:11" ht="14.1" customHeight="1" x14ac:dyDescent="0.2">
      <c r="A78" s="306">
        <v>93</v>
      </c>
      <c r="B78" s="307" t="s">
        <v>317</v>
      </c>
      <c r="C78" s="308"/>
      <c r="D78" s="113">
        <v>0.13778849466069584</v>
      </c>
      <c r="E78" s="115">
        <v>4</v>
      </c>
      <c r="F78" s="114">
        <v>3</v>
      </c>
      <c r="G78" s="114" t="s">
        <v>513</v>
      </c>
      <c r="H78" s="114">
        <v>3</v>
      </c>
      <c r="I78" s="140">
        <v>6</v>
      </c>
      <c r="J78" s="115">
        <v>-2</v>
      </c>
      <c r="K78" s="116">
        <v>-33.333333333333336</v>
      </c>
    </row>
    <row r="79" spans="1:11" ht="14.1" customHeight="1" x14ac:dyDescent="0.2">
      <c r="A79" s="306">
        <v>94</v>
      </c>
      <c r="B79" s="307" t="s">
        <v>318</v>
      </c>
      <c r="C79" s="308"/>
      <c r="D79" s="113">
        <v>0.65449534963830525</v>
      </c>
      <c r="E79" s="115">
        <v>19</v>
      </c>
      <c r="F79" s="114">
        <v>38</v>
      </c>
      <c r="G79" s="114">
        <v>56</v>
      </c>
      <c r="H79" s="114">
        <v>102</v>
      </c>
      <c r="I79" s="140">
        <v>25</v>
      </c>
      <c r="J79" s="115">
        <v>-6</v>
      </c>
      <c r="K79" s="116">
        <v>-24</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t="s">
        <v>513</v>
      </c>
      <c r="E81" s="143" t="s">
        <v>513</v>
      </c>
      <c r="F81" s="144" t="s">
        <v>513</v>
      </c>
      <c r="G81" s="144">
        <v>26</v>
      </c>
      <c r="H81" s="144" t="s">
        <v>513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3116</v>
      </c>
      <c r="E11" s="114">
        <v>2933</v>
      </c>
      <c r="F11" s="114">
        <v>4044</v>
      </c>
      <c r="G11" s="114">
        <v>2856</v>
      </c>
      <c r="H11" s="140">
        <v>3310</v>
      </c>
      <c r="I11" s="115">
        <v>-194</v>
      </c>
      <c r="J11" s="116">
        <v>-5.8610271903323259</v>
      </c>
    </row>
    <row r="12" spans="1:15" s="110" customFormat="1" ht="24.95" customHeight="1" x14ac:dyDescent="0.2">
      <c r="A12" s="193" t="s">
        <v>132</v>
      </c>
      <c r="B12" s="194" t="s">
        <v>133</v>
      </c>
      <c r="C12" s="113" t="s">
        <v>513</v>
      </c>
      <c r="D12" s="115" t="s">
        <v>513</v>
      </c>
      <c r="E12" s="114" t="s">
        <v>513</v>
      </c>
      <c r="F12" s="114">
        <v>14</v>
      </c>
      <c r="G12" s="114">
        <v>7</v>
      </c>
      <c r="H12" s="140" t="s">
        <v>513</v>
      </c>
      <c r="I12" s="115" t="s">
        <v>513</v>
      </c>
      <c r="J12" s="116" t="s">
        <v>513</v>
      </c>
    </row>
    <row r="13" spans="1:15" s="110" customFormat="1" ht="24.95" customHeight="1" x14ac:dyDescent="0.2">
      <c r="A13" s="193" t="s">
        <v>134</v>
      </c>
      <c r="B13" s="199" t="s">
        <v>214</v>
      </c>
      <c r="C13" s="113" t="s">
        <v>513</v>
      </c>
      <c r="D13" s="115" t="s">
        <v>513</v>
      </c>
      <c r="E13" s="114" t="s">
        <v>513</v>
      </c>
      <c r="F13" s="114">
        <v>20</v>
      </c>
      <c r="G13" s="114">
        <v>19</v>
      </c>
      <c r="H13" s="140">
        <v>37</v>
      </c>
      <c r="I13" s="115" t="s">
        <v>513</v>
      </c>
      <c r="J13" s="116" t="s">
        <v>513</v>
      </c>
    </row>
    <row r="14" spans="1:15" s="287" customFormat="1" ht="24.95" customHeight="1" x14ac:dyDescent="0.2">
      <c r="A14" s="193" t="s">
        <v>215</v>
      </c>
      <c r="B14" s="199" t="s">
        <v>137</v>
      </c>
      <c r="C14" s="113">
        <v>6.7073170731707314</v>
      </c>
      <c r="D14" s="115">
        <v>209</v>
      </c>
      <c r="E14" s="114">
        <v>137</v>
      </c>
      <c r="F14" s="114">
        <v>267</v>
      </c>
      <c r="G14" s="114">
        <v>165</v>
      </c>
      <c r="H14" s="140">
        <v>267</v>
      </c>
      <c r="I14" s="115">
        <v>-58</v>
      </c>
      <c r="J14" s="116">
        <v>-21.722846441947567</v>
      </c>
      <c r="K14" s="110"/>
      <c r="L14" s="110"/>
      <c r="M14" s="110"/>
      <c r="N14" s="110"/>
      <c r="O14" s="110"/>
    </row>
    <row r="15" spans="1:15" s="110" customFormat="1" ht="24.95" customHeight="1" x14ac:dyDescent="0.2">
      <c r="A15" s="193" t="s">
        <v>216</v>
      </c>
      <c r="B15" s="199" t="s">
        <v>217</v>
      </c>
      <c r="C15" s="113">
        <v>3.2092426187419769</v>
      </c>
      <c r="D15" s="115">
        <v>100</v>
      </c>
      <c r="E15" s="114">
        <v>55</v>
      </c>
      <c r="F15" s="114">
        <v>104</v>
      </c>
      <c r="G15" s="114">
        <v>70</v>
      </c>
      <c r="H15" s="140">
        <v>149</v>
      </c>
      <c r="I15" s="115">
        <v>-49</v>
      </c>
      <c r="J15" s="116">
        <v>-32.885906040268459</v>
      </c>
    </row>
    <row r="16" spans="1:15" s="287" customFormat="1" ht="24.95" customHeight="1" x14ac:dyDescent="0.2">
      <c r="A16" s="193" t="s">
        <v>218</v>
      </c>
      <c r="B16" s="199" t="s">
        <v>141</v>
      </c>
      <c r="C16" s="113">
        <v>2.4711168164313224</v>
      </c>
      <c r="D16" s="115">
        <v>77</v>
      </c>
      <c r="E16" s="114">
        <v>64</v>
      </c>
      <c r="F16" s="114">
        <v>130</v>
      </c>
      <c r="G16" s="114">
        <v>60</v>
      </c>
      <c r="H16" s="140">
        <v>82</v>
      </c>
      <c r="I16" s="115">
        <v>-5</v>
      </c>
      <c r="J16" s="116">
        <v>-6.0975609756097562</v>
      </c>
      <c r="K16" s="110"/>
      <c r="L16" s="110"/>
      <c r="M16" s="110"/>
      <c r="N16" s="110"/>
      <c r="O16" s="110"/>
    </row>
    <row r="17" spans="1:15" s="110" customFormat="1" ht="24.95" customHeight="1" x14ac:dyDescent="0.2">
      <c r="A17" s="193" t="s">
        <v>142</v>
      </c>
      <c r="B17" s="199" t="s">
        <v>220</v>
      </c>
      <c r="C17" s="113">
        <v>1.0269576379974326</v>
      </c>
      <c r="D17" s="115">
        <v>32</v>
      </c>
      <c r="E17" s="114">
        <v>18</v>
      </c>
      <c r="F17" s="114">
        <v>33</v>
      </c>
      <c r="G17" s="114">
        <v>35</v>
      </c>
      <c r="H17" s="140">
        <v>36</v>
      </c>
      <c r="I17" s="115">
        <v>-4</v>
      </c>
      <c r="J17" s="116">
        <v>-11.111111111111111</v>
      </c>
    </row>
    <row r="18" spans="1:15" s="287" customFormat="1" ht="24.95" customHeight="1" x14ac:dyDescent="0.2">
      <c r="A18" s="201" t="s">
        <v>144</v>
      </c>
      <c r="B18" s="202" t="s">
        <v>145</v>
      </c>
      <c r="C18" s="113" t="s">
        <v>513</v>
      </c>
      <c r="D18" s="115" t="s">
        <v>513</v>
      </c>
      <c r="E18" s="114" t="s">
        <v>513</v>
      </c>
      <c r="F18" s="114">
        <v>134</v>
      </c>
      <c r="G18" s="114">
        <v>130</v>
      </c>
      <c r="H18" s="140">
        <v>142</v>
      </c>
      <c r="I18" s="115" t="s">
        <v>513</v>
      </c>
      <c r="J18" s="116" t="s">
        <v>513</v>
      </c>
      <c r="K18" s="110"/>
      <c r="L18" s="110"/>
      <c r="M18" s="110"/>
      <c r="N18" s="110"/>
      <c r="O18" s="110"/>
    </row>
    <row r="19" spans="1:15" s="110" customFormat="1" ht="24.95" customHeight="1" x14ac:dyDescent="0.2">
      <c r="A19" s="193" t="s">
        <v>146</v>
      </c>
      <c r="B19" s="199" t="s">
        <v>147</v>
      </c>
      <c r="C19" s="113">
        <v>12.676508344030809</v>
      </c>
      <c r="D19" s="115">
        <v>395</v>
      </c>
      <c r="E19" s="114">
        <v>372</v>
      </c>
      <c r="F19" s="114">
        <v>546</v>
      </c>
      <c r="G19" s="114">
        <v>343</v>
      </c>
      <c r="H19" s="140">
        <v>410</v>
      </c>
      <c r="I19" s="115">
        <v>-15</v>
      </c>
      <c r="J19" s="116">
        <v>-3.6585365853658538</v>
      </c>
    </row>
    <row r="20" spans="1:15" s="287" customFormat="1" ht="24.95" customHeight="1" x14ac:dyDescent="0.2">
      <c r="A20" s="193" t="s">
        <v>148</v>
      </c>
      <c r="B20" s="199" t="s">
        <v>149</v>
      </c>
      <c r="C20" s="113">
        <v>2.5353016688061616</v>
      </c>
      <c r="D20" s="115">
        <v>79</v>
      </c>
      <c r="E20" s="114">
        <v>75</v>
      </c>
      <c r="F20" s="114">
        <v>125</v>
      </c>
      <c r="G20" s="114">
        <v>95</v>
      </c>
      <c r="H20" s="140">
        <v>93</v>
      </c>
      <c r="I20" s="115">
        <v>-14</v>
      </c>
      <c r="J20" s="116">
        <v>-15.053763440860216</v>
      </c>
      <c r="K20" s="110"/>
      <c r="L20" s="110"/>
      <c r="M20" s="110"/>
      <c r="N20" s="110"/>
      <c r="O20" s="110"/>
    </row>
    <row r="21" spans="1:15" s="110" customFormat="1" ht="24.95" customHeight="1" x14ac:dyDescent="0.2">
      <c r="A21" s="201" t="s">
        <v>150</v>
      </c>
      <c r="B21" s="202" t="s">
        <v>151</v>
      </c>
      <c r="C21" s="113">
        <v>8.568677792041079</v>
      </c>
      <c r="D21" s="115">
        <v>267</v>
      </c>
      <c r="E21" s="114">
        <v>273</v>
      </c>
      <c r="F21" s="114">
        <v>336</v>
      </c>
      <c r="G21" s="114">
        <v>277</v>
      </c>
      <c r="H21" s="140">
        <v>230</v>
      </c>
      <c r="I21" s="115">
        <v>37</v>
      </c>
      <c r="J21" s="116">
        <v>16.086956521739129</v>
      </c>
    </row>
    <row r="22" spans="1:15" s="110" customFormat="1" ht="24.95" customHeight="1" x14ac:dyDescent="0.2">
      <c r="A22" s="201" t="s">
        <v>152</v>
      </c>
      <c r="B22" s="199" t="s">
        <v>153</v>
      </c>
      <c r="C22" s="113" t="s">
        <v>513</v>
      </c>
      <c r="D22" s="115" t="s">
        <v>513</v>
      </c>
      <c r="E22" s="114">
        <v>41</v>
      </c>
      <c r="F22" s="114">
        <v>45</v>
      </c>
      <c r="G22" s="114">
        <v>29</v>
      </c>
      <c r="H22" s="140">
        <v>58</v>
      </c>
      <c r="I22" s="115" t="s">
        <v>513</v>
      </c>
      <c r="J22" s="116" t="s">
        <v>513</v>
      </c>
    </row>
    <row r="23" spans="1:15" s="110" customFormat="1" ht="24.95" customHeight="1" x14ac:dyDescent="0.2">
      <c r="A23" s="193" t="s">
        <v>154</v>
      </c>
      <c r="B23" s="199" t="s">
        <v>155</v>
      </c>
      <c r="C23" s="113" t="s">
        <v>513</v>
      </c>
      <c r="D23" s="115" t="s">
        <v>513</v>
      </c>
      <c r="E23" s="114">
        <v>27</v>
      </c>
      <c r="F23" s="114">
        <v>49</v>
      </c>
      <c r="G23" s="114">
        <v>43</v>
      </c>
      <c r="H23" s="140">
        <v>57</v>
      </c>
      <c r="I23" s="115" t="s">
        <v>513</v>
      </c>
      <c r="J23" s="116" t="s">
        <v>513</v>
      </c>
    </row>
    <row r="24" spans="1:15" s="110" customFormat="1" ht="24.95" customHeight="1" x14ac:dyDescent="0.2">
      <c r="A24" s="193" t="s">
        <v>156</v>
      </c>
      <c r="B24" s="199" t="s">
        <v>221</v>
      </c>
      <c r="C24" s="113">
        <v>3.8831835686777922</v>
      </c>
      <c r="D24" s="115">
        <v>121</v>
      </c>
      <c r="E24" s="114">
        <v>100</v>
      </c>
      <c r="F24" s="114">
        <v>197</v>
      </c>
      <c r="G24" s="114">
        <v>97</v>
      </c>
      <c r="H24" s="140">
        <v>125</v>
      </c>
      <c r="I24" s="115">
        <v>-4</v>
      </c>
      <c r="J24" s="116">
        <v>-3.2</v>
      </c>
    </row>
    <row r="25" spans="1:15" s="110" customFormat="1" ht="24.95" customHeight="1" x14ac:dyDescent="0.2">
      <c r="A25" s="193" t="s">
        <v>222</v>
      </c>
      <c r="B25" s="204" t="s">
        <v>159</v>
      </c>
      <c r="C25" s="113">
        <v>5.4878048780487809</v>
      </c>
      <c r="D25" s="115">
        <v>171</v>
      </c>
      <c r="E25" s="114">
        <v>129</v>
      </c>
      <c r="F25" s="114">
        <v>272</v>
      </c>
      <c r="G25" s="114">
        <v>115</v>
      </c>
      <c r="H25" s="140">
        <v>251</v>
      </c>
      <c r="I25" s="115">
        <v>-80</v>
      </c>
      <c r="J25" s="116">
        <v>-31.872509960159363</v>
      </c>
    </row>
    <row r="26" spans="1:15" s="110" customFormat="1" ht="24.95" customHeight="1" x14ac:dyDescent="0.2">
      <c r="A26" s="201">
        <v>782.78300000000002</v>
      </c>
      <c r="B26" s="203" t="s">
        <v>160</v>
      </c>
      <c r="C26" s="113">
        <v>24.80744544287548</v>
      </c>
      <c r="D26" s="115">
        <v>773</v>
      </c>
      <c r="E26" s="114">
        <v>824</v>
      </c>
      <c r="F26" s="114">
        <v>813</v>
      </c>
      <c r="G26" s="114">
        <v>779</v>
      </c>
      <c r="H26" s="140">
        <v>795</v>
      </c>
      <c r="I26" s="115">
        <v>-22</v>
      </c>
      <c r="J26" s="116">
        <v>-2.7672955974842766</v>
      </c>
    </row>
    <row r="27" spans="1:15" s="110" customFormat="1" ht="24.95" customHeight="1" x14ac:dyDescent="0.2">
      <c r="A27" s="193" t="s">
        <v>161</v>
      </c>
      <c r="B27" s="199" t="s">
        <v>162</v>
      </c>
      <c r="C27" s="113">
        <v>3.9473684210526314</v>
      </c>
      <c r="D27" s="115">
        <v>123</v>
      </c>
      <c r="E27" s="114">
        <v>93</v>
      </c>
      <c r="F27" s="114">
        <v>144</v>
      </c>
      <c r="G27" s="114">
        <v>87</v>
      </c>
      <c r="H27" s="140">
        <v>108</v>
      </c>
      <c r="I27" s="115">
        <v>15</v>
      </c>
      <c r="J27" s="116">
        <v>13.888888888888889</v>
      </c>
    </row>
    <row r="28" spans="1:15" s="110" customFormat="1" ht="24.95" customHeight="1" x14ac:dyDescent="0.2">
      <c r="A28" s="193" t="s">
        <v>163</v>
      </c>
      <c r="B28" s="199" t="s">
        <v>164</v>
      </c>
      <c r="C28" s="113">
        <v>3.6585365853658538</v>
      </c>
      <c r="D28" s="115">
        <v>114</v>
      </c>
      <c r="E28" s="114">
        <v>72</v>
      </c>
      <c r="F28" s="114">
        <v>202</v>
      </c>
      <c r="G28" s="114">
        <v>60</v>
      </c>
      <c r="H28" s="140">
        <v>123</v>
      </c>
      <c r="I28" s="115">
        <v>-9</v>
      </c>
      <c r="J28" s="116">
        <v>-7.3170731707317076</v>
      </c>
    </row>
    <row r="29" spans="1:15" s="110" customFormat="1" ht="24.95" customHeight="1" x14ac:dyDescent="0.2">
      <c r="A29" s="193">
        <v>86</v>
      </c>
      <c r="B29" s="199" t="s">
        <v>165</v>
      </c>
      <c r="C29" s="113">
        <v>8.7291399229781774</v>
      </c>
      <c r="D29" s="115">
        <v>272</v>
      </c>
      <c r="E29" s="114">
        <v>297</v>
      </c>
      <c r="F29" s="114">
        <v>290</v>
      </c>
      <c r="G29" s="114">
        <v>226</v>
      </c>
      <c r="H29" s="140">
        <v>292</v>
      </c>
      <c r="I29" s="115">
        <v>-20</v>
      </c>
      <c r="J29" s="116">
        <v>-6.8493150684931505</v>
      </c>
    </row>
    <row r="30" spans="1:15" s="110" customFormat="1" ht="24.95" customHeight="1" x14ac:dyDescent="0.2">
      <c r="A30" s="193">
        <v>87.88</v>
      </c>
      <c r="B30" s="204" t="s">
        <v>166</v>
      </c>
      <c r="C30" s="113">
        <v>5.1026957637997432</v>
      </c>
      <c r="D30" s="115">
        <v>159</v>
      </c>
      <c r="E30" s="114">
        <v>154</v>
      </c>
      <c r="F30" s="114">
        <v>299</v>
      </c>
      <c r="G30" s="114">
        <v>152</v>
      </c>
      <c r="H30" s="140">
        <v>187</v>
      </c>
      <c r="I30" s="115">
        <v>-28</v>
      </c>
      <c r="J30" s="116">
        <v>-14.973262032085561</v>
      </c>
    </row>
    <row r="31" spans="1:15" s="110" customFormat="1" ht="24.95" customHeight="1" x14ac:dyDescent="0.2">
      <c r="A31" s="193" t="s">
        <v>167</v>
      </c>
      <c r="B31" s="199" t="s">
        <v>168</v>
      </c>
      <c r="C31" s="113">
        <v>4.2362002567394095</v>
      </c>
      <c r="D31" s="115">
        <v>132</v>
      </c>
      <c r="E31" s="114">
        <v>136</v>
      </c>
      <c r="F31" s="114">
        <v>291</v>
      </c>
      <c r="G31" s="114">
        <v>232</v>
      </c>
      <c r="H31" s="140">
        <v>131</v>
      </c>
      <c r="I31" s="115">
        <v>1</v>
      </c>
      <c r="J31" s="116">
        <v>0.76335877862595425</v>
      </c>
    </row>
    <row r="32" spans="1:15" s="110" customFormat="1" ht="24.95" customHeight="1" x14ac:dyDescent="0.2">
      <c r="A32" s="193"/>
      <c r="B32" s="204" t="s">
        <v>169</v>
      </c>
      <c r="C32" s="113">
        <v>0</v>
      </c>
      <c r="D32" s="115">
        <v>0</v>
      </c>
      <c r="E32" s="114">
        <v>0</v>
      </c>
      <c r="F32" s="114">
        <v>0</v>
      </c>
      <c r="G32" s="114">
        <v>0</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v>14</v>
      </c>
      <c r="G34" s="114">
        <v>7</v>
      </c>
      <c r="H34" s="140" t="s">
        <v>513</v>
      </c>
      <c r="I34" s="115" t="s">
        <v>513</v>
      </c>
      <c r="J34" s="116" t="s">
        <v>513</v>
      </c>
    </row>
    <row r="35" spans="1:10" s="110" customFormat="1" ht="24.95" customHeight="1" x14ac:dyDescent="0.2">
      <c r="A35" s="292" t="s">
        <v>171</v>
      </c>
      <c r="B35" s="293" t="s">
        <v>172</v>
      </c>
      <c r="C35" s="113" t="s">
        <v>513</v>
      </c>
      <c r="D35" s="115" t="s">
        <v>513</v>
      </c>
      <c r="E35" s="114" t="s">
        <v>513</v>
      </c>
      <c r="F35" s="114">
        <v>421</v>
      </c>
      <c r="G35" s="114">
        <v>314</v>
      </c>
      <c r="H35" s="140">
        <v>446</v>
      </c>
      <c r="I35" s="115" t="s">
        <v>513</v>
      </c>
      <c r="J35" s="116" t="s">
        <v>513</v>
      </c>
    </row>
    <row r="36" spans="1:10" s="110" customFormat="1" ht="24.95" customHeight="1" x14ac:dyDescent="0.2">
      <c r="A36" s="294" t="s">
        <v>173</v>
      </c>
      <c r="B36" s="295" t="s">
        <v>174</v>
      </c>
      <c r="C36" s="125">
        <v>87.002567394094996</v>
      </c>
      <c r="D36" s="143">
        <v>2711</v>
      </c>
      <c r="E36" s="144">
        <v>2593</v>
      </c>
      <c r="F36" s="144">
        <v>3609</v>
      </c>
      <c r="G36" s="144">
        <v>2535</v>
      </c>
      <c r="H36" s="145">
        <v>2860</v>
      </c>
      <c r="I36" s="143">
        <v>-149</v>
      </c>
      <c r="J36" s="146">
        <v>-5.20979020979021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3116</v>
      </c>
      <c r="F11" s="264">
        <v>2933</v>
      </c>
      <c r="G11" s="264">
        <v>4044</v>
      </c>
      <c r="H11" s="264">
        <v>2856</v>
      </c>
      <c r="I11" s="265">
        <v>3310</v>
      </c>
      <c r="J11" s="263">
        <v>-194</v>
      </c>
      <c r="K11" s="266">
        <v>-5.8610271903323259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33.921694480102694</v>
      </c>
      <c r="E13" s="115">
        <v>1057</v>
      </c>
      <c r="F13" s="114">
        <v>1102</v>
      </c>
      <c r="G13" s="114">
        <v>1284</v>
      </c>
      <c r="H13" s="114">
        <v>1042</v>
      </c>
      <c r="I13" s="140">
        <v>1162</v>
      </c>
      <c r="J13" s="115">
        <v>-105</v>
      </c>
      <c r="K13" s="116">
        <v>-9.0361445783132535</v>
      </c>
    </row>
    <row r="14" spans="1:17" ht="15.95" customHeight="1" x14ac:dyDescent="0.2">
      <c r="A14" s="306" t="s">
        <v>230</v>
      </c>
      <c r="B14" s="307"/>
      <c r="C14" s="308"/>
      <c r="D14" s="113">
        <v>51.187419768934532</v>
      </c>
      <c r="E14" s="115">
        <v>1595</v>
      </c>
      <c r="F14" s="114">
        <v>1410</v>
      </c>
      <c r="G14" s="114">
        <v>2129</v>
      </c>
      <c r="H14" s="114">
        <v>1348</v>
      </c>
      <c r="I14" s="140">
        <v>1586</v>
      </c>
      <c r="J14" s="115">
        <v>9</v>
      </c>
      <c r="K14" s="116">
        <v>0.56746532156368223</v>
      </c>
    </row>
    <row r="15" spans="1:17" ht="15.95" customHeight="1" x14ac:dyDescent="0.2">
      <c r="A15" s="306" t="s">
        <v>231</v>
      </c>
      <c r="B15" s="307"/>
      <c r="C15" s="308"/>
      <c r="D15" s="113">
        <v>6.2259306803594354</v>
      </c>
      <c r="E15" s="115">
        <v>194</v>
      </c>
      <c r="F15" s="114">
        <v>181</v>
      </c>
      <c r="G15" s="114">
        <v>224</v>
      </c>
      <c r="H15" s="114">
        <v>221</v>
      </c>
      <c r="I15" s="140">
        <v>249</v>
      </c>
      <c r="J15" s="115">
        <v>-55</v>
      </c>
      <c r="K15" s="116">
        <v>-22.08835341365462</v>
      </c>
    </row>
    <row r="16" spans="1:17" ht="15.95" customHeight="1" x14ac:dyDescent="0.2">
      <c r="A16" s="306" t="s">
        <v>232</v>
      </c>
      <c r="B16" s="307"/>
      <c r="C16" s="308"/>
      <c r="D16" s="113">
        <v>8.536585365853659</v>
      </c>
      <c r="E16" s="115">
        <v>266</v>
      </c>
      <c r="F16" s="114">
        <v>237</v>
      </c>
      <c r="G16" s="114">
        <v>386</v>
      </c>
      <c r="H16" s="114">
        <v>243</v>
      </c>
      <c r="I16" s="140">
        <v>310</v>
      </c>
      <c r="J16" s="115">
        <v>-44</v>
      </c>
      <c r="K16" s="116">
        <v>-14.193548387096774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0.1925545571245186</v>
      </c>
      <c r="E18" s="115">
        <v>6</v>
      </c>
      <c r="F18" s="114">
        <v>17</v>
      </c>
      <c r="G18" s="114">
        <v>24</v>
      </c>
      <c r="H18" s="114">
        <v>10</v>
      </c>
      <c r="I18" s="140">
        <v>6</v>
      </c>
      <c r="J18" s="115">
        <v>0</v>
      </c>
      <c r="K18" s="116">
        <v>0</v>
      </c>
    </row>
    <row r="19" spans="1:11" ht="14.1" customHeight="1" x14ac:dyDescent="0.2">
      <c r="A19" s="306" t="s">
        <v>235</v>
      </c>
      <c r="B19" s="307" t="s">
        <v>236</v>
      </c>
      <c r="C19" s="308"/>
      <c r="D19" s="113" t="s">
        <v>513</v>
      </c>
      <c r="E19" s="115" t="s">
        <v>513</v>
      </c>
      <c r="F19" s="114">
        <v>11</v>
      </c>
      <c r="G19" s="114">
        <v>17</v>
      </c>
      <c r="H19" s="114">
        <v>6</v>
      </c>
      <c r="I19" s="140" t="s">
        <v>513</v>
      </c>
      <c r="J19" s="115" t="s">
        <v>513</v>
      </c>
      <c r="K19" s="116" t="s">
        <v>513</v>
      </c>
    </row>
    <row r="20" spans="1:11" ht="14.1" customHeight="1" x14ac:dyDescent="0.2">
      <c r="A20" s="306">
        <v>12</v>
      </c>
      <c r="B20" s="307" t="s">
        <v>237</v>
      </c>
      <c r="C20" s="308"/>
      <c r="D20" s="113">
        <v>0.48138639281129653</v>
      </c>
      <c r="E20" s="115">
        <v>15</v>
      </c>
      <c r="F20" s="114">
        <v>16</v>
      </c>
      <c r="G20" s="114">
        <v>18</v>
      </c>
      <c r="H20" s="114">
        <v>6</v>
      </c>
      <c r="I20" s="140">
        <v>7</v>
      </c>
      <c r="J20" s="115">
        <v>8</v>
      </c>
      <c r="K20" s="116">
        <v>114.28571428571429</v>
      </c>
    </row>
    <row r="21" spans="1:11" ht="14.1" customHeight="1" x14ac:dyDescent="0.2">
      <c r="A21" s="306">
        <v>21</v>
      </c>
      <c r="B21" s="307" t="s">
        <v>238</v>
      </c>
      <c r="C21" s="308"/>
      <c r="D21" s="113">
        <v>0.41720154043645702</v>
      </c>
      <c r="E21" s="115">
        <v>13</v>
      </c>
      <c r="F21" s="114">
        <v>10</v>
      </c>
      <c r="G21" s="114">
        <v>9</v>
      </c>
      <c r="H21" s="114">
        <v>10</v>
      </c>
      <c r="I21" s="140" t="s">
        <v>513</v>
      </c>
      <c r="J21" s="115" t="s">
        <v>513</v>
      </c>
      <c r="K21" s="116" t="s">
        <v>513</v>
      </c>
    </row>
    <row r="22" spans="1:11" ht="14.1" customHeight="1" x14ac:dyDescent="0.2">
      <c r="A22" s="306">
        <v>22</v>
      </c>
      <c r="B22" s="307" t="s">
        <v>239</v>
      </c>
      <c r="C22" s="308"/>
      <c r="D22" s="113">
        <v>2.7278562259306804</v>
      </c>
      <c r="E22" s="115">
        <v>85</v>
      </c>
      <c r="F22" s="114">
        <v>70</v>
      </c>
      <c r="G22" s="114">
        <v>85</v>
      </c>
      <c r="H22" s="114">
        <v>100</v>
      </c>
      <c r="I22" s="140">
        <v>91</v>
      </c>
      <c r="J22" s="115">
        <v>-6</v>
      </c>
      <c r="K22" s="116">
        <v>-6.5934065934065931</v>
      </c>
    </row>
    <row r="23" spans="1:11" ht="14.1" customHeight="1" x14ac:dyDescent="0.2">
      <c r="A23" s="306">
        <v>23</v>
      </c>
      <c r="B23" s="307" t="s">
        <v>240</v>
      </c>
      <c r="C23" s="308"/>
      <c r="D23" s="113">
        <v>0.51347881899871628</v>
      </c>
      <c r="E23" s="115">
        <v>16</v>
      </c>
      <c r="F23" s="114">
        <v>12</v>
      </c>
      <c r="G23" s="114">
        <v>42</v>
      </c>
      <c r="H23" s="114">
        <v>19</v>
      </c>
      <c r="I23" s="140">
        <v>37</v>
      </c>
      <c r="J23" s="115">
        <v>-21</v>
      </c>
      <c r="K23" s="116">
        <v>-56.756756756756758</v>
      </c>
    </row>
    <row r="24" spans="1:11" ht="14.1" customHeight="1" x14ac:dyDescent="0.2">
      <c r="A24" s="306">
        <v>24</v>
      </c>
      <c r="B24" s="307" t="s">
        <v>241</v>
      </c>
      <c r="C24" s="308"/>
      <c r="D24" s="113">
        <v>3.4659820282413349</v>
      </c>
      <c r="E24" s="115">
        <v>108</v>
      </c>
      <c r="F24" s="114">
        <v>145</v>
      </c>
      <c r="G24" s="114">
        <v>144</v>
      </c>
      <c r="H24" s="114">
        <v>148</v>
      </c>
      <c r="I24" s="140">
        <v>136</v>
      </c>
      <c r="J24" s="115">
        <v>-28</v>
      </c>
      <c r="K24" s="116">
        <v>-20.588235294117649</v>
      </c>
    </row>
    <row r="25" spans="1:11" ht="14.1" customHeight="1" x14ac:dyDescent="0.2">
      <c r="A25" s="306">
        <v>25</v>
      </c>
      <c r="B25" s="307" t="s">
        <v>242</v>
      </c>
      <c r="C25" s="308"/>
      <c r="D25" s="113">
        <v>5.8087291399229786</v>
      </c>
      <c r="E25" s="115">
        <v>181</v>
      </c>
      <c r="F25" s="114">
        <v>173</v>
      </c>
      <c r="G25" s="114">
        <v>184</v>
      </c>
      <c r="H25" s="114">
        <v>127</v>
      </c>
      <c r="I25" s="140">
        <v>199</v>
      </c>
      <c r="J25" s="115">
        <v>-18</v>
      </c>
      <c r="K25" s="116">
        <v>-9.0452261306532655</v>
      </c>
    </row>
    <row r="26" spans="1:11" ht="14.1" customHeight="1" x14ac:dyDescent="0.2">
      <c r="A26" s="306">
        <v>26</v>
      </c>
      <c r="B26" s="307" t="s">
        <v>243</v>
      </c>
      <c r="C26" s="308"/>
      <c r="D26" s="113">
        <v>2.3427471116816432</v>
      </c>
      <c r="E26" s="115">
        <v>73</v>
      </c>
      <c r="F26" s="114">
        <v>48</v>
      </c>
      <c r="G26" s="114">
        <v>70</v>
      </c>
      <c r="H26" s="114">
        <v>66</v>
      </c>
      <c r="I26" s="140">
        <v>73</v>
      </c>
      <c r="J26" s="115">
        <v>0</v>
      </c>
      <c r="K26" s="116">
        <v>0</v>
      </c>
    </row>
    <row r="27" spans="1:11" ht="14.1" customHeight="1" x14ac:dyDescent="0.2">
      <c r="A27" s="306">
        <v>27</v>
      </c>
      <c r="B27" s="307" t="s">
        <v>244</v>
      </c>
      <c r="C27" s="308"/>
      <c r="D27" s="113">
        <v>1.8292682926829269</v>
      </c>
      <c r="E27" s="115">
        <v>57</v>
      </c>
      <c r="F27" s="114">
        <v>33</v>
      </c>
      <c r="G27" s="114">
        <v>62</v>
      </c>
      <c r="H27" s="114">
        <v>34</v>
      </c>
      <c r="I27" s="140">
        <v>50</v>
      </c>
      <c r="J27" s="115">
        <v>7</v>
      </c>
      <c r="K27" s="116">
        <v>14</v>
      </c>
    </row>
    <row r="28" spans="1:11" ht="14.1" customHeight="1" x14ac:dyDescent="0.2">
      <c r="A28" s="306">
        <v>28</v>
      </c>
      <c r="B28" s="307" t="s">
        <v>245</v>
      </c>
      <c r="C28" s="308"/>
      <c r="D28" s="113" t="s">
        <v>513</v>
      </c>
      <c r="E28" s="115" t="s">
        <v>513</v>
      </c>
      <c r="F28" s="114">
        <v>4</v>
      </c>
      <c r="G28" s="114">
        <v>8</v>
      </c>
      <c r="H28" s="114">
        <v>5</v>
      </c>
      <c r="I28" s="140">
        <v>3</v>
      </c>
      <c r="J28" s="115" t="s">
        <v>513</v>
      </c>
      <c r="K28" s="116" t="s">
        <v>513</v>
      </c>
    </row>
    <row r="29" spans="1:11" ht="14.1" customHeight="1" x14ac:dyDescent="0.2">
      <c r="A29" s="306">
        <v>29</v>
      </c>
      <c r="B29" s="307" t="s">
        <v>246</v>
      </c>
      <c r="C29" s="308"/>
      <c r="D29" s="113">
        <v>5.9050064184852378</v>
      </c>
      <c r="E29" s="115">
        <v>184</v>
      </c>
      <c r="F29" s="114">
        <v>140</v>
      </c>
      <c r="G29" s="114">
        <v>193</v>
      </c>
      <c r="H29" s="114">
        <v>182</v>
      </c>
      <c r="I29" s="140">
        <v>241</v>
      </c>
      <c r="J29" s="115">
        <v>-57</v>
      </c>
      <c r="K29" s="116">
        <v>-23.651452282157678</v>
      </c>
    </row>
    <row r="30" spans="1:11" ht="14.1" customHeight="1" x14ac:dyDescent="0.2">
      <c r="A30" s="306" t="s">
        <v>247</v>
      </c>
      <c r="B30" s="307" t="s">
        <v>248</v>
      </c>
      <c r="C30" s="308"/>
      <c r="D30" s="113" t="s">
        <v>513</v>
      </c>
      <c r="E30" s="115" t="s">
        <v>513</v>
      </c>
      <c r="F30" s="114">
        <v>37</v>
      </c>
      <c r="G30" s="114" t="s">
        <v>513</v>
      </c>
      <c r="H30" s="114" t="s">
        <v>513</v>
      </c>
      <c r="I30" s="140">
        <v>79</v>
      </c>
      <c r="J30" s="115" t="s">
        <v>513</v>
      </c>
      <c r="K30" s="116" t="s">
        <v>513</v>
      </c>
    </row>
    <row r="31" spans="1:11" ht="14.1" customHeight="1" x14ac:dyDescent="0.2">
      <c r="A31" s="306" t="s">
        <v>249</v>
      </c>
      <c r="B31" s="307" t="s">
        <v>250</v>
      </c>
      <c r="C31" s="308"/>
      <c r="D31" s="113">
        <v>3.9473684210526314</v>
      </c>
      <c r="E31" s="115">
        <v>123</v>
      </c>
      <c r="F31" s="114">
        <v>103</v>
      </c>
      <c r="G31" s="114">
        <v>144</v>
      </c>
      <c r="H31" s="114">
        <v>133</v>
      </c>
      <c r="I31" s="140">
        <v>162</v>
      </c>
      <c r="J31" s="115">
        <v>-39</v>
      </c>
      <c r="K31" s="116">
        <v>-24.074074074074073</v>
      </c>
    </row>
    <row r="32" spans="1:11" ht="14.1" customHeight="1" x14ac:dyDescent="0.2">
      <c r="A32" s="306">
        <v>31</v>
      </c>
      <c r="B32" s="307" t="s">
        <v>251</v>
      </c>
      <c r="C32" s="308"/>
      <c r="D32" s="113">
        <v>0.51347881899871628</v>
      </c>
      <c r="E32" s="115">
        <v>16</v>
      </c>
      <c r="F32" s="114">
        <v>12</v>
      </c>
      <c r="G32" s="114">
        <v>12</v>
      </c>
      <c r="H32" s="114">
        <v>16</v>
      </c>
      <c r="I32" s="140">
        <v>8</v>
      </c>
      <c r="J32" s="115">
        <v>8</v>
      </c>
      <c r="K32" s="116">
        <v>100</v>
      </c>
    </row>
    <row r="33" spans="1:11" ht="14.1" customHeight="1" x14ac:dyDescent="0.2">
      <c r="A33" s="306">
        <v>32</v>
      </c>
      <c r="B33" s="307" t="s">
        <v>252</v>
      </c>
      <c r="C33" s="308"/>
      <c r="D33" s="113">
        <v>1.7329910141206675</v>
      </c>
      <c r="E33" s="115">
        <v>54</v>
      </c>
      <c r="F33" s="114">
        <v>59</v>
      </c>
      <c r="G33" s="114">
        <v>42</v>
      </c>
      <c r="H33" s="114">
        <v>52</v>
      </c>
      <c r="I33" s="140">
        <v>39</v>
      </c>
      <c r="J33" s="115">
        <v>15</v>
      </c>
      <c r="K33" s="116">
        <v>38.46153846153846</v>
      </c>
    </row>
    <row r="34" spans="1:11" ht="14.1" customHeight="1" x14ac:dyDescent="0.2">
      <c r="A34" s="306">
        <v>33</v>
      </c>
      <c r="B34" s="307" t="s">
        <v>253</v>
      </c>
      <c r="C34" s="308"/>
      <c r="D34" s="113">
        <v>1.8613607188703467</v>
      </c>
      <c r="E34" s="115">
        <v>58</v>
      </c>
      <c r="F34" s="114">
        <v>83</v>
      </c>
      <c r="G34" s="114">
        <v>46</v>
      </c>
      <c r="H34" s="114">
        <v>32</v>
      </c>
      <c r="I34" s="140">
        <v>59</v>
      </c>
      <c r="J34" s="115">
        <v>-1</v>
      </c>
      <c r="K34" s="116">
        <v>-1.6949152542372881</v>
      </c>
    </row>
    <row r="35" spans="1:11" ht="14.1" customHeight="1" x14ac:dyDescent="0.2">
      <c r="A35" s="306">
        <v>34</v>
      </c>
      <c r="B35" s="307" t="s">
        <v>254</v>
      </c>
      <c r="C35" s="308"/>
      <c r="D35" s="113">
        <v>1.6367137355584083</v>
      </c>
      <c r="E35" s="115">
        <v>51</v>
      </c>
      <c r="F35" s="114">
        <v>36</v>
      </c>
      <c r="G35" s="114">
        <v>50</v>
      </c>
      <c r="H35" s="114">
        <v>37</v>
      </c>
      <c r="I35" s="140">
        <v>53</v>
      </c>
      <c r="J35" s="115">
        <v>-2</v>
      </c>
      <c r="K35" s="116">
        <v>-3.7735849056603774</v>
      </c>
    </row>
    <row r="36" spans="1:11" ht="14.1" customHeight="1" x14ac:dyDescent="0.2">
      <c r="A36" s="306">
        <v>41</v>
      </c>
      <c r="B36" s="307" t="s">
        <v>255</v>
      </c>
      <c r="C36" s="308"/>
      <c r="D36" s="113">
        <v>0.35301668806161746</v>
      </c>
      <c r="E36" s="115">
        <v>11</v>
      </c>
      <c r="F36" s="114">
        <v>12</v>
      </c>
      <c r="G36" s="114">
        <v>15</v>
      </c>
      <c r="H36" s="114">
        <v>9</v>
      </c>
      <c r="I36" s="140">
        <v>15</v>
      </c>
      <c r="J36" s="115">
        <v>-4</v>
      </c>
      <c r="K36" s="116">
        <v>-26.666666666666668</v>
      </c>
    </row>
    <row r="37" spans="1:11" ht="14.1" customHeight="1" x14ac:dyDescent="0.2">
      <c r="A37" s="306">
        <v>42</v>
      </c>
      <c r="B37" s="307" t="s">
        <v>256</v>
      </c>
      <c r="C37" s="308"/>
      <c r="D37" s="113">
        <v>0</v>
      </c>
      <c r="E37" s="115">
        <v>0</v>
      </c>
      <c r="F37" s="114" t="s">
        <v>513</v>
      </c>
      <c r="G37" s="114">
        <v>21</v>
      </c>
      <c r="H37" s="114">
        <v>3</v>
      </c>
      <c r="I37" s="140" t="s">
        <v>513</v>
      </c>
      <c r="J37" s="115" t="s">
        <v>513</v>
      </c>
      <c r="K37" s="116" t="s">
        <v>513</v>
      </c>
    </row>
    <row r="38" spans="1:11" ht="14.1" customHeight="1" x14ac:dyDescent="0.2">
      <c r="A38" s="306">
        <v>43</v>
      </c>
      <c r="B38" s="307" t="s">
        <v>257</v>
      </c>
      <c r="C38" s="308"/>
      <c r="D38" s="113">
        <v>1.0269576379974326</v>
      </c>
      <c r="E38" s="115">
        <v>32</v>
      </c>
      <c r="F38" s="114">
        <v>24</v>
      </c>
      <c r="G38" s="114">
        <v>24</v>
      </c>
      <c r="H38" s="114">
        <v>21</v>
      </c>
      <c r="I38" s="140">
        <v>29</v>
      </c>
      <c r="J38" s="115">
        <v>3</v>
      </c>
      <c r="K38" s="116">
        <v>10.344827586206897</v>
      </c>
    </row>
    <row r="39" spans="1:11" ht="14.1" customHeight="1" x14ac:dyDescent="0.2">
      <c r="A39" s="306">
        <v>51</v>
      </c>
      <c r="B39" s="307" t="s">
        <v>258</v>
      </c>
      <c r="C39" s="308"/>
      <c r="D39" s="113">
        <v>12.066752246469832</v>
      </c>
      <c r="E39" s="115">
        <v>376</v>
      </c>
      <c r="F39" s="114">
        <v>396</v>
      </c>
      <c r="G39" s="114">
        <v>434</v>
      </c>
      <c r="H39" s="114">
        <v>320</v>
      </c>
      <c r="I39" s="140">
        <v>337</v>
      </c>
      <c r="J39" s="115">
        <v>39</v>
      </c>
      <c r="K39" s="116">
        <v>11.572700296735905</v>
      </c>
    </row>
    <row r="40" spans="1:11" ht="14.1" customHeight="1" x14ac:dyDescent="0.2">
      <c r="A40" s="306" t="s">
        <v>259</v>
      </c>
      <c r="B40" s="307" t="s">
        <v>260</v>
      </c>
      <c r="C40" s="308"/>
      <c r="D40" s="113">
        <v>11.617458279845957</v>
      </c>
      <c r="E40" s="115">
        <v>362</v>
      </c>
      <c r="F40" s="114">
        <v>387</v>
      </c>
      <c r="G40" s="114">
        <v>422</v>
      </c>
      <c r="H40" s="114">
        <v>312</v>
      </c>
      <c r="I40" s="140">
        <v>329</v>
      </c>
      <c r="J40" s="115">
        <v>33</v>
      </c>
      <c r="K40" s="116">
        <v>10.030395136778116</v>
      </c>
    </row>
    <row r="41" spans="1:11" ht="14.1" customHeight="1" x14ac:dyDescent="0.2">
      <c r="A41" s="306"/>
      <c r="B41" s="307" t="s">
        <v>261</v>
      </c>
      <c r="C41" s="308"/>
      <c r="D41" s="113">
        <v>10.205391527599486</v>
      </c>
      <c r="E41" s="115">
        <v>318</v>
      </c>
      <c r="F41" s="114">
        <v>334</v>
      </c>
      <c r="G41" s="114">
        <v>325</v>
      </c>
      <c r="H41" s="114">
        <v>265</v>
      </c>
      <c r="I41" s="140">
        <v>272</v>
      </c>
      <c r="J41" s="115">
        <v>46</v>
      </c>
      <c r="K41" s="116">
        <v>16.911764705882351</v>
      </c>
    </row>
    <row r="42" spans="1:11" ht="14.1" customHeight="1" x14ac:dyDescent="0.2">
      <c r="A42" s="306">
        <v>52</v>
      </c>
      <c r="B42" s="307" t="s">
        <v>262</v>
      </c>
      <c r="C42" s="308"/>
      <c r="D42" s="113">
        <v>2.6957637997432604</v>
      </c>
      <c r="E42" s="115">
        <v>84</v>
      </c>
      <c r="F42" s="114">
        <v>80</v>
      </c>
      <c r="G42" s="114">
        <v>91</v>
      </c>
      <c r="H42" s="114">
        <v>115</v>
      </c>
      <c r="I42" s="140">
        <v>74</v>
      </c>
      <c r="J42" s="115">
        <v>10</v>
      </c>
      <c r="K42" s="116">
        <v>13.513513513513514</v>
      </c>
    </row>
    <row r="43" spans="1:11" ht="14.1" customHeight="1" x14ac:dyDescent="0.2">
      <c r="A43" s="306" t="s">
        <v>263</v>
      </c>
      <c r="B43" s="307" t="s">
        <v>264</v>
      </c>
      <c r="C43" s="308"/>
      <c r="D43" s="113">
        <v>1.2836970474967908</v>
      </c>
      <c r="E43" s="115">
        <v>40</v>
      </c>
      <c r="F43" s="114">
        <v>36</v>
      </c>
      <c r="G43" s="114">
        <v>51</v>
      </c>
      <c r="H43" s="114">
        <v>61</v>
      </c>
      <c r="I43" s="140">
        <v>43</v>
      </c>
      <c r="J43" s="115">
        <v>-3</v>
      </c>
      <c r="K43" s="116">
        <v>-6.9767441860465116</v>
      </c>
    </row>
    <row r="44" spans="1:11" ht="14.1" customHeight="1" x14ac:dyDescent="0.2">
      <c r="A44" s="306">
        <v>53</v>
      </c>
      <c r="B44" s="307" t="s">
        <v>265</v>
      </c>
      <c r="C44" s="308"/>
      <c r="D44" s="113">
        <v>1.9255455712451861</v>
      </c>
      <c r="E44" s="115">
        <v>60</v>
      </c>
      <c r="F44" s="114">
        <v>54</v>
      </c>
      <c r="G44" s="114">
        <v>47</v>
      </c>
      <c r="H44" s="114">
        <v>42</v>
      </c>
      <c r="I44" s="140">
        <v>110</v>
      </c>
      <c r="J44" s="115">
        <v>-50</v>
      </c>
      <c r="K44" s="116">
        <v>-45.454545454545453</v>
      </c>
    </row>
    <row r="45" spans="1:11" ht="14.1" customHeight="1" x14ac:dyDescent="0.2">
      <c r="A45" s="306" t="s">
        <v>266</v>
      </c>
      <c r="B45" s="307" t="s">
        <v>267</v>
      </c>
      <c r="C45" s="308"/>
      <c r="D45" s="113">
        <v>1.7650834403080873</v>
      </c>
      <c r="E45" s="115">
        <v>55</v>
      </c>
      <c r="F45" s="114">
        <v>53</v>
      </c>
      <c r="G45" s="114">
        <v>46</v>
      </c>
      <c r="H45" s="114">
        <v>39</v>
      </c>
      <c r="I45" s="140">
        <v>105</v>
      </c>
      <c r="J45" s="115">
        <v>-50</v>
      </c>
      <c r="K45" s="116">
        <v>-47.61904761904762</v>
      </c>
    </row>
    <row r="46" spans="1:11" ht="14.1" customHeight="1" x14ac:dyDescent="0.2">
      <c r="A46" s="306">
        <v>54</v>
      </c>
      <c r="B46" s="307" t="s">
        <v>268</v>
      </c>
      <c r="C46" s="308"/>
      <c r="D46" s="113">
        <v>4.2682926829268295</v>
      </c>
      <c r="E46" s="115">
        <v>133</v>
      </c>
      <c r="F46" s="114">
        <v>101</v>
      </c>
      <c r="G46" s="114">
        <v>213</v>
      </c>
      <c r="H46" s="114">
        <v>80</v>
      </c>
      <c r="I46" s="140">
        <v>155</v>
      </c>
      <c r="J46" s="115">
        <v>-22</v>
      </c>
      <c r="K46" s="116">
        <v>-14.193548387096774</v>
      </c>
    </row>
    <row r="47" spans="1:11" ht="14.1" customHeight="1" x14ac:dyDescent="0.2">
      <c r="A47" s="306">
        <v>61</v>
      </c>
      <c r="B47" s="307" t="s">
        <v>269</v>
      </c>
      <c r="C47" s="308"/>
      <c r="D47" s="113">
        <v>1.8292682926829269</v>
      </c>
      <c r="E47" s="115">
        <v>57</v>
      </c>
      <c r="F47" s="114">
        <v>33</v>
      </c>
      <c r="G47" s="114">
        <v>81</v>
      </c>
      <c r="H47" s="114">
        <v>45</v>
      </c>
      <c r="I47" s="140">
        <v>58</v>
      </c>
      <c r="J47" s="115">
        <v>-1</v>
      </c>
      <c r="K47" s="116">
        <v>-1.7241379310344827</v>
      </c>
    </row>
    <row r="48" spans="1:11" ht="14.1" customHeight="1" x14ac:dyDescent="0.2">
      <c r="A48" s="306">
        <v>62</v>
      </c>
      <c r="B48" s="307" t="s">
        <v>270</v>
      </c>
      <c r="C48" s="308"/>
      <c r="D48" s="113">
        <v>7.7984595635430036</v>
      </c>
      <c r="E48" s="115">
        <v>243</v>
      </c>
      <c r="F48" s="114">
        <v>291</v>
      </c>
      <c r="G48" s="114">
        <v>339</v>
      </c>
      <c r="H48" s="114">
        <v>247</v>
      </c>
      <c r="I48" s="140">
        <v>274</v>
      </c>
      <c r="J48" s="115">
        <v>-31</v>
      </c>
      <c r="K48" s="116">
        <v>-11.313868613138686</v>
      </c>
    </row>
    <row r="49" spans="1:11" ht="14.1" customHeight="1" x14ac:dyDescent="0.2">
      <c r="A49" s="306">
        <v>63</v>
      </c>
      <c r="B49" s="307" t="s">
        <v>271</v>
      </c>
      <c r="C49" s="308"/>
      <c r="D49" s="113">
        <v>5.1347881899871632</v>
      </c>
      <c r="E49" s="115">
        <v>160</v>
      </c>
      <c r="F49" s="114">
        <v>160</v>
      </c>
      <c r="G49" s="114">
        <v>322</v>
      </c>
      <c r="H49" s="114">
        <v>183</v>
      </c>
      <c r="I49" s="140">
        <v>137</v>
      </c>
      <c r="J49" s="115">
        <v>23</v>
      </c>
      <c r="K49" s="116">
        <v>16.788321167883211</v>
      </c>
    </row>
    <row r="50" spans="1:11" ht="14.1" customHeight="1" x14ac:dyDescent="0.2">
      <c r="A50" s="306" t="s">
        <v>272</v>
      </c>
      <c r="B50" s="307" t="s">
        <v>273</v>
      </c>
      <c r="C50" s="308"/>
      <c r="D50" s="113">
        <v>0.6739409499358151</v>
      </c>
      <c r="E50" s="115">
        <v>21</v>
      </c>
      <c r="F50" s="114">
        <v>19</v>
      </c>
      <c r="G50" s="114">
        <v>33</v>
      </c>
      <c r="H50" s="114">
        <v>20</v>
      </c>
      <c r="I50" s="140">
        <v>13</v>
      </c>
      <c r="J50" s="115">
        <v>8</v>
      </c>
      <c r="K50" s="116">
        <v>61.53846153846154</v>
      </c>
    </row>
    <row r="51" spans="1:11" ht="14.1" customHeight="1" x14ac:dyDescent="0.2">
      <c r="A51" s="306" t="s">
        <v>274</v>
      </c>
      <c r="B51" s="307" t="s">
        <v>275</v>
      </c>
      <c r="C51" s="308"/>
      <c r="D51" s="113">
        <v>4.1720154043645703</v>
      </c>
      <c r="E51" s="115">
        <v>130</v>
      </c>
      <c r="F51" s="114">
        <v>129</v>
      </c>
      <c r="G51" s="114">
        <v>277</v>
      </c>
      <c r="H51" s="114">
        <v>158</v>
      </c>
      <c r="I51" s="140">
        <v>120</v>
      </c>
      <c r="J51" s="115">
        <v>10</v>
      </c>
      <c r="K51" s="116">
        <v>8.3333333333333339</v>
      </c>
    </row>
    <row r="52" spans="1:11" ht="14.1" customHeight="1" x14ac:dyDescent="0.2">
      <c r="A52" s="306">
        <v>71</v>
      </c>
      <c r="B52" s="307" t="s">
        <v>276</v>
      </c>
      <c r="C52" s="308"/>
      <c r="D52" s="113">
        <v>8.9858793324775359</v>
      </c>
      <c r="E52" s="115">
        <v>280</v>
      </c>
      <c r="F52" s="114">
        <v>175</v>
      </c>
      <c r="G52" s="114">
        <v>280</v>
      </c>
      <c r="H52" s="114">
        <v>216</v>
      </c>
      <c r="I52" s="140">
        <v>278</v>
      </c>
      <c r="J52" s="115">
        <v>2</v>
      </c>
      <c r="K52" s="116">
        <v>0.71942446043165464</v>
      </c>
    </row>
    <row r="53" spans="1:11" ht="14.1" customHeight="1" x14ac:dyDescent="0.2">
      <c r="A53" s="306" t="s">
        <v>277</v>
      </c>
      <c r="B53" s="307" t="s">
        <v>278</v>
      </c>
      <c r="C53" s="308"/>
      <c r="D53" s="113">
        <v>2.8883183568677793</v>
      </c>
      <c r="E53" s="115">
        <v>90</v>
      </c>
      <c r="F53" s="114">
        <v>66</v>
      </c>
      <c r="G53" s="114">
        <v>95</v>
      </c>
      <c r="H53" s="114">
        <v>75</v>
      </c>
      <c r="I53" s="140">
        <v>94</v>
      </c>
      <c r="J53" s="115">
        <v>-4</v>
      </c>
      <c r="K53" s="116">
        <v>-4.2553191489361701</v>
      </c>
    </row>
    <row r="54" spans="1:11" ht="14.1" customHeight="1" x14ac:dyDescent="0.2">
      <c r="A54" s="306" t="s">
        <v>279</v>
      </c>
      <c r="B54" s="307" t="s">
        <v>280</v>
      </c>
      <c r="C54" s="308"/>
      <c r="D54" s="113">
        <v>5.1026957637997432</v>
      </c>
      <c r="E54" s="115">
        <v>159</v>
      </c>
      <c r="F54" s="114">
        <v>89</v>
      </c>
      <c r="G54" s="114">
        <v>159</v>
      </c>
      <c r="H54" s="114">
        <v>121</v>
      </c>
      <c r="I54" s="140">
        <v>163</v>
      </c>
      <c r="J54" s="115">
        <v>-4</v>
      </c>
      <c r="K54" s="116">
        <v>-2.4539877300613497</v>
      </c>
    </row>
    <row r="55" spans="1:11" ht="14.1" customHeight="1" x14ac:dyDescent="0.2">
      <c r="A55" s="306">
        <v>72</v>
      </c>
      <c r="B55" s="307" t="s">
        <v>281</v>
      </c>
      <c r="C55" s="308"/>
      <c r="D55" s="113">
        <v>2.8241335044929397</v>
      </c>
      <c r="E55" s="115">
        <v>88</v>
      </c>
      <c r="F55" s="114">
        <v>64</v>
      </c>
      <c r="G55" s="114">
        <v>87</v>
      </c>
      <c r="H55" s="114">
        <v>62</v>
      </c>
      <c r="I55" s="140">
        <v>88</v>
      </c>
      <c r="J55" s="115">
        <v>0</v>
      </c>
      <c r="K55" s="116">
        <v>0</v>
      </c>
    </row>
    <row r="56" spans="1:11" ht="14.1" customHeight="1" x14ac:dyDescent="0.2">
      <c r="A56" s="306" t="s">
        <v>282</v>
      </c>
      <c r="B56" s="307" t="s">
        <v>283</v>
      </c>
      <c r="C56" s="308"/>
      <c r="D56" s="113">
        <v>1.7329910141206675</v>
      </c>
      <c r="E56" s="115">
        <v>54</v>
      </c>
      <c r="F56" s="114">
        <v>19</v>
      </c>
      <c r="G56" s="114">
        <v>30</v>
      </c>
      <c r="H56" s="114">
        <v>35</v>
      </c>
      <c r="I56" s="140">
        <v>43</v>
      </c>
      <c r="J56" s="115">
        <v>11</v>
      </c>
      <c r="K56" s="116">
        <v>25.581395348837209</v>
      </c>
    </row>
    <row r="57" spans="1:11" ht="14.1" customHeight="1" x14ac:dyDescent="0.2">
      <c r="A57" s="306" t="s">
        <v>284</v>
      </c>
      <c r="B57" s="307" t="s">
        <v>285</v>
      </c>
      <c r="C57" s="308"/>
      <c r="D57" s="113">
        <v>0.64184852374839541</v>
      </c>
      <c r="E57" s="115">
        <v>20</v>
      </c>
      <c r="F57" s="114">
        <v>20</v>
      </c>
      <c r="G57" s="114">
        <v>18</v>
      </c>
      <c r="H57" s="114">
        <v>18</v>
      </c>
      <c r="I57" s="140">
        <v>16</v>
      </c>
      <c r="J57" s="115">
        <v>4</v>
      </c>
      <c r="K57" s="116">
        <v>25</v>
      </c>
    </row>
    <row r="58" spans="1:11" ht="14.1" customHeight="1" x14ac:dyDescent="0.2">
      <c r="A58" s="306">
        <v>73</v>
      </c>
      <c r="B58" s="307" t="s">
        <v>286</v>
      </c>
      <c r="C58" s="308"/>
      <c r="D58" s="113">
        <v>2.8562259306803592</v>
      </c>
      <c r="E58" s="115">
        <v>89</v>
      </c>
      <c r="F58" s="114">
        <v>76</v>
      </c>
      <c r="G58" s="114">
        <v>140</v>
      </c>
      <c r="H58" s="114">
        <v>77</v>
      </c>
      <c r="I58" s="140">
        <v>102</v>
      </c>
      <c r="J58" s="115">
        <v>-13</v>
      </c>
      <c r="K58" s="116">
        <v>-12.745098039215685</v>
      </c>
    </row>
    <row r="59" spans="1:11" ht="14.1" customHeight="1" x14ac:dyDescent="0.2">
      <c r="A59" s="306" t="s">
        <v>287</v>
      </c>
      <c r="B59" s="307" t="s">
        <v>288</v>
      </c>
      <c r="C59" s="308"/>
      <c r="D59" s="113">
        <v>2.3106546854942231</v>
      </c>
      <c r="E59" s="115">
        <v>72</v>
      </c>
      <c r="F59" s="114">
        <v>58</v>
      </c>
      <c r="G59" s="114">
        <v>109</v>
      </c>
      <c r="H59" s="114">
        <v>62</v>
      </c>
      <c r="I59" s="140">
        <v>79</v>
      </c>
      <c r="J59" s="115">
        <v>-7</v>
      </c>
      <c r="K59" s="116">
        <v>-8.8607594936708853</v>
      </c>
    </row>
    <row r="60" spans="1:11" ht="14.1" customHeight="1" x14ac:dyDescent="0.2">
      <c r="A60" s="306">
        <v>81</v>
      </c>
      <c r="B60" s="307" t="s">
        <v>289</v>
      </c>
      <c r="C60" s="308"/>
      <c r="D60" s="113">
        <v>8.4082156611039789</v>
      </c>
      <c r="E60" s="115">
        <v>262</v>
      </c>
      <c r="F60" s="114">
        <v>273</v>
      </c>
      <c r="G60" s="114">
        <v>300</v>
      </c>
      <c r="H60" s="114">
        <v>229</v>
      </c>
      <c r="I60" s="140">
        <v>245</v>
      </c>
      <c r="J60" s="115">
        <v>17</v>
      </c>
      <c r="K60" s="116">
        <v>6.9387755102040813</v>
      </c>
    </row>
    <row r="61" spans="1:11" ht="14.1" customHeight="1" x14ac:dyDescent="0.2">
      <c r="A61" s="306" t="s">
        <v>290</v>
      </c>
      <c r="B61" s="307" t="s">
        <v>291</v>
      </c>
      <c r="C61" s="308"/>
      <c r="D61" s="113">
        <v>3.2092426187419769</v>
      </c>
      <c r="E61" s="115">
        <v>100</v>
      </c>
      <c r="F61" s="114">
        <v>63</v>
      </c>
      <c r="G61" s="114">
        <v>103</v>
      </c>
      <c r="H61" s="114">
        <v>62</v>
      </c>
      <c r="I61" s="140">
        <v>73</v>
      </c>
      <c r="J61" s="115">
        <v>27</v>
      </c>
      <c r="K61" s="116">
        <v>36.986301369863014</v>
      </c>
    </row>
    <row r="62" spans="1:11" ht="14.1" customHeight="1" x14ac:dyDescent="0.2">
      <c r="A62" s="306" t="s">
        <v>292</v>
      </c>
      <c r="B62" s="307" t="s">
        <v>293</v>
      </c>
      <c r="C62" s="308"/>
      <c r="D62" s="113">
        <v>2.4711168164313224</v>
      </c>
      <c r="E62" s="115">
        <v>77</v>
      </c>
      <c r="F62" s="114">
        <v>126</v>
      </c>
      <c r="G62" s="114">
        <v>118</v>
      </c>
      <c r="H62" s="114">
        <v>95</v>
      </c>
      <c r="I62" s="140">
        <v>75</v>
      </c>
      <c r="J62" s="115">
        <v>2</v>
      </c>
      <c r="K62" s="116">
        <v>2.6666666666666665</v>
      </c>
    </row>
    <row r="63" spans="1:11" ht="14.1" customHeight="1" x14ac:dyDescent="0.2">
      <c r="A63" s="306"/>
      <c r="B63" s="307" t="s">
        <v>294</v>
      </c>
      <c r="C63" s="308"/>
      <c r="D63" s="113">
        <v>2.1501925545571243</v>
      </c>
      <c r="E63" s="115">
        <v>67</v>
      </c>
      <c r="F63" s="114">
        <v>110</v>
      </c>
      <c r="G63" s="114">
        <v>99</v>
      </c>
      <c r="H63" s="114">
        <v>80</v>
      </c>
      <c r="I63" s="140">
        <v>60</v>
      </c>
      <c r="J63" s="115">
        <v>7</v>
      </c>
      <c r="K63" s="116">
        <v>11.666666666666666</v>
      </c>
    </row>
    <row r="64" spans="1:11" ht="14.1" customHeight="1" x14ac:dyDescent="0.2">
      <c r="A64" s="306" t="s">
        <v>295</v>
      </c>
      <c r="B64" s="307" t="s">
        <v>296</v>
      </c>
      <c r="C64" s="308"/>
      <c r="D64" s="113">
        <v>1.1553273427471116</v>
      </c>
      <c r="E64" s="115">
        <v>36</v>
      </c>
      <c r="F64" s="114">
        <v>41</v>
      </c>
      <c r="G64" s="114">
        <v>43</v>
      </c>
      <c r="H64" s="114">
        <v>34</v>
      </c>
      <c r="I64" s="140">
        <v>41</v>
      </c>
      <c r="J64" s="115">
        <v>-5</v>
      </c>
      <c r="K64" s="116">
        <v>-12.195121951219512</v>
      </c>
    </row>
    <row r="65" spans="1:11" ht="14.1" customHeight="1" x14ac:dyDescent="0.2">
      <c r="A65" s="306" t="s">
        <v>297</v>
      </c>
      <c r="B65" s="307" t="s">
        <v>298</v>
      </c>
      <c r="C65" s="308"/>
      <c r="D65" s="113">
        <v>0.73812580231065472</v>
      </c>
      <c r="E65" s="115">
        <v>23</v>
      </c>
      <c r="F65" s="114">
        <v>22</v>
      </c>
      <c r="G65" s="114">
        <v>6</v>
      </c>
      <c r="H65" s="114">
        <v>12</v>
      </c>
      <c r="I65" s="140">
        <v>31</v>
      </c>
      <c r="J65" s="115">
        <v>-8</v>
      </c>
      <c r="K65" s="116">
        <v>-25.806451612903224</v>
      </c>
    </row>
    <row r="66" spans="1:11" ht="14.1" customHeight="1" x14ac:dyDescent="0.2">
      <c r="A66" s="306">
        <v>82</v>
      </c>
      <c r="B66" s="307" t="s">
        <v>299</v>
      </c>
      <c r="C66" s="308"/>
      <c r="D66" s="113">
        <v>2.5994865211810012</v>
      </c>
      <c r="E66" s="115">
        <v>81</v>
      </c>
      <c r="F66" s="114">
        <v>73</v>
      </c>
      <c r="G66" s="114">
        <v>140</v>
      </c>
      <c r="H66" s="114">
        <v>71</v>
      </c>
      <c r="I66" s="140">
        <v>89</v>
      </c>
      <c r="J66" s="115">
        <v>-8</v>
      </c>
      <c r="K66" s="116">
        <v>-8.9887640449438209</v>
      </c>
    </row>
    <row r="67" spans="1:11" ht="14.1" customHeight="1" x14ac:dyDescent="0.2">
      <c r="A67" s="306" t="s">
        <v>300</v>
      </c>
      <c r="B67" s="307" t="s">
        <v>301</v>
      </c>
      <c r="C67" s="308"/>
      <c r="D67" s="113">
        <v>1.251604621309371</v>
      </c>
      <c r="E67" s="115">
        <v>39</v>
      </c>
      <c r="F67" s="114">
        <v>45</v>
      </c>
      <c r="G67" s="114">
        <v>78</v>
      </c>
      <c r="H67" s="114">
        <v>39</v>
      </c>
      <c r="I67" s="140">
        <v>46</v>
      </c>
      <c r="J67" s="115">
        <v>-7</v>
      </c>
      <c r="K67" s="116">
        <v>-15.217391304347826</v>
      </c>
    </row>
    <row r="68" spans="1:11" ht="14.1" customHeight="1" x14ac:dyDescent="0.2">
      <c r="A68" s="306" t="s">
        <v>302</v>
      </c>
      <c r="B68" s="307" t="s">
        <v>303</v>
      </c>
      <c r="C68" s="308"/>
      <c r="D68" s="113">
        <v>0.80231065468549423</v>
      </c>
      <c r="E68" s="115">
        <v>25</v>
      </c>
      <c r="F68" s="114">
        <v>21</v>
      </c>
      <c r="G68" s="114">
        <v>42</v>
      </c>
      <c r="H68" s="114">
        <v>26</v>
      </c>
      <c r="I68" s="140">
        <v>29</v>
      </c>
      <c r="J68" s="115">
        <v>-4</v>
      </c>
      <c r="K68" s="116">
        <v>-13.793103448275861</v>
      </c>
    </row>
    <row r="69" spans="1:11" ht="14.1" customHeight="1" x14ac:dyDescent="0.2">
      <c r="A69" s="306">
        <v>83</v>
      </c>
      <c r="B69" s="307" t="s">
        <v>304</v>
      </c>
      <c r="C69" s="308"/>
      <c r="D69" s="113">
        <v>5.1989730423620024</v>
      </c>
      <c r="E69" s="115">
        <v>162</v>
      </c>
      <c r="F69" s="114">
        <v>155</v>
      </c>
      <c r="G69" s="114">
        <v>292</v>
      </c>
      <c r="H69" s="114">
        <v>143</v>
      </c>
      <c r="I69" s="140">
        <v>191</v>
      </c>
      <c r="J69" s="115">
        <v>-29</v>
      </c>
      <c r="K69" s="116">
        <v>-15.183246073298429</v>
      </c>
    </row>
    <row r="70" spans="1:11" ht="14.1" customHeight="1" x14ac:dyDescent="0.2">
      <c r="A70" s="306" t="s">
        <v>305</v>
      </c>
      <c r="B70" s="307" t="s">
        <v>306</v>
      </c>
      <c r="C70" s="308"/>
      <c r="D70" s="113">
        <v>4.5571245186136071</v>
      </c>
      <c r="E70" s="115">
        <v>142</v>
      </c>
      <c r="F70" s="114">
        <v>115</v>
      </c>
      <c r="G70" s="114">
        <v>267</v>
      </c>
      <c r="H70" s="114">
        <v>119</v>
      </c>
      <c r="I70" s="140">
        <v>156</v>
      </c>
      <c r="J70" s="115">
        <v>-14</v>
      </c>
      <c r="K70" s="116">
        <v>-8.9743589743589745</v>
      </c>
    </row>
    <row r="71" spans="1:11" ht="14.1" customHeight="1" x14ac:dyDescent="0.2">
      <c r="A71" s="306"/>
      <c r="B71" s="307" t="s">
        <v>307</v>
      </c>
      <c r="C71" s="308"/>
      <c r="D71" s="113">
        <v>2.2785622593068036</v>
      </c>
      <c r="E71" s="115">
        <v>71</v>
      </c>
      <c r="F71" s="114">
        <v>44</v>
      </c>
      <c r="G71" s="114">
        <v>157</v>
      </c>
      <c r="H71" s="114">
        <v>42</v>
      </c>
      <c r="I71" s="140">
        <v>65</v>
      </c>
      <c r="J71" s="115">
        <v>6</v>
      </c>
      <c r="K71" s="116">
        <v>9.2307692307692299</v>
      </c>
    </row>
    <row r="72" spans="1:11" ht="14.1" customHeight="1" x14ac:dyDescent="0.2">
      <c r="A72" s="306">
        <v>84</v>
      </c>
      <c r="B72" s="307" t="s">
        <v>308</v>
      </c>
      <c r="C72" s="308"/>
      <c r="D72" s="113">
        <v>1.3157894736842106</v>
      </c>
      <c r="E72" s="115">
        <v>41</v>
      </c>
      <c r="F72" s="114">
        <v>38</v>
      </c>
      <c r="G72" s="114">
        <v>107</v>
      </c>
      <c r="H72" s="114">
        <v>26</v>
      </c>
      <c r="I72" s="140">
        <v>51</v>
      </c>
      <c r="J72" s="115">
        <v>-10</v>
      </c>
      <c r="K72" s="116">
        <v>-19.607843137254903</v>
      </c>
    </row>
    <row r="73" spans="1:11" ht="14.1" customHeight="1" x14ac:dyDescent="0.2">
      <c r="A73" s="306" t="s">
        <v>309</v>
      </c>
      <c r="B73" s="307" t="s">
        <v>310</v>
      </c>
      <c r="C73" s="308"/>
      <c r="D73" s="113">
        <v>0.1925545571245186</v>
      </c>
      <c r="E73" s="115">
        <v>6</v>
      </c>
      <c r="F73" s="114">
        <v>4</v>
      </c>
      <c r="G73" s="114">
        <v>46</v>
      </c>
      <c r="H73" s="114">
        <v>4</v>
      </c>
      <c r="I73" s="140">
        <v>6</v>
      </c>
      <c r="J73" s="115">
        <v>0</v>
      </c>
      <c r="K73" s="116">
        <v>0</v>
      </c>
    </row>
    <row r="74" spans="1:11" ht="14.1" customHeight="1" x14ac:dyDescent="0.2">
      <c r="A74" s="306" t="s">
        <v>311</v>
      </c>
      <c r="B74" s="307" t="s">
        <v>312</v>
      </c>
      <c r="C74" s="308"/>
      <c r="D74" s="113">
        <v>0.1925545571245186</v>
      </c>
      <c r="E74" s="115">
        <v>6</v>
      </c>
      <c r="F74" s="114" t="s">
        <v>513</v>
      </c>
      <c r="G74" s="114">
        <v>33</v>
      </c>
      <c r="H74" s="114">
        <v>3</v>
      </c>
      <c r="I74" s="140">
        <v>10</v>
      </c>
      <c r="J74" s="115">
        <v>-4</v>
      </c>
      <c r="K74" s="116">
        <v>-40</v>
      </c>
    </row>
    <row r="75" spans="1:11" ht="14.1" customHeight="1" x14ac:dyDescent="0.2">
      <c r="A75" s="306" t="s">
        <v>313</v>
      </c>
      <c r="B75" s="307" t="s">
        <v>314</v>
      </c>
      <c r="C75" s="308"/>
      <c r="D75" s="113">
        <v>0.48138639281129653</v>
      </c>
      <c r="E75" s="115">
        <v>15</v>
      </c>
      <c r="F75" s="114">
        <v>22</v>
      </c>
      <c r="G75" s="114">
        <v>9</v>
      </c>
      <c r="H75" s="114">
        <v>8</v>
      </c>
      <c r="I75" s="140">
        <v>29</v>
      </c>
      <c r="J75" s="115">
        <v>-14</v>
      </c>
      <c r="K75" s="116">
        <v>-48.275862068965516</v>
      </c>
    </row>
    <row r="76" spans="1:11" ht="14.1" customHeight="1" x14ac:dyDescent="0.2">
      <c r="A76" s="306">
        <v>91</v>
      </c>
      <c r="B76" s="307" t="s">
        <v>315</v>
      </c>
      <c r="C76" s="308"/>
      <c r="D76" s="113" t="s">
        <v>513</v>
      </c>
      <c r="E76" s="115" t="s">
        <v>513</v>
      </c>
      <c r="F76" s="114">
        <v>0</v>
      </c>
      <c r="G76" s="114">
        <v>4</v>
      </c>
      <c r="H76" s="114">
        <v>4</v>
      </c>
      <c r="I76" s="140">
        <v>7</v>
      </c>
      <c r="J76" s="115" t="s">
        <v>513</v>
      </c>
      <c r="K76" s="116" t="s">
        <v>513</v>
      </c>
    </row>
    <row r="77" spans="1:11" ht="14.1" customHeight="1" x14ac:dyDescent="0.2">
      <c r="A77" s="306">
        <v>92</v>
      </c>
      <c r="B77" s="307" t="s">
        <v>316</v>
      </c>
      <c r="C77" s="308"/>
      <c r="D77" s="113">
        <v>0.41720154043645702</v>
      </c>
      <c r="E77" s="115">
        <v>13</v>
      </c>
      <c r="F77" s="114">
        <v>18</v>
      </c>
      <c r="G77" s="114">
        <v>28</v>
      </c>
      <c r="H77" s="114">
        <v>18</v>
      </c>
      <c r="I77" s="140">
        <v>20</v>
      </c>
      <c r="J77" s="115">
        <v>-7</v>
      </c>
      <c r="K77" s="116">
        <v>-35</v>
      </c>
    </row>
    <row r="78" spans="1:11" ht="14.1" customHeight="1" x14ac:dyDescent="0.2">
      <c r="A78" s="306">
        <v>93</v>
      </c>
      <c r="B78" s="307" t="s">
        <v>317</v>
      </c>
      <c r="C78" s="308"/>
      <c r="D78" s="113">
        <v>0.1925545571245186</v>
      </c>
      <c r="E78" s="115">
        <v>6</v>
      </c>
      <c r="F78" s="114" t="s">
        <v>513</v>
      </c>
      <c r="G78" s="114">
        <v>4</v>
      </c>
      <c r="H78" s="114">
        <v>8</v>
      </c>
      <c r="I78" s="140">
        <v>7</v>
      </c>
      <c r="J78" s="115">
        <v>-1</v>
      </c>
      <c r="K78" s="116">
        <v>-14.285714285714286</v>
      </c>
    </row>
    <row r="79" spans="1:11" ht="14.1" customHeight="1" x14ac:dyDescent="0.2">
      <c r="A79" s="306">
        <v>94</v>
      </c>
      <c r="B79" s="307" t="s">
        <v>318</v>
      </c>
      <c r="C79" s="308"/>
      <c r="D79" s="113">
        <v>0.44929396662387677</v>
      </c>
      <c r="E79" s="115">
        <v>14</v>
      </c>
      <c r="F79" s="114">
        <v>45</v>
      </c>
      <c r="G79" s="114">
        <v>65</v>
      </c>
      <c r="H79" s="114">
        <v>91</v>
      </c>
      <c r="I79" s="140">
        <v>24</v>
      </c>
      <c r="J79" s="115">
        <v>-10</v>
      </c>
      <c r="K79" s="116">
        <v>-41.666666666666664</v>
      </c>
    </row>
    <row r="80" spans="1:11" ht="14.1" customHeight="1" x14ac:dyDescent="0.2">
      <c r="A80" s="306" t="s">
        <v>319</v>
      </c>
      <c r="B80" s="307" t="s">
        <v>320</v>
      </c>
      <c r="C80" s="308"/>
      <c r="D80" s="113">
        <v>0</v>
      </c>
      <c r="E80" s="115">
        <v>0</v>
      </c>
      <c r="F80" s="114">
        <v>0</v>
      </c>
      <c r="G80" s="114">
        <v>0</v>
      </c>
      <c r="H80" s="114">
        <v>0</v>
      </c>
      <c r="I80" s="140">
        <v>10</v>
      </c>
      <c r="J80" s="115">
        <v>-10</v>
      </c>
      <c r="K80" s="116">
        <v>-100</v>
      </c>
    </row>
    <row r="81" spans="1:11" ht="14.1" customHeight="1" x14ac:dyDescent="0.2">
      <c r="A81" s="310" t="s">
        <v>321</v>
      </c>
      <c r="B81" s="311" t="s">
        <v>333</v>
      </c>
      <c r="C81" s="312"/>
      <c r="D81" s="125">
        <v>0.12836970474967907</v>
      </c>
      <c r="E81" s="143">
        <v>4</v>
      </c>
      <c r="F81" s="144">
        <v>3</v>
      </c>
      <c r="G81" s="144">
        <v>21</v>
      </c>
      <c r="H81" s="144" t="s">
        <v>513</v>
      </c>
      <c r="I81" s="145">
        <v>3</v>
      </c>
      <c r="J81" s="143">
        <v>1</v>
      </c>
      <c r="K81" s="146">
        <v>33.333333333333336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30982</v>
      </c>
      <c r="C10" s="114">
        <v>13396</v>
      </c>
      <c r="D10" s="114">
        <v>17586</v>
      </c>
      <c r="E10" s="114">
        <v>22107</v>
      </c>
      <c r="F10" s="114">
        <v>8807</v>
      </c>
      <c r="G10" s="114">
        <v>4581</v>
      </c>
      <c r="H10" s="114">
        <v>7698</v>
      </c>
      <c r="I10" s="115">
        <v>7465</v>
      </c>
      <c r="J10" s="114">
        <v>5111</v>
      </c>
      <c r="K10" s="114">
        <v>2354</v>
      </c>
      <c r="L10" s="423">
        <v>2634</v>
      </c>
      <c r="M10" s="424">
        <v>2397</v>
      </c>
    </row>
    <row r="11" spans="1:13" ht="11.1" customHeight="1" x14ac:dyDescent="0.2">
      <c r="A11" s="422" t="s">
        <v>387</v>
      </c>
      <c r="B11" s="115">
        <v>32061</v>
      </c>
      <c r="C11" s="114">
        <v>14175</v>
      </c>
      <c r="D11" s="114">
        <v>17886</v>
      </c>
      <c r="E11" s="114">
        <v>23027</v>
      </c>
      <c r="F11" s="114">
        <v>8973</v>
      </c>
      <c r="G11" s="114">
        <v>4703</v>
      </c>
      <c r="H11" s="114">
        <v>7949</v>
      </c>
      <c r="I11" s="115">
        <v>7624</v>
      </c>
      <c r="J11" s="114">
        <v>5162</v>
      </c>
      <c r="K11" s="114">
        <v>2462</v>
      </c>
      <c r="L11" s="423">
        <v>3362</v>
      </c>
      <c r="M11" s="424">
        <v>2319</v>
      </c>
    </row>
    <row r="12" spans="1:13" ht="11.1" customHeight="1" x14ac:dyDescent="0.2">
      <c r="A12" s="422" t="s">
        <v>388</v>
      </c>
      <c r="B12" s="115">
        <v>32830</v>
      </c>
      <c r="C12" s="114">
        <v>14557</v>
      </c>
      <c r="D12" s="114">
        <v>18273</v>
      </c>
      <c r="E12" s="114">
        <v>23437</v>
      </c>
      <c r="F12" s="114">
        <v>9321</v>
      </c>
      <c r="G12" s="114">
        <v>5103</v>
      </c>
      <c r="H12" s="114">
        <v>8105</v>
      </c>
      <c r="I12" s="115">
        <v>7554</v>
      </c>
      <c r="J12" s="114">
        <v>5028</v>
      </c>
      <c r="K12" s="114">
        <v>2526</v>
      </c>
      <c r="L12" s="423">
        <v>4083</v>
      </c>
      <c r="M12" s="424">
        <v>3450</v>
      </c>
    </row>
    <row r="13" spans="1:13" s="110" customFormat="1" ht="11.1" customHeight="1" x14ac:dyDescent="0.2">
      <c r="A13" s="422" t="s">
        <v>389</v>
      </c>
      <c r="B13" s="115">
        <v>32341</v>
      </c>
      <c r="C13" s="114">
        <v>14132</v>
      </c>
      <c r="D13" s="114">
        <v>18209</v>
      </c>
      <c r="E13" s="114">
        <v>22968</v>
      </c>
      <c r="F13" s="114">
        <v>9305</v>
      </c>
      <c r="G13" s="114">
        <v>4886</v>
      </c>
      <c r="H13" s="114">
        <v>8105</v>
      </c>
      <c r="I13" s="115">
        <v>7734</v>
      </c>
      <c r="J13" s="114">
        <v>5221</v>
      </c>
      <c r="K13" s="114">
        <v>2513</v>
      </c>
      <c r="L13" s="423">
        <v>2514</v>
      </c>
      <c r="M13" s="424">
        <v>3036</v>
      </c>
    </row>
    <row r="14" spans="1:13" ht="15" customHeight="1" x14ac:dyDescent="0.2">
      <c r="A14" s="422" t="s">
        <v>390</v>
      </c>
      <c r="B14" s="115">
        <v>32445</v>
      </c>
      <c r="C14" s="114">
        <v>14304</v>
      </c>
      <c r="D14" s="114">
        <v>18141</v>
      </c>
      <c r="E14" s="114">
        <v>22726</v>
      </c>
      <c r="F14" s="114">
        <v>9686</v>
      </c>
      <c r="G14" s="114">
        <v>4852</v>
      </c>
      <c r="H14" s="114">
        <v>8176</v>
      </c>
      <c r="I14" s="115">
        <v>7789</v>
      </c>
      <c r="J14" s="114">
        <v>5251</v>
      </c>
      <c r="K14" s="114">
        <v>2538</v>
      </c>
      <c r="L14" s="423">
        <v>2930</v>
      </c>
      <c r="M14" s="424">
        <v>2880</v>
      </c>
    </row>
    <row r="15" spans="1:13" ht="11.1" customHeight="1" x14ac:dyDescent="0.2">
      <c r="A15" s="422" t="s">
        <v>387</v>
      </c>
      <c r="B15" s="115">
        <v>33214</v>
      </c>
      <c r="C15" s="114">
        <v>14847</v>
      </c>
      <c r="D15" s="114">
        <v>18367</v>
      </c>
      <c r="E15" s="114">
        <v>23235</v>
      </c>
      <c r="F15" s="114">
        <v>9944</v>
      </c>
      <c r="G15" s="114">
        <v>4883</v>
      </c>
      <c r="H15" s="114">
        <v>8421</v>
      </c>
      <c r="I15" s="115">
        <v>7897</v>
      </c>
      <c r="J15" s="114">
        <v>5298</v>
      </c>
      <c r="K15" s="114">
        <v>2599</v>
      </c>
      <c r="L15" s="423">
        <v>3172</v>
      </c>
      <c r="M15" s="424">
        <v>2472</v>
      </c>
    </row>
    <row r="16" spans="1:13" ht="11.1" customHeight="1" x14ac:dyDescent="0.2">
      <c r="A16" s="422" t="s">
        <v>388</v>
      </c>
      <c r="B16" s="115">
        <v>33981</v>
      </c>
      <c r="C16" s="114">
        <v>15294</v>
      </c>
      <c r="D16" s="114">
        <v>18687</v>
      </c>
      <c r="E16" s="114">
        <v>23937</v>
      </c>
      <c r="F16" s="114">
        <v>9965</v>
      </c>
      <c r="G16" s="114">
        <v>5362</v>
      </c>
      <c r="H16" s="114">
        <v>8518</v>
      </c>
      <c r="I16" s="115">
        <v>7886</v>
      </c>
      <c r="J16" s="114">
        <v>5196</v>
      </c>
      <c r="K16" s="114">
        <v>2690</v>
      </c>
      <c r="L16" s="423">
        <v>4651</v>
      </c>
      <c r="M16" s="424">
        <v>3924</v>
      </c>
    </row>
    <row r="17" spans="1:13" s="110" customFormat="1" ht="11.1" customHeight="1" x14ac:dyDescent="0.2">
      <c r="A17" s="422" t="s">
        <v>389</v>
      </c>
      <c r="B17" s="115">
        <v>33451</v>
      </c>
      <c r="C17" s="114">
        <v>14666</v>
      </c>
      <c r="D17" s="114">
        <v>18785</v>
      </c>
      <c r="E17" s="114">
        <v>23455</v>
      </c>
      <c r="F17" s="114">
        <v>9965</v>
      </c>
      <c r="G17" s="114">
        <v>5074</v>
      </c>
      <c r="H17" s="114">
        <v>8583</v>
      </c>
      <c r="I17" s="115">
        <v>8204</v>
      </c>
      <c r="J17" s="114">
        <v>5474</v>
      </c>
      <c r="K17" s="114">
        <v>2730</v>
      </c>
      <c r="L17" s="423">
        <v>2351</v>
      </c>
      <c r="M17" s="424">
        <v>3144</v>
      </c>
    </row>
    <row r="18" spans="1:13" ht="15" customHeight="1" x14ac:dyDescent="0.2">
      <c r="A18" s="422" t="s">
        <v>391</v>
      </c>
      <c r="B18" s="115">
        <v>33553</v>
      </c>
      <c r="C18" s="114">
        <v>14805</v>
      </c>
      <c r="D18" s="114">
        <v>18748</v>
      </c>
      <c r="E18" s="114">
        <v>23347</v>
      </c>
      <c r="F18" s="114">
        <v>10185</v>
      </c>
      <c r="G18" s="114">
        <v>4979</v>
      </c>
      <c r="H18" s="114">
        <v>8686</v>
      </c>
      <c r="I18" s="115">
        <v>8274</v>
      </c>
      <c r="J18" s="114">
        <v>5533</v>
      </c>
      <c r="K18" s="114">
        <v>2741</v>
      </c>
      <c r="L18" s="423">
        <v>2933</v>
      </c>
      <c r="M18" s="424">
        <v>3027</v>
      </c>
    </row>
    <row r="19" spans="1:13" ht="11.1" customHeight="1" x14ac:dyDescent="0.2">
      <c r="A19" s="422" t="s">
        <v>387</v>
      </c>
      <c r="B19" s="115">
        <v>33612</v>
      </c>
      <c r="C19" s="114">
        <v>14911</v>
      </c>
      <c r="D19" s="114">
        <v>18701</v>
      </c>
      <c r="E19" s="114">
        <v>23478</v>
      </c>
      <c r="F19" s="114">
        <v>10118</v>
      </c>
      <c r="G19" s="114">
        <v>4915</v>
      </c>
      <c r="H19" s="114">
        <v>8770</v>
      </c>
      <c r="I19" s="115">
        <v>8644</v>
      </c>
      <c r="J19" s="114">
        <v>5776</v>
      </c>
      <c r="K19" s="114">
        <v>2868</v>
      </c>
      <c r="L19" s="423">
        <v>3406</v>
      </c>
      <c r="M19" s="424">
        <v>3056</v>
      </c>
    </row>
    <row r="20" spans="1:13" ht="11.1" customHeight="1" x14ac:dyDescent="0.2">
      <c r="A20" s="422" t="s">
        <v>388</v>
      </c>
      <c r="B20" s="115">
        <v>34330</v>
      </c>
      <c r="C20" s="114">
        <v>15239</v>
      </c>
      <c r="D20" s="114">
        <v>19091</v>
      </c>
      <c r="E20" s="114">
        <v>24043</v>
      </c>
      <c r="F20" s="114">
        <v>10256</v>
      </c>
      <c r="G20" s="114">
        <v>5272</v>
      </c>
      <c r="H20" s="114">
        <v>8970</v>
      </c>
      <c r="I20" s="115">
        <v>8961</v>
      </c>
      <c r="J20" s="114">
        <v>5913</v>
      </c>
      <c r="K20" s="114">
        <v>3048</v>
      </c>
      <c r="L20" s="423">
        <v>4504</v>
      </c>
      <c r="M20" s="424">
        <v>3795</v>
      </c>
    </row>
    <row r="21" spans="1:13" s="110" customFormat="1" ht="11.1" customHeight="1" x14ac:dyDescent="0.2">
      <c r="A21" s="422" t="s">
        <v>389</v>
      </c>
      <c r="B21" s="115">
        <v>33955</v>
      </c>
      <c r="C21" s="114">
        <v>14803</v>
      </c>
      <c r="D21" s="114">
        <v>19152</v>
      </c>
      <c r="E21" s="114">
        <v>23640</v>
      </c>
      <c r="F21" s="114">
        <v>10295</v>
      </c>
      <c r="G21" s="114">
        <v>5110</v>
      </c>
      <c r="H21" s="114">
        <v>9047</v>
      </c>
      <c r="I21" s="115">
        <v>9375</v>
      </c>
      <c r="J21" s="114">
        <v>6234</v>
      </c>
      <c r="K21" s="114">
        <v>3141</v>
      </c>
      <c r="L21" s="423">
        <v>2070</v>
      </c>
      <c r="M21" s="424">
        <v>2577</v>
      </c>
    </row>
    <row r="22" spans="1:13" ht="15" customHeight="1" x14ac:dyDescent="0.2">
      <c r="A22" s="422" t="s">
        <v>392</v>
      </c>
      <c r="B22" s="115">
        <v>33938</v>
      </c>
      <c r="C22" s="114">
        <v>14832</v>
      </c>
      <c r="D22" s="114">
        <v>19106</v>
      </c>
      <c r="E22" s="114">
        <v>23618</v>
      </c>
      <c r="F22" s="114">
        <v>10274</v>
      </c>
      <c r="G22" s="114">
        <v>4972</v>
      </c>
      <c r="H22" s="114">
        <v>9096</v>
      </c>
      <c r="I22" s="115">
        <v>9415</v>
      </c>
      <c r="J22" s="114">
        <v>6318</v>
      </c>
      <c r="K22" s="114">
        <v>3097</v>
      </c>
      <c r="L22" s="423">
        <v>3267</v>
      </c>
      <c r="M22" s="424">
        <v>3260</v>
      </c>
    </row>
    <row r="23" spans="1:13" ht="11.1" customHeight="1" x14ac:dyDescent="0.2">
      <c r="A23" s="422" t="s">
        <v>387</v>
      </c>
      <c r="B23" s="115">
        <v>34222</v>
      </c>
      <c r="C23" s="114">
        <v>15050</v>
      </c>
      <c r="D23" s="114">
        <v>19172</v>
      </c>
      <c r="E23" s="114">
        <v>23850</v>
      </c>
      <c r="F23" s="114">
        <v>10332</v>
      </c>
      <c r="G23" s="114">
        <v>4864</v>
      </c>
      <c r="H23" s="114">
        <v>9320</v>
      </c>
      <c r="I23" s="115">
        <v>9689</v>
      </c>
      <c r="J23" s="114">
        <v>6545</v>
      </c>
      <c r="K23" s="114">
        <v>3144</v>
      </c>
      <c r="L23" s="423">
        <v>2597</v>
      </c>
      <c r="M23" s="424">
        <v>2298</v>
      </c>
    </row>
    <row r="24" spans="1:13" ht="11.1" customHeight="1" x14ac:dyDescent="0.2">
      <c r="A24" s="422" t="s">
        <v>388</v>
      </c>
      <c r="B24" s="115">
        <v>35189</v>
      </c>
      <c r="C24" s="114">
        <v>15593</v>
      </c>
      <c r="D24" s="114">
        <v>19596</v>
      </c>
      <c r="E24" s="114">
        <v>24592</v>
      </c>
      <c r="F24" s="114">
        <v>10566</v>
      </c>
      <c r="G24" s="114">
        <v>5277</v>
      </c>
      <c r="H24" s="114">
        <v>9490</v>
      </c>
      <c r="I24" s="115">
        <v>9762</v>
      </c>
      <c r="J24" s="114">
        <v>6462</v>
      </c>
      <c r="K24" s="114">
        <v>3300</v>
      </c>
      <c r="L24" s="423">
        <v>4296</v>
      </c>
      <c r="M24" s="424">
        <v>3467</v>
      </c>
    </row>
    <row r="25" spans="1:13" s="110" customFormat="1" ht="11.1" customHeight="1" x14ac:dyDescent="0.2">
      <c r="A25" s="422" t="s">
        <v>389</v>
      </c>
      <c r="B25" s="115">
        <v>34678</v>
      </c>
      <c r="C25" s="114">
        <v>15215</v>
      </c>
      <c r="D25" s="114">
        <v>19463</v>
      </c>
      <c r="E25" s="114">
        <v>24063</v>
      </c>
      <c r="F25" s="114">
        <v>10586</v>
      </c>
      <c r="G25" s="114">
        <v>5094</v>
      </c>
      <c r="H25" s="114">
        <v>9526</v>
      </c>
      <c r="I25" s="115">
        <v>9832</v>
      </c>
      <c r="J25" s="114">
        <v>6585</v>
      </c>
      <c r="K25" s="114">
        <v>3247</v>
      </c>
      <c r="L25" s="423">
        <v>2184</v>
      </c>
      <c r="M25" s="424">
        <v>2672</v>
      </c>
    </row>
    <row r="26" spans="1:13" ht="15" customHeight="1" x14ac:dyDescent="0.2">
      <c r="A26" s="422" t="s">
        <v>393</v>
      </c>
      <c r="B26" s="115">
        <v>34469</v>
      </c>
      <c r="C26" s="114">
        <v>15174</v>
      </c>
      <c r="D26" s="114">
        <v>19295</v>
      </c>
      <c r="E26" s="114">
        <v>23898</v>
      </c>
      <c r="F26" s="114">
        <v>10542</v>
      </c>
      <c r="G26" s="114">
        <v>4923</v>
      </c>
      <c r="H26" s="114">
        <v>9627</v>
      </c>
      <c r="I26" s="115">
        <v>9613</v>
      </c>
      <c r="J26" s="114">
        <v>6419</v>
      </c>
      <c r="K26" s="114">
        <v>3194</v>
      </c>
      <c r="L26" s="423">
        <v>2476</v>
      </c>
      <c r="M26" s="424">
        <v>2723</v>
      </c>
    </row>
    <row r="27" spans="1:13" ht="11.1" customHeight="1" x14ac:dyDescent="0.2">
      <c r="A27" s="422" t="s">
        <v>387</v>
      </c>
      <c r="B27" s="115">
        <v>35095</v>
      </c>
      <c r="C27" s="114">
        <v>15754</v>
      </c>
      <c r="D27" s="114">
        <v>19341</v>
      </c>
      <c r="E27" s="114">
        <v>24456</v>
      </c>
      <c r="F27" s="114">
        <v>10615</v>
      </c>
      <c r="G27" s="114">
        <v>4946</v>
      </c>
      <c r="H27" s="114">
        <v>9843</v>
      </c>
      <c r="I27" s="115">
        <v>9668</v>
      </c>
      <c r="J27" s="114">
        <v>6439</v>
      </c>
      <c r="K27" s="114">
        <v>3229</v>
      </c>
      <c r="L27" s="423">
        <v>2681</v>
      </c>
      <c r="M27" s="424">
        <v>2093</v>
      </c>
    </row>
    <row r="28" spans="1:13" ht="11.1" customHeight="1" x14ac:dyDescent="0.2">
      <c r="A28" s="422" t="s">
        <v>388</v>
      </c>
      <c r="B28" s="115">
        <v>35887</v>
      </c>
      <c r="C28" s="114">
        <v>16213</v>
      </c>
      <c r="D28" s="114">
        <v>19674</v>
      </c>
      <c r="E28" s="114">
        <v>25160</v>
      </c>
      <c r="F28" s="114">
        <v>10713</v>
      </c>
      <c r="G28" s="114">
        <v>5348</v>
      </c>
      <c r="H28" s="114">
        <v>9937</v>
      </c>
      <c r="I28" s="115">
        <v>9555</v>
      </c>
      <c r="J28" s="114">
        <v>6143</v>
      </c>
      <c r="K28" s="114">
        <v>3412</v>
      </c>
      <c r="L28" s="423">
        <v>3983</v>
      </c>
      <c r="M28" s="424">
        <v>3356</v>
      </c>
    </row>
    <row r="29" spans="1:13" s="110" customFormat="1" ht="11.1" customHeight="1" x14ac:dyDescent="0.2">
      <c r="A29" s="422" t="s">
        <v>389</v>
      </c>
      <c r="B29" s="115">
        <v>35301</v>
      </c>
      <c r="C29" s="114">
        <v>15715</v>
      </c>
      <c r="D29" s="114">
        <v>19586</v>
      </c>
      <c r="E29" s="114">
        <v>24496</v>
      </c>
      <c r="F29" s="114">
        <v>10799</v>
      </c>
      <c r="G29" s="114">
        <v>5077</v>
      </c>
      <c r="H29" s="114">
        <v>9930</v>
      </c>
      <c r="I29" s="115">
        <v>9736</v>
      </c>
      <c r="J29" s="114">
        <v>6340</v>
      </c>
      <c r="K29" s="114">
        <v>3396</v>
      </c>
      <c r="L29" s="423">
        <v>2396</v>
      </c>
      <c r="M29" s="424">
        <v>2964</v>
      </c>
    </row>
    <row r="30" spans="1:13" ht="15" customHeight="1" x14ac:dyDescent="0.2">
      <c r="A30" s="422" t="s">
        <v>394</v>
      </c>
      <c r="B30" s="115">
        <v>35755</v>
      </c>
      <c r="C30" s="114">
        <v>15935</v>
      </c>
      <c r="D30" s="114">
        <v>19820</v>
      </c>
      <c r="E30" s="114">
        <v>24706</v>
      </c>
      <c r="F30" s="114">
        <v>11042</v>
      </c>
      <c r="G30" s="114">
        <v>4974</v>
      </c>
      <c r="H30" s="114">
        <v>10156</v>
      </c>
      <c r="I30" s="115">
        <v>9391</v>
      </c>
      <c r="J30" s="114">
        <v>6047</v>
      </c>
      <c r="K30" s="114">
        <v>3344</v>
      </c>
      <c r="L30" s="423">
        <v>3328</v>
      </c>
      <c r="M30" s="424">
        <v>3347</v>
      </c>
    </row>
    <row r="31" spans="1:13" ht="11.1" customHeight="1" x14ac:dyDescent="0.2">
      <c r="A31" s="422" t="s">
        <v>387</v>
      </c>
      <c r="B31" s="115">
        <v>35910</v>
      </c>
      <c r="C31" s="114">
        <v>16090</v>
      </c>
      <c r="D31" s="114">
        <v>19820</v>
      </c>
      <c r="E31" s="114">
        <v>24723</v>
      </c>
      <c r="F31" s="114">
        <v>11182</v>
      </c>
      <c r="G31" s="114">
        <v>4892</v>
      </c>
      <c r="H31" s="114">
        <v>10329</v>
      </c>
      <c r="I31" s="115">
        <v>9374</v>
      </c>
      <c r="J31" s="114">
        <v>6045</v>
      </c>
      <c r="K31" s="114">
        <v>3329</v>
      </c>
      <c r="L31" s="423">
        <v>2877</v>
      </c>
      <c r="M31" s="424">
        <v>2728</v>
      </c>
    </row>
    <row r="32" spans="1:13" ht="11.1" customHeight="1" x14ac:dyDescent="0.2">
      <c r="A32" s="422" t="s">
        <v>388</v>
      </c>
      <c r="B32" s="115">
        <v>36914</v>
      </c>
      <c r="C32" s="114">
        <v>16616</v>
      </c>
      <c r="D32" s="114">
        <v>20298</v>
      </c>
      <c r="E32" s="114">
        <v>25405</v>
      </c>
      <c r="F32" s="114">
        <v>11506</v>
      </c>
      <c r="G32" s="114">
        <v>5263</v>
      </c>
      <c r="H32" s="114">
        <v>10514</v>
      </c>
      <c r="I32" s="115">
        <v>9696</v>
      </c>
      <c r="J32" s="114">
        <v>6120</v>
      </c>
      <c r="K32" s="114">
        <v>3576</v>
      </c>
      <c r="L32" s="423">
        <v>4267</v>
      </c>
      <c r="M32" s="424">
        <v>3505</v>
      </c>
    </row>
    <row r="33" spans="1:13" s="110" customFormat="1" ht="11.1" customHeight="1" x14ac:dyDescent="0.2">
      <c r="A33" s="422" t="s">
        <v>389</v>
      </c>
      <c r="B33" s="115">
        <v>36296</v>
      </c>
      <c r="C33" s="114">
        <v>16113</v>
      </c>
      <c r="D33" s="114">
        <v>20183</v>
      </c>
      <c r="E33" s="114">
        <v>24752</v>
      </c>
      <c r="F33" s="114">
        <v>11541</v>
      </c>
      <c r="G33" s="114">
        <v>5097</v>
      </c>
      <c r="H33" s="114">
        <v>10468</v>
      </c>
      <c r="I33" s="115">
        <v>9871</v>
      </c>
      <c r="J33" s="114">
        <v>6297</v>
      </c>
      <c r="K33" s="114">
        <v>3574</v>
      </c>
      <c r="L33" s="423">
        <v>2486</v>
      </c>
      <c r="M33" s="424">
        <v>3041</v>
      </c>
    </row>
    <row r="34" spans="1:13" ht="15" customHeight="1" x14ac:dyDescent="0.2">
      <c r="A34" s="422" t="s">
        <v>395</v>
      </c>
      <c r="B34" s="115">
        <v>36418</v>
      </c>
      <c r="C34" s="114">
        <v>16222</v>
      </c>
      <c r="D34" s="114">
        <v>20196</v>
      </c>
      <c r="E34" s="114">
        <v>24808</v>
      </c>
      <c r="F34" s="114">
        <v>11608</v>
      </c>
      <c r="G34" s="114">
        <v>4919</v>
      </c>
      <c r="H34" s="114">
        <v>10635</v>
      </c>
      <c r="I34" s="115">
        <v>9641</v>
      </c>
      <c r="J34" s="114">
        <v>6089</v>
      </c>
      <c r="K34" s="114">
        <v>3552</v>
      </c>
      <c r="L34" s="423">
        <v>2991</v>
      </c>
      <c r="M34" s="424">
        <v>2948</v>
      </c>
    </row>
    <row r="35" spans="1:13" ht="11.1" customHeight="1" x14ac:dyDescent="0.2">
      <c r="A35" s="422" t="s">
        <v>387</v>
      </c>
      <c r="B35" s="115">
        <v>36738</v>
      </c>
      <c r="C35" s="114">
        <v>16446</v>
      </c>
      <c r="D35" s="114">
        <v>20292</v>
      </c>
      <c r="E35" s="114">
        <v>25009</v>
      </c>
      <c r="F35" s="114">
        <v>11728</v>
      </c>
      <c r="G35" s="114">
        <v>4838</v>
      </c>
      <c r="H35" s="114">
        <v>10852</v>
      </c>
      <c r="I35" s="115">
        <v>9590</v>
      </c>
      <c r="J35" s="114">
        <v>6034</v>
      </c>
      <c r="K35" s="114">
        <v>3556</v>
      </c>
      <c r="L35" s="423">
        <v>2804</v>
      </c>
      <c r="M35" s="424">
        <v>2447</v>
      </c>
    </row>
    <row r="36" spans="1:13" ht="11.1" customHeight="1" x14ac:dyDescent="0.2">
      <c r="A36" s="422" t="s">
        <v>388</v>
      </c>
      <c r="B36" s="115">
        <v>37473</v>
      </c>
      <c r="C36" s="114">
        <v>16794</v>
      </c>
      <c r="D36" s="114">
        <v>20679</v>
      </c>
      <c r="E36" s="114">
        <v>25636</v>
      </c>
      <c r="F36" s="114">
        <v>11837</v>
      </c>
      <c r="G36" s="114">
        <v>5274</v>
      </c>
      <c r="H36" s="114">
        <v>10968</v>
      </c>
      <c r="I36" s="115">
        <v>9655</v>
      </c>
      <c r="J36" s="114">
        <v>5946</v>
      </c>
      <c r="K36" s="114">
        <v>3709</v>
      </c>
      <c r="L36" s="423">
        <v>4393</v>
      </c>
      <c r="M36" s="424">
        <v>3822</v>
      </c>
    </row>
    <row r="37" spans="1:13" s="110" customFormat="1" ht="11.1" customHeight="1" x14ac:dyDescent="0.2">
      <c r="A37" s="422" t="s">
        <v>389</v>
      </c>
      <c r="B37" s="115">
        <v>37205</v>
      </c>
      <c r="C37" s="114">
        <v>16472</v>
      </c>
      <c r="D37" s="114">
        <v>20733</v>
      </c>
      <c r="E37" s="114">
        <v>25266</v>
      </c>
      <c r="F37" s="114">
        <v>11939</v>
      </c>
      <c r="G37" s="114">
        <v>5173</v>
      </c>
      <c r="H37" s="114">
        <v>10991</v>
      </c>
      <c r="I37" s="115">
        <v>9662</v>
      </c>
      <c r="J37" s="114">
        <v>5997</v>
      </c>
      <c r="K37" s="114">
        <v>3665</v>
      </c>
      <c r="L37" s="423">
        <v>2513</v>
      </c>
      <c r="M37" s="424">
        <v>2796</v>
      </c>
    </row>
    <row r="38" spans="1:13" ht="15" customHeight="1" x14ac:dyDescent="0.2">
      <c r="A38" s="425" t="s">
        <v>396</v>
      </c>
      <c r="B38" s="115">
        <v>37571</v>
      </c>
      <c r="C38" s="114">
        <v>16782</v>
      </c>
      <c r="D38" s="114">
        <v>20789</v>
      </c>
      <c r="E38" s="114">
        <v>25506</v>
      </c>
      <c r="F38" s="114">
        <v>12065</v>
      </c>
      <c r="G38" s="114">
        <v>5157</v>
      </c>
      <c r="H38" s="114">
        <v>11158</v>
      </c>
      <c r="I38" s="115">
        <v>9571</v>
      </c>
      <c r="J38" s="114">
        <v>5891</v>
      </c>
      <c r="K38" s="114">
        <v>3680</v>
      </c>
      <c r="L38" s="423">
        <v>3406</v>
      </c>
      <c r="M38" s="424">
        <v>3014</v>
      </c>
    </row>
    <row r="39" spans="1:13" ht="11.1" customHeight="1" x14ac:dyDescent="0.2">
      <c r="A39" s="422" t="s">
        <v>387</v>
      </c>
      <c r="B39" s="115">
        <v>38354</v>
      </c>
      <c r="C39" s="114">
        <v>17379</v>
      </c>
      <c r="D39" s="114">
        <v>20975</v>
      </c>
      <c r="E39" s="114">
        <v>26159</v>
      </c>
      <c r="F39" s="114">
        <v>12195</v>
      </c>
      <c r="G39" s="114">
        <v>5205</v>
      </c>
      <c r="H39" s="114">
        <v>11374</v>
      </c>
      <c r="I39" s="115">
        <v>9639</v>
      </c>
      <c r="J39" s="114">
        <v>5834</v>
      </c>
      <c r="K39" s="114">
        <v>3805</v>
      </c>
      <c r="L39" s="423">
        <v>3512</v>
      </c>
      <c r="M39" s="424">
        <v>2750</v>
      </c>
    </row>
    <row r="40" spans="1:13" ht="11.1" customHeight="1" x14ac:dyDescent="0.2">
      <c r="A40" s="425" t="s">
        <v>388</v>
      </c>
      <c r="B40" s="115">
        <v>39101</v>
      </c>
      <c r="C40" s="114">
        <v>17844</v>
      </c>
      <c r="D40" s="114">
        <v>21257</v>
      </c>
      <c r="E40" s="114">
        <v>26754</v>
      </c>
      <c r="F40" s="114">
        <v>12347</v>
      </c>
      <c r="G40" s="114">
        <v>5576</v>
      </c>
      <c r="H40" s="114">
        <v>11500</v>
      </c>
      <c r="I40" s="115">
        <v>9529</v>
      </c>
      <c r="J40" s="114">
        <v>5640</v>
      </c>
      <c r="K40" s="114">
        <v>3889</v>
      </c>
      <c r="L40" s="423">
        <v>4586</v>
      </c>
      <c r="M40" s="424">
        <v>4054</v>
      </c>
    </row>
    <row r="41" spans="1:13" s="110" customFormat="1" ht="11.1" customHeight="1" x14ac:dyDescent="0.2">
      <c r="A41" s="422" t="s">
        <v>389</v>
      </c>
      <c r="B41" s="115">
        <v>38580</v>
      </c>
      <c r="C41" s="114">
        <v>17335</v>
      </c>
      <c r="D41" s="114">
        <v>21245</v>
      </c>
      <c r="E41" s="114">
        <v>26166</v>
      </c>
      <c r="F41" s="114">
        <v>12414</v>
      </c>
      <c r="G41" s="114">
        <v>5349</v>
      </c>
      <c r="H41" s="114">
        <v>11517</v>
      </c>
      <c r="I41" s="115">
        <v>9626</v>
      </c>
      <c r="J41" s="114">
        <v>5758</v>
      </c>
      <c r="K41" s="114">
        <v>3868</v>
      </c>
      <c r="L41" s="423">
        <v>2698</v>
      </c>
      <c r="M41" s="424">
        <v>3199</v>
      </c>
    </row>
    <row r="42" spans="1:13" ht="15" customHeight="1" x14ac:dyDescent="0.2">
      <c r="A42" s="422" t="s">
        <v>397</v>
      </c>
      <c r="B42" s="115">
        <v>38293</v>
      </c>
      <c r="C42" s="114">
        <v>17208</v>
      </c>
      <c r="D42" s="114">
        <v>21085</v>
      </c>
      <c r="E42" s="114">
        <v>25850</v>
      </c>
      <c r="F42" s="114">
        <v>12443</v>
      </c>
      <c r="G42" s="114">
        <v>5176</v>
      </c>
      <c r="H42" s="114">
        <v>11540</v>
      </c>
      <c r="I42" s="115">
        <v>9577</v>
      </c>
      <c r="J42" s="114">
        <v>5694</v>
      </c>
      <c r="K42" s="114">
        <v>3883</v>
      </c>
      <c r="L42" s="423">
        <v>2951</v>
      </c>
      <c r="M42" s="424">
        <v>3109</v>
      </c>
    </row>
    <row r="43" spans="1:13" ht="11.1" customHeight="1" x14ac:dyDescent="0.2">
      <c r="A43" s="422" t="s">
        <v>387</v>
      </c>
      <c r="B43" s="115">
        <v>38900</v>
      </c>
      <c r="C43" s="114">
        <v>17728</v>
      </c>
      <c r="D43" s="114">
        <v>21172</v>
      </c>
      <c r="E43" s="114">
        <v>26418</v>
      </c>
      <c r="F43" s="114">
        <v>12482</v>
      </c>
      <c r="G43" s="114">
        <v>5145</v>
      </c>
      <c r="H43" s="114">
        <v>11775</v>
      </c>
      <c r="I43" s="115">
        <v>9837</v>
      </c>
      <c r="J43" s="114">
        <v>5792</v>
      </c>
      <c r="K43" s="114">
        <v>4045</v>
      </c>
      <c r="L43" s="423">
        <v>4356</v>
      </c>
      <c r="M43" s="424">
        <v>3768</v>
      </c>
    </row>
    <row r="44" spans="1:13" ht="11.1" customHeight="1" x14ac:dyDescent="0.2">
      <c r="A44" s="422" t="s">
        <v>388</v>
      </c>
      <c r="B44" s="115">
        <v>39196</v>
      </c>
      <c r="C44" s="114">
        <v>17791</v>
      </c>
      <c r="D44" s="114">
        <v>21405</v>
      </c>
      <c r="E44" s="114">
        <v>26621</v>
      </c>
      <c r="F44" s="114">
        <v>12575</v>
      </c>
      <c r="G44" s="114">
        <v>5399</v>
      </c>
      <c r="H44" s="114">
        <v>11848</v>
      </c>
      <c r="I44" s="115">
        <v>9960</v>
      </c>
      <c r="J44" s="114">
        <v>5744</v>
      </c>
      <c r="K44" s="114">
        <v>4216</v>
      </c>
      <c r="L44" s="423">
        <v>4568</v>
      </c>
      <c r="M44" s="424">
        <v>4339</v>
      </c>
    </row>
    <row r="45" spans="1:13" s="110" customFormat="1" ht="11.1" customHeight="1" x14ac:dyDescent="0.2">
      <c r="A45" s="422" t="s">
        <v>389</v>
      </c>
      <c r="B45" s="115">
        <v>38615</v>
      </c>
      <c r="C45" s="114">
        <v>17145</v>
      </c>
      <c r="D45" s="114">
        <v>21470</v>
      </c>
      <c r="E45" s="114">
        <v>25850</v>
      </c>
      <c r="F45" s="114">
        <v>12765</v>
      </c>
      <c r="G45" s="114">
        <v>5250</v>
      </c>
      <c r="H45" s="114">
        <v>11878</v>
      </c>
      <c r="I45" s="115">
        <v>10087</v>
      </c>
      <c r="J45" s="114">
        <v>5880</v>
      </c>
      <c r="K45" s="114">
        <v>4207</v>
      </c>
      <c r="L45" s="423">
        <v>3054</v>
      </c>
      <c r="M45" s="424">
        <v>3705</v>
      </c>
    </row>
    <row r="46" spans="1:13" ht="15" customHeight="1" x14ac:dyDescent="0.2">
      <c r="A46" s="422" t="s">
        <v>398</v>
      </c>
      <c r="B46" s="115">
        <v>38033</v>
      </c>
      <c r="C46" s="114">
        <v>16830</v>
      </c>
      <c r="D46" s="114">
        <v>21203</v>
      </c>
      <c r="E46" s="114">
        <v>25398</v>
      </c>
      <c r="F46" s="114">
        <v>12635</v>
      </c>
      <c r="G46" s="114">
        <v>4989</v>
      </c>
      <c r="H46" s="114">
        <v>11840</v>
      </c>
      <c r="I46" s="115">
        <v>10050</v>
      </c>
      <c r="J46" s="114">
        <v>5767</v>
      </c>
      <c r="K46" s="114">
        <v>4283</v>
      </c>
      <c r="L46" s="423">
        <v>2934</v>
      </c>
      <c r="M46" s="424">
        <v>3310</v>
      </c>
    </row>
    <row r="47" spans="1:13" ht="11.1" customHeight="1" x14ac:dyDescent="0.2">
      <c r="A47" s="422" t="s">
        <v>387</v>
      </c>
      <c r="B47" s="115">
        <v>38108</v>
      </c>
      <c r="C47" s="114">
        <v>16873</v>
      </c>
      <c r="D47" s="114">
        <v>21235</v>
      </c>
      <c r="E47" s="114">
        <v>25360</v>
      </c>
      <c r="F47" s="114">
        <v>12748</v>
      </c>
      <c r="G47" s="114">
        <v>4902</v>
      </c>
      <c r="H47" s="114">
        <v>11919</v>
      </c>
      <c r="I47" s="115">
        <v>10225</v>
      </c>
      <c r="J47" s="114">
        <v>5870</v>
      </c>
      <c r="K47" s="114">
        <v>4355</v>
      </c>
      <c r="L47" s="423">
        <v>2971</v>
      </c>
      <c r="M47" s="424">
        <v>2856</v>
      </c>
    </row>
    <row r="48" spans="1:13" ht="11.1" customHeight="1" x14ac:dyDescent="0.2">
      <c r="A48" s="422" t="s">
        <v>388</v>
      </c>
      <c r="B48" s="115">
        <v>38469</v>
      </c>
      <c r="C48" s="114">
        <v>16993</v>
      </c>
      <c r="D48" s="114">
        <v>21476</v>
      </c>
      <c r="E48" s="114">
        <v>25494</v>
      </c>
      <c r="F48" s="114">
        <v>12975</v>
      </c>
      <c r="G48" s="114">
        <v>5212</v>
      </c>
      <c r="H48" s="114">
        <v>12000</v>
      </c>
      <c r="I48" s="115">
        <v>10208</v>
      </c>
      <c r="J48" s="114">
        <v>5664</v>
      </c>
      <c r="K48" s="114">
        <v>4544</v>
      </c>
      <c r="L48" s="423">
        <v>4346</v>
      </c>
      <c r="M48" s="424">
        <v>4044</v>
      </c>
    </row>
    <row r="49" spans="1:17" s="110" customFormat="1" ht="11.1" customHeight="1" x14ac:dyDescent="0.2">
      <c r="A49" s="422" t="s">
        <v>389</v>
      </c>
      <c r="B49" s="115">
        <v>38406</v>
      </c>
      <c r="C49" s="114">
        <v>16830</v>
      </c>
      <c r="D49" s="114">
        <v>21576</v>
      </c>
      <c r="E49" s="114">
        <v>25277</v>
      </c>
      <c r="F49" s="114">
        <v>13129</v>
      </c>
      <c r="G49" s="114">
        <v>5132</v>
      </c>
      <c r="H49" s="114">
        <v>12074</v>
      </c>
      <c r="I49" s="115">
        <v>10192</v>
      </c>
      <c r="J49" s="114">
        <v>5693</v>
      </c>
      <c r="K49" s="114">
        <v>4499</v>
      </c>
      <c r="L49" s="423">
        <v>2799</v>
      </c>
      <c r="M49" s="424">
        <v>2933</v>
      </c>
    </row>
    <row r="50" spans="1:17" ht="15" customHeight="1" x14ac:dyDescent="0.2">
      <c r="A50" s="422" t="s">
        <v>399</v>
      </c>
      <c r="B50" s="143">
        <v>38247</v>
      </c>
      <c r="C50" s="144">
        <v>16750</v>
      </c>
      <c r="D50" s="144">
        <v>21497</v>
      </c>
      <c r="E50" s="144">
        <v>25108</v>
      </c>
      <c r="F50" s="144">
        <v>13139</v>
      </c>
      <c r="G50" s="144">
        <v>4929</v>
      </c>
      <c r="H50" s="144">
        <v>12068</v>
      </c>
      <c r="I50" s="143">
        <v>9769</v>
      </c>
      <c r="J50" s="144">
        <v>5491</v>
      </c>
      <c r="K50" s="144">
        <v>4278</v>
      </c>
      <c r="L50" s="426">
        <v>2903</v>
      </c>
      <c r="M50" s="427">
        <v>3116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0.56266926090500358</v>
      </c>
      <c r="C6" s="480">
        <f>'Tabelle 3.3'!J11</f>
        <v>-2.7960199004975124</v>
      </c>
      <c r="D6" s="481">
        <f t="shared" ref="D6:E9" si="0">IF(OR(AND(B6&gt;=-50,B6&lt;=50),ISNUMBER(B6)=FALSE),B6,"")</f>
        <v>0.56266926090500358</v>
      </c>
      <c r="E6" s="481">
        <f t="shared" si="0"/>
        <v>-2.7960199004975124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0.56266926090500358</v>
      </c>
      <c r="C14" s="480">
        <f>'Tabelle 3.3'!J11</f>
        <v>-2.7960199004975124</v>
      </c>
      <c r="D14" s="481">
        <f>IF(OR(AND(B14&gt;=-50,B14&lt;=50),ISNUMBER(B14)=FALSE),B14,"")</f>
        <v>0.56266926090500358</v>
      </c>
      <c r="E14" s="481">
        <f>IF(OR(AND(C14&gt;=-50,C14&lt;=50),ISNUMBER(C14)=FALSE),C14,"")</f>
        <v>-2.7960199004975124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-3.3382667324453217</v>
      </c>
      <c r="C17" s="480">
        <f>'Tabelle 3.3'!J14</f>
        <v>-4.4585987261146496</v>
      </c>
      <c r="D17" s="481">
        <f t="shared" si="3"/>
        <v>-3.3382667324453217</v>
      </c>
      <c r="E17" s="481">
        <f t="shared" si="3"/>
        <v>-4.4585987261146496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-4.4425817267393128</v>
      </c>
      <c r="C18" s="480">
        <f>'Tabelle 3.3'!J15</f>
        <v>-6.0747663551401869</v>
      </c>
      <c r="D18" s="481">
        <f t="shared" si="3"/>
        <v>-4.4425817267393128</v>
      </c>
      <c r="E18" s="481">
        <f t="shared" si="3"/>
        <v>-6.0747663551401869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-3.6851341188267734</v>
      </c>
      <c r="C19" s="480">
        <f>'Tabelle 3.3'!J16</f>
        <v>5.333333333333333</v>
      </c>
      <c r="D19" s="481">
        <f t="shared" si="3"/>
        <v>-3.6851341188267734</v>
      </c>
      <c r="E19" s="481">
        <f t="shared" si="3"/>
        <v>5.333333333333333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-0.33370411568409342</v>
      </c>
      <c r="C20" s="480">
        <f>'Tabelle 3.3'!J17</f>
        <v>-20</v>
      </c>
      <c r="D20" s="481">
        <f t="shared" si="3"/>
        <v>-0.33370411568409342</v>
      </c>
      <c r="E20" s="481">
        <f t="shared" si="3"/>
        <v>-20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t="str">
        <f>'Tabelle 2.3'!J18</f>
        <v>*</v>
      </c>
      <c r="C21" s="480" t="str">
        <f>'Tabelle 3.3'!J18</f>
        <v>*</v>
      </c>
      <c r="D21" s="481" t="str">
        <f t="shared" si="3"/>
        <v>*</v>
      </c>
      <c r="E21" s="481" t="str">
        <f t="shared" si="3"/>
        <v>*</v>
      </c>
      <c r="F21" s="476" t="str">
        <f t="shared" si="4"/>
        <v/>
      </c>
      <c r="G21" s="476" t="str">
        <f t="shared" si="4"/>
        <v/>
      </c>
      <c r="H21" s="482">
        <f t="shared" si="5"/>
        <v>-0.75</v>
      </c>
      <c r="I21" s="482">
        <f t="shared" si="5"/>
        <v>-0.75</v>
      </c>
      <c r="J21" s="476">
        <f t="shared" si="6"/>
        <v>77</v>
      </c>
      <c r="K21" s="476">
        <f t="shared" si="7"/>
        <v>45</v>
      </c>
      <c r="L21" s="476">
        <f t="shared" si="8"/>
        <v>77</v>
      </c>
      <c r="M21" s="476">
        <f t="shared" si="9"/>
        <v>45</v>
      </c>
      <c r="N21" s="476">
        <v>77</v>
      </c>
    </row>
    <row r="22" spans="1:14" s="475" customFormat="1" ht="15" customHeight="1" x14ac:dyDescent="0.2">
      <c r="A22" s="475">
        <v>9</v>
      </c>
      <c r="B22" s="479">
        <f>'Tabelle 2.3'!J19</f>
        <v>-0.49202912812438498</v>
      </c>
      <c r="C22" s="480">
        <f>'Tabelle 3.3'!J19</f>
        <v>1.6666666666666667</v>
      </c>
      <c r="D22" s="481">
        <f t="shared" si="3"/>
        <v>-0.49202912812438498</v>
      </c>
      <c r="E22" s="481">
        <f t="shared" si="3"/>
        <v>1.6666666666666667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3.2584269662921348</v>
      </c>
      <c r="C23" s="480">
        <f>'Tabelle 3.3'!J20</f>
        <v>-1.8787361229718189</v>
      </c>
      <c r="D23" s="481">
        <f t="shared" si="3"/>
        <v>3.2584269662921348</v>
      </c>
      <c r="E23" s="481">
        <f t="shared" si="3"/>
        <v>-1.8787361229718189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3.8327526132404182</v>
      </c>
      <c r="C24" s="480">
        <f>'Tabelle 3.3'!J21</f>
        <v>-17.145200984413453</v>
      </c>
      <c r="D24" s="481">
        <f t="shared" si="3"/>
        <v>3.8327526132404182</v>
      </c>
      <c r="E24" s="481">
        <f t="shared" si="3"/>
        <v>-17.145200984413453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2.9520295202952029</v>
      </c>
      <c r="C25" s="480">
        <f>'Tabelle 3.3'!J22</f>
        <v>6.3953488372093021</v>
      </c>
      <c r="D25" s="481">
        <f t="shared" si="3"/>
        <v>2.9520295202952029</v>
      </c>
      <c r="E25" s="481">
        <f t="shared" si="3"/>
        <v>6.3953488372093021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-2.5996533795493932</v>
      </c>
      <c r="C26" s="480">
        <f>'Tabelle 3.3'!J23</f>
        <v>4.9382716049382713</v>
      </c>
      <c r="D26" s="481">
        <f t="shared" si="3"/>
        <v>-2.5996533795493932</v>
      </c>
      <c r="E26" s="481">
        <f t="shared" si="3"/>
        <v>4.9382716049382713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2.1983640081799591</v>
      </c>
      <c r="C27" s="480">
        <f>'Tabelle 3.3'!J24</f>
        <v>1.3349514563106797</v>
      </c>
      <c r="D27" s="481">
        <f t="shared" si="3"/>
        <v>2.1983640081799591</v>
      </c>
      <c r="E27" s="481">
        <f t="shared" si="3"/>
        <v>1.3349514563106797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13.775065387968613</v>
      </c>
      <c r="C28" s="480">
        <f>'Tabelle 3.3'!J25</f>
        <v>-0.93582887700534756</v>
      </c>
      <c r="D28" s="481">
        <f t="shared" si="3"/>
        <v>13.775065387968613</v>
      </c>
      <c r="E28" s="481">
        <f t="shared" si="3"/>
        <v>-0.93582887700534756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-4.9536707056307909</v>
      </c>
      <c r="C29" s="480">
        <f>'Tabelle 3.3'!J26</f>
        <v>-24.561403508771932</v>
      </c>
      <c r="D29" s="481">
        <f t="shared" si="3"/>
        <v>-4.9536707056307909</v>
      </c>
      <c r="E29" s="481">
        <f t="shared" si="3"/>
        <v>-24.561403508771932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1.4088050314465408</v>
      </c>
      <c r="C30" s="480">
        <f>'Tabelle 3.3'!J27</f>
        <v>1.6949152542372881</v>
      </c>
      <c r="D30" s="481">
        <f t="shared" si="3"/>
        <v>1.4088050314465408</v>
      </c>
      <c r="E30" s="481">
        <f t="shared" si="3"/>
        <v>1.6949152542372881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2.0341207349081363</v>
      </c>
      <c r="C31" s="480">
        <f>'Tabelle 3.3'!J28</f>
        <v>12.704918032786885</v>
      </c>
      <c r="D31" s="481">
        <f t="shared" si="3"/>
        <v>2.0341207349081363</v>
      </c>
      <c r="E31" s="481">
        <f t="shared" si="3"/>
        <v>12.704918032786885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2.4198308085776117</v>
      </c>
      <c r="C32" s="480">
        <f>'Tabelle 3.3'!J29</f>
        <v>-0.73099415204678364</v>
      </c>
      <c r="D32" s="481">
        <f t="shared" si="3"/>
        <v>2.4198308085776117</v>
      </c>
      <c r="E32" s="481">
        <f t="shared" si="3"/>
        <v>-0.73099415204678364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2.880379532361911</v>
      </c>
      <c r="C33" s="480">
        <f>'Tabelle 3.3'!J30</f>
        <v>-5.4631828978622332</v>
      </c>
      <c r="D33" s="481">
        <f t="shared" si="3"/>
        <v>2.880379532361911</v>
      </c>
      <c r="E33" s="481">
        <f t="shared" si="3"/>
        <v>-5.4631828978622332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0.92059838895281931</v>
      </c>
      <c r="C34" s="480">
        <f>'Tabelle 3.3'!J31</f>
        <v>-3.5162950257289878</v>
      </c>
      <c r="D34" s="481">
        <f t="shared" si="3"/>
        <v>0.92059838895281931</v>
      </c>
      <c r="E34" s="481">
        <f t="shared" si="3"/>
        <v>-3.5162950257289878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1.3711755765545497</v>
      </c>
      <c r="C39" s="480">
        <f>'Tabelle 3.3'!J36</f>
        <v>-2.7601522842639592</v>
      </c>
      <c r="D39" s="481">
        <f t="shared" si="3"/>
        <v>1.3711755765545497</v>
      </c>
      <c r="E39" s="481">
        <f t="shared" si="3"/>
        <v>-2.7601522842639592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1.3711755765545497</v>
      </c>
      <c r="C45" s="480">
        <f>'Tabelle 3.3'!J36</f>
        <v>-2.7601522842639592</v>
      </c>
      <c r="D45" s="481">
        <f t="shared" si="3"/>
        <v>1.3711755765545497</v>
      </c>
      <c r="E45" s="481">
        <f t="shared" si="3"/>
        <v>-2.7601522842639592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34469</v>
      </c>
      <c r="C51" s="487">
        <v>6419</v>
      </c>
      <c r="D51" s="487">
        <v>3194</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35095</v>
      </c>
      <c r="C52" s="487">
        <v>6439</v>
      </c>
      <c r="D52" s="487">
        <v>3229</v>
      </c>
      <c r="E52" s="488">
        <f t="shared" ref="E52:G70" si="11">IF($A$51=37802,IF(COUNTBLANK(B$51:B$70)&gt;0,#N/A,B52/B$51*100),IF(COUNTBLANK(B$51:B$75)&gt;0,#N/A,B52/B$51*100))</f>
        <v>101.81612463372886</v>
      </c>
      <c r="F52" s="488">
        <f t="shared" si="11"/>
        <v>100.31157501168406</v>
      </c>
      <c r="G52" s="488">
        <f t="shared" si="11"/>
        <v>101.09580463368818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35887</v>
      </c>
      <c r="C53" s="487">
        <v>6143</v>
      </c>
      <c r="D53" s="487">
        <v>3412</v>
      </c>
      <c r="E53" s="488">
        <f t="shared" si="11"/>
        <v>104.11384142272766</v>
      </c>
      <c r="F53" s="488">
        <f t="shared" si="11"/>
        <v>95.700264838759935</v>
      </c>
      <c r="G53" s="488">
        <f t="shared" si="11"/>
        <v>106.8252974326863</v>
      </c>
      <c r="H53" s="489">
        <f>IF(ISERROR(L53)=TRUE,IF(MONTH(A53)=MONTH(MAX(A$51:A$75)),A53,""),"")</f>
        <v>41883</v>
      </c>
      <c r="I53" s="488">
        <f t="shared" si="12"/>
        <v>104.11384142272766</v>
      </c>
      <c r="J53" s="488">
        <f t="shared" si="10"/>
        <v>95.700264838759935</v>
      </c>
      <c r="K53" s="488">
        <f t="shared" si="10"/>
        <v>106.8252974326863</v>
      </c>
      <c r="L53" s="488" t="e">
        <f t="shared" si="13"/>
        <v>#N/A</v>
      </c>
    </row>
    <row r="54" spans="1:14" ht="15" customHeight="1" x14ac:dyDescent="0.2">
      <c r="A54" s="490" t="s">
        <v>462</v>
      </c>
      <c r="B54" s="487">
        <v>35301</v>
      </c>
      <c r="C54" s="487">
        <v>6340</v>
      </c>
      <c r="D54" s="487">
        <v>3396</v>
      </c>
      <c r="E54" s="488">
        <f t="shared" si="11"/>
        <v>102.4137630914735</v>
      </c>
      <c r="F54" s="488">
        <f t="shared" si="11"/>
        <v>98.769278703847945</v>
      </c>
      <c r="G54" s="488">
        <f t="shared" si="11"/>
        <v>106.32435817157169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35755</v>
      </c>
      <c r="C55" s="487">
        <v>6047</v>
      </c>
      <c r="D55" s="487">
        <v>3344</v>
      </c>
      <c r="E55" s="488">
        <f t="shared" si="11"/>
        <v>103.73088862456119</v>
      </c>
      <c r="F55" s="488">
        <f t="shared" si="11"/>
        <v>94.20470478267643</v>
      </c>
      <c r="G55" s="488">
        <f t="shared" si="11"/>
        <v>104.69630557294929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35910</v>
      </c>
      <c r="C56" s="487">
        <v>6045</v>
      </c>
      <c r="D56" s="487">
        <v>3329</v>
      </c>
      <c r="E56" s="488">
        <f t="shared" si="11"/>
        <v>104.18056804665061</v>
      </c>
      <c r="F56" s="488">
        <f t="shared" si="11"/>
        <v>94.173547281508021</v>
      </c>
      <c r="G56" s="488">
        <f t="shared" si="11"/>
        <v>104.22667501565435</v>
      </c>
      <c r="H56" s="489" t="str">
        <f t="shared" si="14"/>
        <v/>
      </c>
      <c r="I56" s="488" t="str">
        <f t="shared" si="12"/>
        <v/>
      </c>
      <c r="J56" s="488" t="str">
        <f t="shared" si="10"/>
        <v/>
      </c>
      <c r="K56" s="488" t="str">
        <f t="shared" si="10"/>
        <v/>
      </c>
      <c r="L56" s="488" t="e">
        <f t="shared" si="13"/>
        <v>#N/A</v>
      </c>
    </row>
    <row r="57" spans="1:14" ht="15" customHeight="1" x14ac:dyDescent="0.2">
      <c r="A57" s="490">
        <v>42248</v>
      </c>
      <c r="B57" s="487">
        <v>36914</v>
      </c>
      <c r="C57" s="487">
        <v>6120</v>
      </c>
      <c r="D57" s="487">
        <v>3576</v>
      </c>
      <c r="E57" s="488">
        <f t="shared" si="11"/>
        <v>107.09333023876526</v>
      </c>
      <c r="F57" s="488">
        <f t="shared" si="11"/>
        <v>95.341953575323259</v>
      </c>
      <c r="G57" s="488">
        <f t="shared" si="11"/>
        <v>111.95992485911084</v>
      </c>
      <c r="H57" s="489">
        <f t="shared" si="14"/>
        <v>42248</v>
      </c>
      <c r="I57" s="488">
        <f t="shared" si="12"/>
        <v>107.09333023876526</v>
      </c>
      <c r="J57" s="488">
        <f t="shared" si="10"/>
        <v>95.341953575323259</v>
      </c>
      <c r="K57" s="488">
        <f t="shared" si="10"/>
        <v>111.95992485911084</v>
      </c>
      <c r="L57" s="488" t="e">
        <f t="shared" si="13"/>
        <v>#N/A</v>
      </c>
    </row>
    <row r="58" spans="1:14" ht="15" customHeight="1" x14ac:dyDescent="0.2">
      <c r="A58" s="490" t="s">
        <v>465</v>
      </c>
      <c r="B58" s="487">
        <v>36296</v>
      </c>
      <c r="C58" s="487">
        <v>6297</v>
      </c>
      <c r="D58" s="487">
        <v>3574</v>
      </c>
      <c r="E58" s="488">
        <f t="shared" si="11"/>
        <v>105.30041486553134</v>
      </c>
      <c r="F58" s="488">
        <f t="shared" si="11"/>
        <v>98.099392428727214</v>
      </c>
      <c r="G58" s="488">
        <f t="shared" si="11"/>
        <v>111.89730745147151</v>
      </c>
      <c r="H58" s="489" t="str">
        <f t="shared" si="14"/>
        <v/>
      </c>
      <c r="I58" s="488" t="str">
        <f t="shared" si="12"/>
        <v/>
      </c>
      <c r="J58" s="488" t="str">
        <f t="shared" si="10"/>
        <v/>
      </c>
      <c r="K58" s="488" t="str">
        <f t="shared" si="10"/>
        <v/>
      </c>
      <c r="L58" s="488" t="e">
        <f t="shared" si="13"/>
        <v>#N/A</v>
      </c>
    </row>
    <row r="59" spans="1:14" ht="15" customHeight="1" x14ac:dyDescent="0.2">
      <c r="A59" s="490" t="s">
        <v>466</v>
      </c>
      <c r="B59" s="487">
        <v>36418</v>
      </c>
      <c r="C59" s="487">
        <v>6089</v>
      </c>
      <c r="D59" s="487">
        <v>3552</v>
      </c>
      <c r="E59" s="488">
        <f t="shared" si="11"/>
        <v>105.65435608807914</v>
      </c>
      <c r="F59" s="488">
        <f t="shared" si="11"/>
        <v>94.859012307212964</v>
      </c>
      <c r="G59" s="488">
        <f t="shared" si="11"/>
        <v>111.20851596743894</v>
      </c>
      <c r="H59" s="489" t="str">
        <f t="shared" si="14"/>
        <v/>
      </c>
      <c r="I59" s="488" t="str">
        <f t="shared" si="12"/>
        <v/>
      </c>
      <c r="J59" s="488" t="str">
        <f t="shared" si="10"/>
        <v/>
      </c>
      <c r="K59" s="488" t="str">
        <f t="shared" si="10"/>
        <v/>
      </c>
      <c r="L59" s="488" t="e">
        <f t="shared" si="13"/>
        <v>#N/A</v>
      </c>
    </row>
    <row r="60" spans="1:14" ht="15" customHeight="1" x14ac:dyDescent="0.2">
      <c r="A60" s="490" t="s">
        <v>467</v>
      </c>
      <c r="B60" s="487">
        <v>36738</v>
      </c>
      <c r="C60" s="487">
        <v>6034</v>
      </c>
      <c r="D60" s="487">
        <v>3556</v>
      </c>
      <c r="E60" s="488">
        <f t="shared" si="11"/>
        <v>106.58272650787663</v>
      </c>
      <c r="F60" s="488">
        <f t="shared" si="11"/>
        <v>94.002181025081782</v>
      </c>
      <c r="G60" s="488">
        <f t="shared" si="11"/>
        <v>111.33375078271759</v>
      </c>
      <c r="H60" s="489" t="str">
        <f t="shared" si="14"/>
        <v/>
      </c>
      <c r="I60" s="488" t="str">
        <f t="shared" si="12"/>
        <v/>
      </c>
      <c r="J60" s="488" t="str">
        <f t="shared" si="10"/>
        <v/>
      </c>
      <c r="K60" s="488" t="str">
        <f t="shared" si="10"/>
        <v/>
      </c>
      <c r="L60" s="488" t="e">
        <f t="shared" si="13"/>
        <v>#N/A</v>
      </c>
    </row>
    <row r="61" spans="1:14" ht="15" customHeight="1" x14ac:dyDescent="0.2">
      <c r="A61" s="490">
        <v>42614</v>
      </c>
      <c r="B61" s="487">
        <v>37473</v>
      </c>
      <c r="C61" s="487">
        <v>5946</v>
      </c>
      <c r="D61" s="487">
        <v>3709</v>
      </c>
      <c r="E61" s="488">
        <f t="shared" si="11"/>
        <v>108.71507731584902</v>
      </c>
      <c r="F61" s="488">
        <f t="shared" si="11"/>
        <v>92.631250973671911</v>
      </c>
      <c r="G61" s="488">
        <f t="shared" si="11"/>
        <v>116.12398246712586</v>
      </c>
      <c r="H61" s="489">
        <f t="shared" si="14"/>
        <v>42614</v>
      </c>
      <c r="I61" s="488">
        <f t="shared" si="12"/>
        <v>108.71507731584902</v>
      </c>
      <c r="J61" s="488">
        <f t="shared" si="10"/>
        <v>92.631250973671911</v>
      </c>
      <c r="K61" s="488">
        <f t="shared" si="10"/>
        <v>116.12398246712586</v>
      </c>
      <c r="L61" s="488" t="e">
        <f t="shared" si="13"/>
        <v>#N/A</v>
      </c>
    </row>
    <row r="62" spans="1:14" ht="15" customHeight="1" x14ac:dyDescent="0.2">
      <c r="A62" s="490" t="s">
        <v>468</v>
      </c>
      <c r="B62" s="487">
        <v>37205</v>
      </c>
      <c r="C62" s="487">
        <v>5997</v>
      </c>
      <c r="D62" s="487">
        <v>3665</v>
      </c>
      <c r="E62" s="488">
        <f t="shared" si="11"/>
        <v>107.93756708926863</v>
      </c>
      <c r="F62" s="488">
        <f t="shared" si="11"/>
        <v>93.425767253466276</v>
      </c>
      <c r="G62" s="488">
        <f t="shared" si="11"/>
        <v>114.74639949906074</v>
      </c>
      <c r="H62" s="489" t="str">
        <f t="shared" si="14"/>
        <v/>
      </c>
      <c r="I62" s="488" t="str">
        <f t="shared" si="12"/>
        <v/>
      </c>
      <c r="J62" s="488" t="str">
        <f t="shared" si="10"/>
        <v/>
      </c>
      <c r="K62" s="488" t="str">
        <f t="shared" si="10"/>
        <v/>
      </c>
      <c r="L62" s="488" t="e">
        <f t="shared" si="13"/>
        <v>#N/A</v>
      </c>
    </row>
    <row r="63" spans="1:14" ht="15" customHeight="1" x14ac:dyDescent="0.2">
      <c r="A63" s="490" t="s">
        <v>469</v>
      </c>
      <c r="B63" s="487">
        <v>37571</v>
      </c>
      <c r="C63" s="487">
        <v>5891</v>
      </c>
      <c r="D63" s="487">
        <v>3680</v>
      </c>
      <c r="E63" s="488">
        <f t="shared" si="11"/>
        <v>108.99939075691201</v>
      </c>
      <c r="F63" s="488">
        <f t="shared" si="11"/>
        <v>91.774419691540743</v>
      </c>
      <c r="G63" s="488">
        <f t="shared" si="11"/>
        <v>115.21603005635566</v>
      </c>
      <c r="H63" s="489" t="str">
        <f t="shared" si="14"/>
        <v/>
      </c>
      <c r="I63" s="488" t="str">
        <f t="shared" si="12"/>
        <v/>
      </c>
      <c r="J63" s="488" t="str">
        <f t="shared" si="10"/>
        <v/>
      </c>
      <c r="K63" s="488" t="str">
        <f t="shared" si="10"/>
        <v/>
      </c>
      <c r="L63" s="488" t="e">
        <f t="shared" si="13"/>
        <v>#N/A</v>
      </c>
    </row>
    <row r="64" spans="1:14" ht="15" customHeight="1" x14ac:dyDescent="0.2">
      <c r="A64" s="490" t="s">
        <v>470</v>
      </c>
      <c r="B64" s="487">
        <v>38354</v>
      </c>
      <c r="C64" s="487">
        <v>5834</v>
      </c>
      <c r="D64" s="487">
        <v>3805</v>
      </c>
      <c r="E64" s="488">
        <f t="shared" si="11"/>
        <v>111.27099712785402</v>
      </c>
      <c r="F64" s="488">
        <f t="shared" si="11"/>
        <v>90.886430908241152</v>
      </c>
      <c r="G64" s="488">
        <f t="shared" si="11"/>
        <v>119.12961803381339</v>
      </c>
      <c r="H64" s="489" t="str">
        <f t="shared" si="14"/>
        <v/>
      </c>
      <c r="I64" s="488" t="str">
        <f t="shared" si="12"/>
        <v/>
      </c>
      <c r="J64" s="488" t="str">
        <f t="shared" si="10"/>
        <v/>
      </c>
      <c r="K64" s="488" t="str">
        <f t="shared" si="10"/>
        <v/>
      </c>
      <c r="L64" s="488" t="e">
        <f t="shared" si="13"/>
        <v>#N/A</v>
      </c>
    </row>
    <row r="65" spans="1:12" ht="15" customHeight="1" x14ac:dyDescent="0.2">
      <c r="A65" s="490">
        <v>42979</v>
      </c>
      <c r="B65" s="487">
        <v>39101</v>
      </c>
      <c r="C65" s="487">
        <v>5640</v>
      </c>
      <c r="D65" s="487">
        <v>3889</v>
      </c>
      <c r="E65" s="488">
        <f t="shared" si="11"/>
        <v>113.4381618265688</v>
      </c>
      <c r="F65" s="488">
        <f t="shared" si="11"/>
        <v>87.864153294905748</v>
      </c>
      <c r="G65" s="488">
        <f t="shared" si="11"/>
        <v>121.75954915466501</v>
      </c>
      <c r="H65" s="489">
        <f t="shared" si="14"/>
        <v>42979</v>
      </c>
      <c r="I65" s="488">
        <f t="shared" si="12"/>
        <v>113.4381618265688</v>
      </c>
      <c r="J65" s="488">
        <f t="shared" si="10"/>
        <v>87.864153294905748</v>
      </c>
      <c r="K65" s="488">
        <f t="shared" si="10"/>
        <v>121.75954915466501</v>
      </c>
      <c r="L65" s="488" t="e">
        <f t="shared" si="13"/>
        <v>#N/A</v>
      </c>
    </row>
    <row r="66" spans="1:12" ht="15" customHeight="1" x14ac:dyDescent="0.2">
      <c r="A66" s="490" t="s">
        <v>471</v>
      </c>
      <c r="B66" s="487">
        <v>38580</v>
      </c>
      <c r="C66" s="487">
        <v>5758</v>
      </c>
      <c r="D66" s="487">
        <v>3868</v>
      </c>
      <c r="E66" s="488">
        <f t="shared" si="11"/>
        <v>111.926658736836</v>
      </c>
      <c r="F66" s="488">
        <f t="shared" si="11"/>
        <v>89.702445863841717</v>
      </c>
      <c r="G66" s="488">
        <f t="shared" si="11"/>
        <v>121.10206637445209</v>
      </c>
      <c r="H66" s="489" t="str">
        <f t="shared" si="14"/>
        <v/>
      </c>
      <c r="I66" s="488" t="str">
        <f t="shared" si="12"/>
        <v/>
      </c>
      <c r="J66" s="488" t="str">
        <f t="shared" si="10"/>
        <v/>
      </c>
      <c r="K66" s="488" t="str">
        <f t="shared" si="10"/>
        <v/>
      </c>
      <c r="L66" s="488" t="e">
        <f t="shared" si="13"/>
        <v>#N/A</v>
      </c>
    </row>
    <row r="67" spans="1:12" ht="15" customHeight="1" x14ac:dyDescent="0.2">
      <c r="A67" s="490" t="s">
        <v>472</v>
      </c>
      <c r="B67" s="487">
        <v>38293</v>
      </c>
      <c r="C67" s="487">
        <v>5694</v>
      </c>
      <c r="D67" s="487">
        <v>3883</v>
      </c>
      <c r="E67" s="488">
        <f t="shared" si="11"/>
        <v>111.09402651658012</v>
      </c>
      <c r="F67" s="488">
        <f t="shared" si="11"/>
        <v>88.705405826452719</v>
      </c>
      <c r="G67" s="488">
        <f t="shared" si="11"/>
        <v>121.57169693174703</v>
      </c>
      <c r="H67" s="489" t="str">
        <f t="shared" si="14"/>
        <v/>
      </c>
      <c r="I67" s="488" t="str">
        <f t="shared" si="12"/>
        <v/>
      </c>
      <c r="J67" s="488" t="str">
        <f t="shared" si="12"/>
        <v/>
      </c>
      <c r="K67" s="488" t="str">
        <f t="shared" si="12"/>
        <v/>
      </c>
      <c r="L67" s="488" t="e">
        <f t="shared" si="13"/>
        <v>#N/A</v>
      </c>
    </row>
    <row r="68" spans="1:12" ht="15" customHeight="1" x14ac:dyDescent="0.2">
      <c r="A68" s="490" t="s">
        <v>473</v>
      </c>
      <c r="B68" s="487">
        <v>38900</v>
      </c>
      <c r="C68" s="487">
        <v>5792</v>
      </c>
      <c r="D68" s="487">
        <v>4045</v>
      </c>
      <c r="E68" s="488">
        <f t="shared" si="11"/>
        <v>112.85502915663351</v>
      </c>
      <c r="F68" s="488">
        <f t="shared" si="11"/>
        <v>90.232123383704632</v>
      </c>
      <c r="G68" s="488">
        <f t="shared" si="11"/>
        <v>126.64370695053225</v>
      </c>
      <c r="H68" s="489" t="str">
        <f t="shared" si="14"/>
        <v/>
      </c>
      <c r="I68" s="488" t="str">
        <f t="shared" si="12"/>
        <v/>
      </c>
      <c r="J68" s="488" t="str">
        <f t="shared" si="12"/>
        <v/>
      </c>
      <c r="K68" s="488" t="str">
        <f t="shared" si="12"/>
        <v/>
      </c>
      <c r="L68" s="488" t="e">
        <f t="shared" si="13"/>
        <v>#N/A</v>
      </c>
    </row>
    <row r="69" spans="1:12" ht="15" customHeight="1" x14ac:dyDescent="0.2">
      <c r="A69" s="490">
        <v>43344</v>
      </c>
      <c r="B69" s="487">
        <v>39196</v>
      </c>
      <c r="C69" s="487">
        <v>5744</v>
      </c>
      <c r="D69" s="487">
        <v>4216</v>
      </c>
      <c r="E69" s="488">
        <f t="shared" si="11"/>
        <v>113.7137717949462</v>
      </c>
      <c r="F69" s="488">
        <f t="shared" si="11"/>
        <v>89.484343355662872</v>
      </c>
      <c r="G69" s="488">
        <f t="shared" si="11"/>
        <v>131.99749530369442</v>
      </c>
      <c r="H69" s="489">
        <f t="shared" si="14"/>
        <v>43344</v>
      </c>
      <c r="I69" s="488">
        <f t="shared" si="12"/>
        <v>113.7137717949462</v>
      </c>
      <c r="J69" s="488">
        <f t="shared" si="12"/>
        <v>89.484343355662872</v>
      </c>
      <c r="K69" s="488">
        <f t="shared" si="12"/>
        <v>131.99749530369442</v>
      </c>
      <c r="L69" s="488" t="e">
        <f t="shared" si="13"/>
        <v>#N/A</v>
      </c>
    </row>
    <row r="70" spans="1:12" ht="15" customHeight="1" x14ac:dyDescent="0.2">
      <c r="A70" s="490" t="s">
        <v>474</v>
      </c>
      <c r="B70" s="487">
        <v>38615</v>
      </c>
      <c r="C70" s="487">
        <v>5880</v>
      </c>
      <c r="D70" s="487">
        <v>4207</v>
      </c>
      <c r="E70" s="488">
        <f t="shared" si="11"/>
        <v>112.02819925150136</v>
      </c>
      <c r="F70" s="488">
        <f t="shared" si="11"/>
        <v>91.603053435114504</v>
      </c>
      <c r="G70" s="488">
        <f t="shared" si="11"/>
        <v>131.71571696931747</v>
      </c>
      <c r="H70" s="489" t="str">
        <f t="shared" si="14"/>
        <v/>
      </c>
      <c r="I70" s="488" t="str">
        <f t="shared" si="12"/>
        <v/>
      </c>
      <c r="J70" s="488" t="str">
        <f t="shared" si="12"/>
        <v/>
      </c>
      <c r="K70" s="488" t="str">
        <f t="shared" si="12"/>
        <v/>
      </c>
      <c r="L70" s="488" t="e">
        <f t="shared" si="13"/>
        <v>#N/A</v>
      </c>
    </row>
    <row r="71" spans="1:12" ht="15" customHeight="1" x14ac:dyDescent="0.2">
      <c r="A71" s="490" t="s">
        <v>475</v>
      </c>
      <c r="B71" s="487">
        <v>38033</v>
      </c>
      <c r="C71" s="487">
        <v>5767</v>
      </c>
      <c r="D71" s="487">
        <v>4283</v>
      </c>
      <c r="E71" s="491">
        <f t="shared" ref="E71:G75" si="15">IF($A$51=37802,IF(COUNTBLANK(B$51:B$70)&gt;0,#N/A,IF(ISBLANK(B71)=FALSE,B71/B$51*100,#N/A)),IF(COUNTBLANK(B$51:B$75)&gt;0,#N/A,B71/B$51*100))</f>
        <v>110.33972555049465</v>
      </c>
      <c r="F71" s="491">
        <f t="shared" si="15"/>
        <v>89.842654619099548</v>
      </c>
      <c r="G71" s="491">
        <f t="shared" si="15"/>
        <v>134.09517845961176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38108</v>
      </c>
      <c r="C72" s="487">
        <v>5870</v>
      </c>
      <c r="D72" s="487">
        <v>4355</v>
      </c>
      <c r="E72" s="491">
        <f t="shared" si="15"/>
        <v>110.55731236763468</v>
      </c>
      <c r="F72" s="491">
        <f t="shared" si="15"/>
        <v>91.447265929272476</v>
      </c>
      <c r="G72" s="491">
        <f t="shared" si="15"/>
        <v>136.34940513462743</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38469</v>
      </c>
      <c r="C73" s="487">
        <v>5664</v>
      </c>
      <c r="D73" s="487">
        <v>4544</v>
      </c>
      <c r="E73" s="491">
        <f t="shared" si="15"/>
        <v>111.60463024746873</v>
      </c>
      <c r="F73" s="491">
        <f t="shared" si="15"/>
        <v>88.238043308926635</v>
      </c>
      <c r="G73" s="491">
        <f t="shared" si="15"/>
        <v>142.26675015654351</v>
      </c>
      <c r="H73" s="492">
        <f>IF(A$51=37802,IF(ISERROR(L73)=TRUE,IF(ISBLANK(A73)=FALSE,IF(MONTH(A73)=MONTH(MAX(A$51:A$75)),A73,""),""),""),IF(ISERROR(L73)=TRUE,IF(MONTH(A73)=MONTH(MAX(A$51:A$75)),A73,""),""))</f>
        <v>43709</v>
      </c>
      <c r="I73" s="488">
        <f t="shared" si="12"/>
        <v>111.60463024746873</v>
      </c>
      <c r="J73" s="488">
        <f t="shared" si="12"/>
        <v>88.238043308926635</v>
      </c>
      <c r="K73" s="488">
        <f t="shared" si="12"/>
        <v>142.26675015654351</v>
      </c>
      <c r="L73" s="488" t="e">
        <f t="shared" si="13"/>
        <v>#N/A</v>
      </c>
    </row>
    <row r="74" spans="1:12" ht="15" customHeight="1" x14ac:dyDescent="0.2">
      <c r="A74" s="490" t="s">
        <v>477</v>
      </c>
      <c r="B74" s="487">
        <v>38406</v>
      </c>
      <c r="C74" s="487">
        <v>5693</v>
      </c>
      <c r="D74" s="487">
        <v>4499</v>
      </c>
      <c r="E74" s="491">
        <f t="shared" si="15"/>
        <v>111.4218573210711</v>
      </c>
      <c r="F74" s="491">
        <f t="shared" si="15"/>
        <v>88.689827075868507</v>
      </c>
      <c r="G74" s="491">
        <f t="shared" si="15"/>
        <v>140.85785848465872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38247</v>
      </c>
      <c r="C75" s="493">
        <v>5491</v>
      </c>
      <c r="D75" s="493">
        <v>4278</v>
      </c>
      <c r="E75" s="491">
        <f t="shared" si="15"/>
        <v>110.96057326873424</v>
      </c>
      <c r="F75" s="491">
        <f t="shared" si="15"/>
        <v>85.542919457859483</v>
      </c>
      <c r="G75" s="491">
        <f t="shared" si="15"/>
        <v>133.93863494051345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111.60463024746873</v>
      </c>
      <c r="J77" s="488">
        <f>IF(J75&lt;&gt;"",J75,IF(J74&lt;&gt;"",J74,IF(J73&lt;&gt;"",J73,IF(J72&lt;&gt;"",J72,IF(J71&lt;&gt;"",J71,IF(J70&lt;&gt;"",J70,""))))))</f>
        <v>88.238043308926635</v>
      </c>
      <c r="K77" s="488">
        <f>IF(K75&lt;&gt;"",K75,IF(K74&lt;&gt;"",K74,IF(K73&lt;&gt;"",K73,IF(K72&lt;&gt;"",K72,IF(K71&lt;&gt;"",K71,IF(K70&lt;&gt;"",K70,""))))))</f>
        <v>142.26675015654351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+11,6%</v>
      </c>
      <c r="J79" s="488" t="str">
        <f>"GeB - ausschließlich: "&amp;IF(J77&gt;100,"+","")&amp;TEXT(J77-100,"0,0")&amp;"%"</f>
        <v>GeB - ausschließlich: -11,8%</v>
      </c>
      <c r="K79" s="488" t="str">
        <f>"GeB - im Nebenjob: "&amp;IF(K77&gt;100,"+","")&amp;TEXT(K77-100,"0,0")&amp;"%"</f>
        <v>GeB - im Nebenjob: +42,3%</v>
      </c>
    </row>
    <row r="81" spans="9:9" ht="15" customHeight="1" x14ac:dyDescent="0.2">
      <c r="I81" s="488" t="str">
        <f>IF(ISERROR(HLOOKUP(1,I$78:K$79,2,FALSE)),"",HLOOKUP(1,I$78:K$79,2,FALSE))</f>
        <v>GeB - im Nebenjob: +42,3%</v>
      </c>
    </row>
    <row r="82" spans="9:9" ht="15" customHeight="1" x14ac:dyDescent="0.2">
      <c r="I82" s="488" t="str">
        <f>IF(ISERROR(HLOOKUP(2,I$78:K$79,2,FALSE)),"",HLOOKUP(2,I$78:K$79,2,FALSE))</f>
        <v>SvB: +11,6%</v>
      </c>
    </row>
    <row r="83" spans="9:9" ht="15" customHeight="1" x14ac:dyDescent="0.2">
      <c r="I83" s="488" t="str">
        <f>IF(ISERROR(HLOOKUP(3,I$78:K$79,2,FALSE)),"",HLOOKUP(3,I$78:K$79,2,FALSE))</f>
        <v>GeB - ausschließlich: -11,8%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38247</v>
      </c>
      <c r="E12" s="114">
        <v>38406</v>
      </c>
      <c r="F12" s="114">
        <v>38469</v>
      </c>
      <c r="G12" s="114">
        <v>38108</v>
      </c>
      <c r="H12" s="114">
        <v>38033</v>
      </c>
      <c r="I12" s="115">
        <v>214</v>
      </c>
      <c r="J12" s="116">
        <v>0.56266926090500358</v>
      </c>
      <c r="N12" s="117"/>
    </row>
    <row r="13" spans="1:15" s="110" customFormat="1" ht="13.5" customHeight="1" x14ac:dyDescent="0.2">
      <c r="A13" s="118" t="s">
        <v>105</v>
      </c>
      <c r="B13" s="119" t="s">
        <v>106</v>
      </c>
      <c r="C13" s="113">
        <v>43.794284519047245</v>
      </c>
      <c r="D13" s="114">
        <v>16750</v>
      </c>
      <c r="E13" s="114">
        <v>16830</v>
      </c>
      <c r="F13" s="114">
        <v>16993</v>
      </c>
      <c r="G13" s="114">
        <v>16873</v>
      </c>
      <c r="H13" s="114">
        <v>16830</v>
      </c>
      <c r="I13" s="115">
        <v>-80</v>
      </c>
      <c r="J13" s="116">
        <v>-0.47534165181224003</v>
      </c>
    </row>
    <row r="14" spans="1:15" s="110" customFormat="1" ht="13.5" customHeight="1" x14ac:dyDescent="0.2">
      <c r="A14" s="120"/>
      <c r="B14" s="119" t="s">
        <v>107</v>
      </c>
      <c r="C14" s="113">
        <v>56.205715480952755</v>
      </c>
      <c r="D14" s="114">
        <v>21497</v>
      </c>
      <c r="E14" s="114">
        <v>21576</v>
      </c>
      <c r="F14" s="114">
        <v>21476</v>
      </c>
      <c r="G14" s="114">
        <v>21235</v>
      </c>
      <c r="H14" s="114">
        <v>21203</v>
      </c>
      <c r="I14" s="115">
        <v>294</v>
      </c>
      <c r="J14" s="116">
        <v>1.3865962363816442</v>
      </c>
    </row>
    <row r="15" spans="1:15" s="110" customFormat="1" ht="13.5" customHeight="1" x14ac:dyDescent="0.2">
      <c r="A15" s="118" t="s">
        <v>105</v>
      </c>
      <c r="B15" s="121" t="s">
        <v>108</v>
      </c>
      <c r="C15" s="113">
        <v>12.88728527727665</v>
      </c>
      <c r="D15" s="114">
        <v>4929</v>
      </c>
      <c r="E15" s="114">
        <v>5132</v>
      </c>
      <c r="F15" s="114">
        <v>5212</v>
      </c>
      <c r="G15" s="114">
        <v>4902</v>
      </c>
      <c r="H15" s="114">
        <v>4989</v>
      </c>
      <c r="I15" s="115">
        <v>-60</v>
      </c>
      <c r="J15" s="116">
        <v>-1.2026458208057726</v>
      </c>
    </row>
    <row r="16" spans="1:15" s="110" customFormat="1" ht="13.5" customHeight="1" x14ac:dyDescent="0.2">
      <c r="A16" s="118"/>
      <c r="B16" s="121" t="s">
        <v>109</v>
      </c>
      <c r="C16" s="113">
        <v>67.568698198551516</v>
      </c>
      <c r="D16" s="114">
        <v>25843</v>
      </c>
      <c r="E16" s="114">
        <v>25841</v>
      </c>
      <c r="F16" s="114">
        <v>25889</v>
      </c>
      <c r="G16" s="114">
        <v>25915</v>
      </c>
      <c r="H16" s="114">
        <v>25861</v>
      </c>
      <c r="I16" s="115">
        <v>-18</v>
      </c>
      <c r="J16" s="116">
        <v>-6.9602876918912648E-2</v>
      </c>
    </row>
    <row r="17" spans="1:10" s="110" customFormat="1" ht="13.5" customHeight="1" x14ac:dyDescent="0.2">
      <c r="A17" s="118"/>
      <c r="B17" s="121" t="s">
        <v>110</v>
      </c>
      <c r="C17" s="113">
        <v>18.589693309279159</v>
      </c>
      <c r="D17" s="114">
        <v>7110</v>
      </c>
      <c r="E17" s="114">
        <v>7069</v>
      </c>
      <c r="F17" s="114">
        <v>7018</v>
      </c>
      <c r="G17" s="114">
        <v>6952</v>
      </c>
      <c r="H17" s="114">
        <v>6861</v>
      </c>
      <c r="I17" s="115">
        <v>249</v>
      </c>
      <c r="J17" s="116">
        <v>3.6292085701792742</v>
      </c>
    </row>
    <row r="18" spans="1:10" s="110" customFormat="1" ht="13.5" customHeight="1" x14ac:dyDescent="0.2">
      <c r="A18" s="120"/>
      <c r="B18" s="121" t="s">
        <v>111</v>
      </c>
      <c r="C18" s="113">
        <v>0.95432321489267136</v>
      </c>
      <c r="D18" s="114">
        <v>365</v>
      </c>
      <c r="E18" s="114">
        <v>364</v>
      </c>
      <c r="F18" s="114">
        <v>350</v>
      </c>
      <c r="G18" s="114">
        <v>339</v>
      </c>
      <c r="H18" s="114">
        <v>322</v>
      </c>
      <c r="I18" s="115">
        <v>43</v>
      </c>
      <c r="J18" s="116">
        <v>13.354037267080745</v>
      </c>
    </row>
    <row r="19" spans="1:10" s="110" customFormat="1" ht="13.5" customHeight="1" x14ac:dyDescent="0.2">
      <c r="A19" s="120"/>
      <c r="B19" s="121" t="s">
        <v>112</v>
      </c>
      <c r="C19" s="113">
        <v>0.27976050409182418</v>
      </c>
      <c r="D19" s="114">
        <v>107</v>
      </c>
      <c r="E19" s="114">
        <v>99</v>
      </c>
      <c r="F19" s="114">
        <v>99</v>
      </c>
      <c r="G19" s="114">
        <v>92</v>
      </c>
      <c r="H19" s="114">
        <v>95</v>
      </c>
      <c r="I19" s="115">
        <v>12</v>
      </c>
      <c r="J19" s="116">
        <v>12.631578947368421</v>
      </c>
    </row>
    <row r="20" spans="1:10" s="110" customFormat="1" ht="13.5" customHeight="1" x14ac:dyDescent="0.2">
      <c r="A20" s="118" t="s">
        <v>113</v>
      </c>
      <c r="B20" s="122" t="s">
        <v>114</v>
      </c>
      <c r="C20" s="113">
        <v>65.646978848014228</v>
      </c>
      <c r="D20" s="114">
        <v>25108</v>
      </c>
      <c r="E20" s="114">
        <v>25277</v>
      </c>
      <c r="F20" s="114">
        <v>25494</v>
      </c>
      <c r="G20" s="114">
        <v>25360</v>
      </c>
      <c r="H20" s="114">
        <v>25398</v>
      </c>
      <c r="I20" s="115">
        <v>-290</v>
      </c>
      <c r="J20" s="116">
        <v>-1.141822190723679</v>
      </c>
    </row>
    <row r="21" spans="1:10" s="110" customFormat="1" ht="13.5" customHeight="1" x14ac:dyDescent="0.2">
      <c r="A21" s="120"/>
      <c r="B21" s="122" t="s">
        <v>115</v>
      </c>
      <c r="C21" s="113">
        <v>34.353021151985779</v>
      </c>
      <c r="D21" s="114">
        <v>13139</v>
      </c>
      <c r="E21" s="114">
        <v>13129</v>
      </c>
      <c r="F21" s="114">
        <v>12975</v>
      </c>
      <c r="G21" s="114">
        <v>12748</v>
      </c>
      <c r="H21" s="114">
        <v>12635</v>
      </c>
      <c r="I21" s="115">
        <v>504</v>
      </c>
      <c r="J21" s="116">
        <v>3.9889196675900278</v>
      </c>
    </row>
    <row r="22" spans="1:10" s="110" customFormat="1" ht="13.5" customHeight="1" x14ac:dyDescent="0.2">
      <c r="A22" s="118" t="s">
        <v>113</v>
      </c>
      <c r="B22" s="122" t="s">
        <v>116</v>
      </c>
      <c r="C22" s="113">
        <v>84.856328600936024</v>
      </c>
      <c r="D22" s="114">
        <v>32455</v>
      </c>
      <c r="E22" s="114">
        <v>32626</v>
      </c>
      <c r="F22" s="114">
        <v>32687</v>
      </c>
      <c r="G22" s="114">
        <v>32477</v>
      </c>
      <c r="H22" s="114">
        <v>32534</v>
      </c>
      <c r="I22" s="115">
        <v>-79</v>
      </c>
      <c r="J22" s="116">
        <v>-0.24282289297350465</v>
      </c>
    </row>
    <row r="23" spans="1:10" s="110" customFormat="1" ht="13.5" customHeight="1" x14ac:dyDescent="0.2">
      <c r="A23" s="123"/>
      <c r="B23" s="124" t="s">
        <v>117</v>
      </c>
      <c r="C23" s="125">
        <v>15.099223468507335</v>
      </c>
      <c r="D23" s="114">
        <v>5775</v>
      </c>
      <c r="E23" s="114">
        <v>5763</v>
      </c>
      <c r="F23" s="114">
        <v>5765</v>
      </c>
      <c r="G23" s="114">
        <v>5613</v>
      </c>
      <c r="H23" s="114">
        <v>5480</v>
      </c>
      <c r="I23" s="115">
        <v>295</v>
      </c>
      <c r="J23" s="116">
        <v>5.3832116788321169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9769</v>
      </c>
      <c r="E26" s="114">
        <v>10192</v>
      </c>
      <c r="F26" s="114">
        <v>10208</v>
      </c>
      <c r="G26" s="114">
        <v>10225</v>
      </c>
      <c r="H26" s="140">
        <v>10050</v>
      </c>
      <c r="I26" s="115">
        <v>-281</v>
      </c>
      <c r="J26" s="116">
        <v>-2.7960199004975124</v>
      </c>
    </row>
    <row r="27" spans="1:10" s="110" customFormat="1" ht="13.5" customHeight="1" x14ac:dyDescent="0.2">
      <c r="A27" s="118" t="s">
        <v>105</v>
      </c>
      <c r="B27" s="119" t="s">
        <v>106</v>
      </c>
      <c r="C27" s="113">
        <v>39.011157743883714</v>
      </c>
      <c r="D27" s="115">
        <v>3811</v>
      </c>
      <c r="E27" s="114">
        <v>3922</v>
      </c>
      <c r="F27" s="114">
        <v>3940</v>
      </c>
      <c r="G27" s="114">
        <v>3964</v>
      </c>
      <c r="H27" s="140">
        <v>3908</v>
      </c>
      <c r="I27" s="115">
        <v>-97</v>
      </c>
      <c r="J27" s="116">
        <v>-2.482088024564995</v>
      </c>
    </row>
    <row r="28" spans="1:10" s="110" customFormat="1" ht="13.5" customHeight="1" x14ac:dyDescent="0.2">
      <c r="A28" s="120"/>
      <c r="B28" s="119" t="s">
        <v>107</v>
      </c>
      <c r="C28" s="113">
        <v>60.988842256116286</v>
      </c>
      <c r="D28" s="115">
        <v>5958</v>
      </c>
      <c r="E28" s="114">
        <v>6270</v>
      </c>
      <c r="F28" s="114">
        <v>6268</v>
      </c>
      <c r="G28" s="114">
        <v>6261</v>
      </c>
      <c r="H28" s="140">
        <v>6142</v>
      </c>
      <c r="I28" s="115">
        <v>-184</v>
      </c>
      <c r="J28" s="116">
        <v>-2.995766851188538</v>
      </c>
    </row>
    <row r="29" spans="1:10" s="110" customFormat="1" ht="13.5" customHeight="1" x14ac:dyDescent="0.2">
      <c r="A29" s="118" t="s">
        <v>105</v>
      </c>
      <c r="B29" s="121" t="s">
        <v>108</v>
      </c>
      <c r="C29" s="113">
        <v>21.363496775514381</v>
      </c>
      <c r="D29" s="115">
        <v>2087</v>
      </c>
      <c r="E29" s="114">
        <v>2229</v>
      </c>
      <c r="F29" s="114">
        <v>2206</v>
      </c>
      <c r="G29" s="114">
        <v>2254</v>
      </c>
      <c r="H29" s="140">
        <v>2170</v>
      </c>
      <c r="I29" s="115">
        <v>-83</v>
      </c>
      <c r="J29" s="116">
        <v>-3.8248847926267282</v>
      </c>
    </row>
    <row r="30" spans="1:10" s="110" customFormat="1" ht="13.5" customHeight="1" x14ac:dyDescent="0.2">
      <c r="A30" s="118"/>
      <c r="B30" s="121" t="s">
        <v>109</v>
      </c>
      <c r="C30" s="113">
        <v>50.035827617975229</v>
      </c>
      <c r="D30" s="115">
        <v>4888</v>
      </c>
      <c r="E30" s="114">
        <v>5128</v>
      </c>
      <c r="F30" s="114">
        <v>5139</v>
      </c>
      <c r="G30" s="114">
        <v>5115</v>
      </c>
      <c r="H30" s="140">
        <v>5055</v>
      </c>
      <c r="I30" s="115">
        <v>-167</v>
      </c>
      <c r="J30" s="116">
        <v>-3.3036597428288821</v>
      </c>
    </row>
    <row r="31" spans="1:10" s="110" customFormat="1" ht="13.5" customHeight="1" x14ac:dyDescent="0.2">
      <c r="A31" s="118"/>
      <c r="B31" s="121" t="s">
        <v>110</v>
      </c>
      <c r="C31" s="113">
        <v>15.702733135428396</v>
      </c>
      <c r="D31" s="115">
        <v>1534</v>
      </c>
      <c r="E31" s="114">
        <v>1581</v>
      </c>
      <c r="F31" s="114">
        <v>1599</v>
      </c>
      <c r="G31" s="114">
        <v>1593</v>
      </c>
      <c r="H31" s="140">
        <v>1575</v>
      </c>
      <c r="I31" s="115">
        <v>-41</v>
      </c>
      <c r="J31" s="116">
        <v>-2.6031746031746033</v>
      </c>
    </row>
    <row r="32" spans="1:10" s="110" customFormat="1" ht="13.5" customHeight="1" x14ac:dyDescent="0.2">
      <c r="A32" s="120"/>
      <c r="B32" s="121" t="s">
        <v>111</v>
      </c>
      <c r="C32" s="113">
        <v>12.897942471081993</v>
      </c>
      <c r="D32" s="115">
        <v>1260</v>
      </c>
      <c r="E32" s="114">
        <v>1254</v>
      </c>
      <c r="F32" s="114">
        <v>1264</v>
      </c>
      <c r="G32" s="114">
        <v>1263</v>
      </c>
      <c r="H32" s="140">
        <v>1250</v>
      </c>
      <c r="I32" s="115">
        <v>10</v>
      </c>
      <c r="J32" s="116">
        <v>0.8</v>
      </c>
    </row>
    <row r="33" spans="1:10" s="110" customFormat="1" ht="13.5" customHeight="1" x14ac:dyDescent="0.2">
      <c r="A33" s="120"/>
      <c r="B33" s="121" t="s">
        <v>112</v>
      </c>
      <c r="C33" s="113">
        <v>1.1260108506500153</v>
      </c>
      <c r="D33" s="115">
        <v>110</v>
      </c>
      <c r="E33" s="114">
        <v>102</v>
      </c>
      <c r="F33" s="114">
        <v>113</v>
      </c>
      <c r="G33" s="114">
        <v>99</v>
      </c>
      <c r="H33" s="140">
        <v>108</v>
      </c>
      <c r="I33" s="115">
        <v>2</v>
      </c>
      <c r="J33" s="116">
        <v>1.8518518518518519</v>
      </c>
    </row>
    <row r="34" spans="1:10" s="110" customFormat="1" ht="13.5" customHeight="1" x14ac:dyDescent="0.2">
      <c r="A34" s="118" t="s">
        <v>113</v>
      </c>
      <c r="B34" s="122" t="s">
        <v>116</v>
      </c>
      <c r="C34" s="113">
        <v>85.679189272187529</v>
      </c>
      <c r="D34" s="115">
        <v>8370</v>
      </c>
      <c r="E34" s="114">
        <v>8705</v>
      </c>
      <c r="F34" s="114">
        <v>8761</v>
      </c>
      <c r="G34" s="114">
        <v>8785</v>
      </c>
      <c r="H34" s="140">
        <v>8674</v>
      </c>
      <c r="I34" s="115">
        <v>-304</v>
      </c>
      <c r="J34" s="116">
        <v>-3.5047267696564446</v>
      </c>
    </row>
    <row r="35" spans="1:10" s="110" customFormat="1" ht="13.5" customHeight="1" x14ac:dyDescent="0.2">
      <c r="A35" s="118"/>
      <c r="B35" s="119" t="s">
        <v>117</v>
      </c>
      <c r="C35" s="113">
        <v>14.249155491862012</v>
      </c>
      <c r="D35" s="115">
        <v>1392</v>
      </c>
      <c r="E35" s="114">
        <v>1480</v>
      </c>
      <c r="F35" s="114">
        <v>1443</v>
      </c>
      <c r="G35" s="114">
        <v>1435</v>
      </c>
      <c r="H35" s="140">
        <v>1372</v>
      </c>
      <c r="I35" s="115">
        <v>20</v>
      </c>
      <c r="J35" s="116">
        <v>1.4577259475218658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5491</v>
      </c>
      <c r="E37" s="114">
        <v>5693</v>
      </c>
      <c r="F37" s="114">
        <v>5664</v>
      </c>
      <c r="G37" s="114">
        <v>5870</v>
      </c>
      <c r="H37" s="140">
        <v>5767</v>
      </c>
      <c r="I37" s="115">
        <v>-276</v>
      </c>
      <c r="J37" s="116">
        <v>-4.7858505288711637</v>
      </c>
    </row>
    <row r="38" spans="1:10" s="110" customFormat="1" ht="13.5" customHeight="1" x14ac:dyDescent="0.2">
      <c r="A38" s="118" t="s">
        <v>105</v>
      </c>
      <c r="B38" s="119" t="s">
        <v>106</v>
      </c>
      <c r="C38" s="113">
        <v>37.789109451830271</v>
      </c>
      <c r="D38" s="115">
        <v>2075</v>
      </c>
      <c r="E38" s="114">
        <v>2127</v>
      </c>
      <c r="F38" s="114">
        <v>2080</v>
      </c>
      <c r="G38" s="114">
        <v>2185</v>
      </c>
      <c r="H38" s="140">
        <v>2167</v>
      </c>
      <c r="I38" s="115">
        <v>-92</v>
      </c>
      <c r="J38" s="116">
        <v>-4.2455006922012002</v>
      </c>
    </row>
    <row r="39" spans="1:10" s="110" customFormat="1" ht="13.5" customHeight="1" x14ac:dyDescent="0.2">
      <c r="A39" s="120"/>
      <c r="B39" s="119" t="s">
        <v>107</v>
      </c>
      <c r="C39" s="113">
        <v>62.210890548169729</v>
      </c>
      <c r="D39" s="115">
        <v>3416</v>
      </c>
      <c r="E39" s="114">
        <v>3566</v>
      </c>
      <c r="F39" s="114">
        <v>3584</v>
      </c>
      <c r="G39" s="114">
        <v>3685</v>
      </c>
      <c r="H39" s="140">
        <v>3600</v>
      </c>
      <c r="I39" s="115">
        <v>-184</v>
      </c>
      <c r="J39" s="116">
        <v>-5.1111111111111107</v>
      </c>
    </row>
    <row r="40" spans="1:10" s="110" customFormat="1" ht="13.5" customHeight="1" x14ac:dyDescent="0.2">
      <c r="A40" s="118" t="s">
        <v>105</v>
      </c>
      <c r="B40" s="121" t="s">
        <v>108</v>
      </c>
      <c r="C40" s="113">
        <v>28.027681660899653</v>
      </c>
      <c r="D40" s="115">
        <v>1539</v>
      </c>
      <c r="E40" s="114">
        <v>1627</v>
      </c>
      <c r="F40" s="114">
        <v>1562</v>
      </c>
      <c r="G40" s="114">
        <v>1688</v>
      </c>
      <c r="H40" s="140">
        <v>1616</v>
      </c>
      <c r="I40" s="115">
        <v>-77</v>
      </c>
      <c r="J40" s="116">
        <v>-4.7648514851485144</v>
      </c>
    </row>
    <row r="41" spans="1:10" s="110" customFormat="1" ht="13.5" customHeight="1" x14ac:dyDescent="0.2">
      <c r="A41" s="118"/>
      <c r="B41" s="121" t="s">
        <v>109</v>
      </c>
      <c r="C41" s="113">
        <v>33.035876889455473</v>
      </c>
      <c r="D41" s="115">
        <v>1814</v>
      </c>
      <c r="E41" s="114">
        <v>1903</v>
      </c>
      <c r="F41" s="114">
        <v>1912</v>
      </c>
      <c r="G41" s="114">
        <v>1977</v>
      </c>
      <c r="H41" s="140">
        <v>1950</v>
      </c>
      <c r="I41" s="115">
        <v>-136</v>
      </c>
      <c r="J41" s="116">
        <v>-6.9743589743589745</v>
      </c>
    </row>
    <row r="42" spans="1:10" s="110" customFormat="1" ht="13.5" customHeight="1" x14ac:dyDescent="0.2">
      <c r="A42" s="118"/>
      <c r="B42" s="121" t="s">
        <v>110</v>
      </c>
      <c r="C42" s="113">
        <v>16.80932434893462</v>
      </c>
      <c r="D42" s="115">
        <v>923</v>
      </c>
      <c r="E42" s="114">
        <v>954</v>
      </c>
      <c r="F42" s="114">
        <v>970</v>
      </c>
      <c r="G42" s="114">
        <v>982</v>
      </c>
      <c r="H42" s="140">
        <v>992</v>
      </c>
      <c r="I42" s="115">
        <v>-69</v>
      </c>
      <c r="J42" s="116">
        <v>-6.955645161290323</v>
      </c>
    </row>
    <row r="43" spans="1:10" s="110" customFormat="1" ht="13.5" customHeight="1" x14ac:dyDescent="0.2">
      <c r="A43" s="120"/>
      <c r="B43" s="121" t="s">
        <v>111</v>
      </c>
      <c r="C43" s="113">
        <v>22.127117100710255</v>
      </c>
      <c r="D43" s="115">
        <v>1215</v>
      </c>
      <c r="E43" s="114">
        <v>1209</v>
      </c>
      <c r="F43" s="114">
        <v>1220</v>
      </c>
      <c r="G43" s="114">
        <v>1223</v>
      </c>
      <c r="H43" s="140">
        <v>1209</v>
      </c>
      <c r="I43" s="115">
        <v>6</v>
      </c>
      <c r="J43" s="116">
        <v>0.49627791563275436</v>
      </c>
    </row>
    <row r="44" spans="1:10" s="110" customFormat="1" ht="13.5" customHeight="1" x14ac:dyDescent="0.2">
      <c r="A44" s="120"/>
      <c r="B44" s="121" t="s">
        <v>112</v>
      </c>
      <c r="C44" s="113">
        <v>1.8029502822800947</v>
      </c>
      <c r="D44" s="115">
        <v>99</v>
      </c>
      <c r="E44" s="114">
        <v>96</v>
      </c>
      <c r="F44" s="114">
        <v>107</v>
      </c>
      <c r="G44" s="114">
        <v>93</v>
      </c>
      <c r="H44" s="140">
        <v>102</v>
      </c>
      <c r="I44" s="115">
        <v>-3</v>
      </c>
      <c r="J44" s="116">
        <v>-2.9411764705882355</v>
      </c>
    </row>
    <row r="45" spans="1:10" s="110" customFormat="1" ht="13.5" customHeight="1" x14ac:dyDescent="0.2">
      <c r="A45" s="118" t="s">
        <v>113</v>
      </c>
      <c r="B45" s="122" t="s">
        <v>116</v>
      </c>
      <c r="C45" s="113">
        <v>87.63431069022036</v>
      </c>
      <c r="D45" s="115">
        <v>4812</v>
      </c>
      <c r="E45" s="114">
        <v>4966</v>
      </c>
      <c r="F45" s="114">
        <v>4979</v>
      </c>
      <c r="G45" s="114">
        <v>5141</v>
      </c>
      <c r="H45" s="140">
        <v>5083</v>
      </c>
      <c r="I45" s="115">
        <v>-271</v>
      </c>
      <c r="J45" s="116">
        <v>-5.3314971473539252</v>
      </c>
    </row>
    <row r="46" spans="1:10" s="110" customFormat="1" ht="13.5" customHeight="1" x14ac:dyDescent="0.2">
      <c r="A46" s="118"/>
      <c r="B46" s="119" t="s">
        <v>117</v>
      </c>
      <c r="C46" s="113">
        <v>12.238207976689127</v>
      </c>
      <c r="D46" s="115">
        <v>672</v>
      </c>
      <c r="E46" s="114">
        <v>720</v>
      </c>
      <c r="F46" s="114">
        <v>681</v>
      </c>
      <c r="G46" s="114">
        <v>724</v>
      </c>
      <c r="H46" s="140">
        <v>680</v>
      </c>
      <c r="I46" s="115">
        <v>-8</v>
      </c>
      <c r="J46" s="116">
        <v>-1.1764705882352942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4278</v>
      </c>
      <c r="E48" s="114">
        <v>4499</v>
      </c>
      <c r="F48" s="114">
        <v>4544</v>
      </c>
      <c r="G48" s="114">
        <v>4355</v>
      </c>
      <c r="H48" s="140">
        <v>4283</v>
      </c>
      <c r="I48" s="115">
        <v>-5</v>
      </c>
      <c r="J48" s="116">
        <v>-0.11674060238150828</v>
      </c>
    </row>
    <row r="49" spans="1:12" s="110" customFormat="1" ht="13.5" customHeight="1" x14ac:dyDescent="0.2">
      <c r="A49" s="118" t="s">
        <v>105</v>
      </c>
      <c r="B49" s="119" t="s">
        <v>106</v>
      </c>
      <c r="C49" s="113">
        <v>40.579710144927539</v>
      </c>
      <c r="D49" s="115">
        <v>1736</v>
      </c>
      <c r="E49" s="114">
        <v>1795</v>
      </c>
      <c r="F49" s="114">
        <v>1860</v>
      </c>
      <c r="G49" s="114">
        <v>1779</v>
      </c>
      <c r="H49" s="140">
        <v>1741</v>
      </c>
      <c r="I49" s="115">
        <v>-5</v>
      </c>
      <c r="J49" s="116">
        <v>-0.28719126938541067</v>
      </c>
    </row>
    <row r="50" spans="1:12" s="110" customFormat="1" ht="13.5" customHeight="1" x14ac:dyDescent="0.2">
      <c r="A50" s="120"/>
      <c r="B50" s="119" t="s">
        <v>107</v>
      </c>
      <c r="C50" s="113">
        <v>59.420289855072461</v>
      </c>
      <c r="D50" s="115">
        <v>2542</v>
      </c>
      <c r="E50" s="114">
        <v>2704</v>
      </c>
      <c r="F50" s="114">
        <v>2684</v>
      </c>
      <c r="G50" s="114">
        <v>2576</v>
      </c>
      <c r="H50" s="140">
        <v>2542</v>
      </c>
      <c r="I50" s="115">
        <v>0</v>
      </c>
      <c r="J50" s="116">
        <v>0</v>
      </c>
    </row>
    <row r="51" spans="1:12" s="110" customFormat="1" ht="13.5" customHeight="1" x14ac:dyDescent="0.2">
      <c r="A51" s="118" t="s">
        <v>105</v>
      </c>
      <c r="B51" s="121" t="s">
        <v>108</v>
      </c>
      <c r="C51" s="113">
        <v>12.809724170172977</v>
      </c>
      <c r="D51" s="115">
        <v>548</v>
      </c>
      <c r="E51" s="114">
        <v>602</v>
      </c>
      <c r="F51" s="114">
        <v>644</v>
      </c>
      <c r="G51" s="114">
        <v>566</v>
      </c>
      <c r="H51" s="140">
        <v>554</v>
      </c>
      <c r="I51" s="115">
        <v>-6</v>
      </c>
      <c r="J51" s="116">
        <v>-1.0830324909747293</v>
      </c>
    </row>
    <row r="52" spans="1:12" s="110" customFormat="1" ht="13.5" customHeight="1" x14ac:dyDescent="0.2">
      <c r="A52" s="118"/>
      <c r="B52" s="121" t="s">
        <v>109</v>
      </c>
      <c r="C52" s="113">
        <v>71.856007480130899</v>
      </c>
      <c r="D52" s="115">
        <v>3074</v>
      </c>
      <c r="E52" s="114">
        <v>3225</v>
      </c>
      <c r="F52" s="114">
        <v>3227</v>
      </c>
      <c r="G52" s="114">
        <v>3138</v>
      </c>
      <c r="H52" s="140">
        <v>3105</v>
      </c>
      <c r="I52" s="115">
        <v>-31</v>
      </c>
      <c r="J52" s="116">
        <v>-0.99838969404186795</v>
      </c>
    </row>
    <row r="53" spans="1:12" s="110" customFormat="1" ht="13.5" customHeight="1" x14ac:dyDescent="0.2">
      <c r="A53" s="118"/>
      <c r="B53" s="121" t="s">
        <v>110</v>
      </c>
      <c r="C53" s="113">
        <v>14.282374941561477</v>
      </c>
      <c r="D53" s="115">
        <v>611</v>
      </c>
      <c r="E53" s="114">
        <v>627</v>
      </c>
      <c r="F53" s="114">
        <v>629</v>
      </c>
      <c r="G53" s="114">
        <v>611</v>
      </c>
      <c r="H53" s="140">
        <v>583</v>
      </c>
      <c r="I53" s="115">
        <v>28</v>
      </c>
      <c r="J53" s="116">
        <v>4.802744425385935</v>
      </c>
    </row>
    <row r="54" spans="1:12" s="110" customFormat="1" ht="13.5" customHeight="1" x14ac:dyDescent="0.2">
      <c r="A54" s="120"/>
      <c r="B54" s="121" t="s">
        <v>111</v>
      </c>
      <c r="C54" s="113">
        <v>1.0518934081346423</v>
      </c>
      <c r="D54" s="115">
        <v>45</v>
      </c>
      <c r="E54" s="114">
        <v>45</v>
      </c>
      <c r="F54" s="114">
        <v>44</v>
      </c>
      <c r="G54" s="114">
        <v>40</v>
      </c>
      <c r="H54" s="140">
        <v>41</v>
      </c>
      <c r="I54" s="115">
        <v>4</v>
      </c>
      <c r="J54" s="116">
        <v>9.7560975609756095</v>
      </c>
    </row>
    <row r="55" spans="1:12" s="110" customFormat="1" ht="13.5" customHeight="1" x14ac:dyDescent="0.2">
      <c r="A55" s="120"/>
      <c r="B55" s="121" t="s">
        <v>112</v>
      </c>
      <c r="C55" s="113">
        <v>0.25712949976624588</v>
      </c>
      <c r="D55" s="115">
        <v>11</v>
      </c>
      <c r="E55" s="114">
        <v>6</v>
      </c>
      <c r="F55" s="114">
        <v>6</v>
      </c>
      <c r="G55" s="114">
        <v>6</v>
      </c>
      <c r="H55" s="140">
        <v>6</v>
      </c>
      <c r="I55" s="115">
        <v>5</v>
      </c>
      <c r="J55" s="116">
        <v>83.333333333333329</v>
      </c>
    </row>
    <row r="56" spans="1:12" s="110" customFormat="1" ht="13.5" customHeight="1" x14ac:dyDescent="0.2">
      <c r="A56" s="118" t="s">
        <v>113</v>
      </c>
      <c r="B56" s="122" t="s">
        <v>116</v>
      </c>
      <c r="C56" s="113">
        <v>83.169705469845724</v>
      </c>
      <c r="D56" s="115">
        <v>3558</v>
      </c>
      <c r="E56" s="114">
        <v>3739</v>
      </c>
      <c r="F56" s="114">
        <v>3782</v>
      </c>
      <c r="G56" s="114">
        <v>3644</v>
      </c>
      <c r="H56" s="140">
        <v>3591</v>
      </c>
      <c r="I56" s="115">
        <v>-33</v>
      </c>
      <c r="J56" s="116">
        <v>-0.91896407685881365</v>
      </c>
    </row>
    <row r="57" spans="1:12" s="110" customFormat="1" ht="13.5" customHeight="1" x14ac:dyDescent="0.2">
      <c r="A57" s="142"/>
      <c r="B57" s="124" t="s">
        <v>117</v>
      </c>
      <c r="C57" s="125">
        <v>16.830294530154276</v>
      </c>
      <c r="D57" s="143">
        <v>720</v>
      </c>
      <c r="E57" s="144">
        <v>760</v>
      </c>
      <c r="F57" s="144">
        <v>762</v>
      </c>
      <c r="G57" s="144">
        <v>711</v>
      </c>
      <c r="H57" s="145">
        <v>692</v>
      </c>
      <c r="I57" s="143">
        <v>28</v>
      </c>
      <c r="J57" s="146">
        <v>4.0462427745664744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38247</v>
      </c>
      <c r="E12" s="236">
        <v>38406</v>
      </c>
      <c r="F12" s="114">
        <v>38469</v>
      </c>
      <c r="G12" s="114">
        <v>38108</v>
      </c>
      <c r="H12" s="140">
        <v>38033</v>
      </c>
      <c r="I12" s="115">
        <v>214</v>
      </c>
      <c r="J12" s="116">
        <v>0.56266926090500358</v>
      </c>
    </row>
    <row r="13" spans="1:15" s="110" customFormat="1" ht="12" customHeight="1" x14ac:dyDescent="0.2">
      <c r="A13" s="118" t="s">
        <v>105</v>
      </c>
      <c r="B13" s="119" t="s">
        <v>106</v>
      </c>
      <c r="C13" s="113">
        <v>43.794284519047245</v>
      </c>
      <c r="D13" s="115">
        <v>16750</v>
      </c>
      <c r="E13" s="114">
        <v>16830</v>
      </c>
      <c r="F13" s="114">
        <v>16993</v>
      </c>
      <c r="G13" s="114">
        <v>16873</v>
      </c>
      <c r="H13" s="140">
        <v>16830</v>
      </c>
      <c r="I13" s="115">
        <v>-80</v>
      </c>
      <c r="J13" s="116">
        <v>-0.47534165181224003</v>
      </c>
    </row>
    <row r="14" spans="1:15" s="110" customFormat="1" ht="12" customHeight="1" x14ac:dyDescent="0.2">
      <c r="A14" s="118"/>
      <c r="B14" s="119" t="s">
        <v>107</v>
      </c>
      <c r="C14" s="113">
        <v>56.205715480952755</v>
      </c>
      <c r="D14" s="115">
        <v>21497</v>
      </c>
      <c r="E14" s="114">
        <v>21576</v>
      </c>
      <c r="F14" s="114">
        <v>21476</v>
      </c>
      <c r="G14" s="114">
        <v>21235</v>
      </c>
      <c r="H14" s="140">
        <v>21203</v>
      </c>
      <c r="I14" s="115">
        <v>294</v>
      </c>
      <c r="J14" s="116">
        <v>1.3865962363816442</v>
      </c>
    </row>
    <row r="15" spans="1:15" s="110" customFormat="1" ht="12" customHeight="1" x14ac:dyDescent="0.2">
      <c r="A15" s="118" t="s">
        <v>105</v>
      </c>
      <c r="B15" s="121" t="s">
        <v>108</v>
      </c>
      <c r="C15" s="113">
        <v>12.88728527727665</v>
      </c>
      <c r="D15" s="115">
        <v>4929</v>
      </c>
      <c r="E15" s="114">
        <v>5132</v>
      </c>
      <c r="F15" s="114">
        <v>5212</v>
      </c>
      <c r="G15" s="114">
        <v>4902</v>
      </c>
      <c r="H15" s="140">
        <v>4989</v>
      </c>
      <c r="I15" s="115">
        <v>-60</v>
      </c>
      <c r="J15" s="116">
        <v>-1.2026458208057726</v>
      </c>
    </row>
    <row r="16" spans="1:15" s="110" customFormat="1" ht="12" customHeight="1" x14ac:dyDescent="0.2">
      <c r="A16" s="118"/>
      <c r="B16" s="121" t="s">
        <v>109</v>
      </c>
      <c r="C16" s="113">
        <v>67.568698198551516</v>
      </c>
      <c r="D16" s="115">
        <v>25843</v>
      </c>
      <c r="E16" s="114">
        <v>25841</v>
      </c>
      <c r="F16" s="114">
        <v>25889</v>
      </c>
      <c r="G16" s="114">
        <v>25915</v>
      </c>
      <c r="H16" s="140">
        <v>25861</v>
      </c>
      <c r="I16" s="115">
        <v>-18</v>
      </c>
      <c r="J16" s="116">
        <v>-6.9602876918912648E-2</v>
      </c>
    </row>
    <row r="17" spans="1:10" s="110" customFormat="1" ht="12" customHeight="1" x14ac:dyDescent="0.2">
      <c r="A17" s="118"/>
      <c r="B17" s="121" t="s">
        <v>110</v>
      </c>
      <c r="C17" s="113">
        <v>18.589693309279159</v>
      </c>
      <c r="D17" s="115">
        <v>7110</v>
      </c>
      <c r="E17" s="114">
        <v>7069</v>
      </c>
      <c r="F17" s="114">
        <v>7018</v>
      </c>
      <c r="G17" s="114">
        <v>6952</v>
      </c>
      <c r="H17" s="140">
        <v>6861</v>
      </c>
      <c r="I17" s="115">
        <v>249</v>
      </c>
      <c r="J17" s="116">
        <v>3.6292085701792742</v>
      </c>
    </row>
    <row r="18" spans="1:10" s="110" customFormat="1" ht="12" customHeight="1" x14ac:dyDescent="0.2">
      <c r="A18" s="120"/>
      <c r="B18" s="121" t="s">
        <v>111</v>
      </c>
      <c r="C18" s="113">
        <v>0.95432321489267136</v>
      </c>
      <c r="D18" s="115">
        <v>365</v>
      </c>
      <c r="E18" s="114">
        <v>364</v>
      </c>
      <c r="F18" s="114">
        <v>350</v>
      </c>
      <c r="G18" s="114">
        <v>339</v>
      </c>
      <c r="H18" s="140">
        <v>322</v>
      </c>
      <c r="I18" s="115">
        <v>43</v>
      </c>
      <c r="J18" s="116">
        <v>13.354037267080745</v>
      </c>
    </row>
    <row r="19" spans="1:10" s="110" customFormat="1" ht="12" customHeight="1" x14ac:dyDescent="0.2">
      <c r="A19" s="120"/>
      <c r="B19" s="121" t="s">
        <v>112</v>
      </c>
      <c r="C19" s="113">
        <v>0.27976050409182418</v>
      </c>
      <c r="D19" s="115">
        <v>107</v>
      </c>
      <c r="E19" s="114">
        <v>99</v>
      </c>
      <c r="F19" s="114">
        <v>99</v>
      </c>
      <c r="G19" s="114">
        <v>92</v>
      </c>
      <c r="H19" s="140">
        <v>95</v>
      </c>
      <c r="I19" s="115">
        <v>12</v>
      </c>
      <c r="J19" s="116">
        <v>12.631578947368421</v>
      </c>
    </row>
    <row r="20" spans="1:10" s="110" customFormat="1" ht="12" customHeight="1" x14ac:dyDescent="0.2">
      <c r="A20" s="118" t="s">
        <v>113</v>
      </c>
      <c r="B20" s="119" t="s">
        <v>181</v>
      </c>
      <c r="C20" s="113">
        <v>65.646978848014228</v>
      </c>
      <c r="D20" s="115">
        <v>25108</v>
      </c>
      <c r="E20" s="114">
        <v>25277</v>
      </c>
      <c r="F20" s="114">
        <v>25494</v>
      </c>
      <c r="G20" s="114">
        <v>25360</v>
      </c>
      <c r="H20" s="140">
        <v>25398</v>
      </c>
      <c r="I20" s="115">
        <v>-290</v>
      </c>
      <c r="J20" s="116">
        <v>-1.141822190723679</v>
      </c>
    </row>
    <row r="21" spans="1:10" s="110" customFormat="1" ht="12" customHeight="1" x14ac:dyDescent="0.2">
      <c r="A21" s="118"/>
      <c r="B21" s="119" t="s">
        <v>182</v>
      </c>
      <c r="C21" s="113">
        <v>34.353021151985779</v>
      </c>
      <c r="D21" s="115">
        <v>13139</v>
      </c>
      <c r="E21" s="114">
        <v>13129</v>
      </c>
      <c r="F21" s="114">
        <v>12975</v>
      </c>
      <c r="G21" s="114">
        <v>12748</v>
      </c>
      <c r="H21" s="140">
        <v>12635</v>
      </c>
      <c r="I21" s="115">
        <v>504</v>
      </c>
      <c r="J21" s="116">
        <v>3.9889196675900278</v>
      </c>
    </row>
    <row r="22" spans="1:10" s="110" customFormat="1" ht="12" customHeight="1" x14ac:dyDescent="0.2">
      <c r="A22" s="118" t="s">
        <v>113</v>
      </c>
      <c r="B22" s="119" t="s">
        <v>116</v>
      </c>
      <c r="C22" s="113">
        <v>84.856328600936024</v>
      </c>
      <c r="D22" s="115">
        <v>32455</v>
      </c>
      <c r="E22" s="114">
        <v>32626</v>
      </c>
      <c r="F22" s="114">
        <v>32687</v>
      </c>
      <c r="G22" s="114">
        <v>32477</v>
      </c>
      <c r="H22" s="140">
        <v>32534</v>
      </c>
      <c r="I22" s="115">
        <v>-79</v>
      </c>
      <c r="J22" s="116">
        <v>-0.24282289297350465</v>
      </c>
    </row>
    <row r="23" spans="1:10" s="110" customFormat="1" ht="12" customHeight="1" x14ac:dyDescent="0.2">
      <c r="A23" s="118"/>
      <c r="B23" s="119" t="s">
        <v>117</v>
      </c>
      <c r="C23" s="113">
        <v>15.099223468507335</v>
      </c>
      <c r="D23" s="115">
        <v>5775</v>
      </c>
      <c r="E23" s="114">
        <v>5763</v>
      </c>
      <c r="F23" s="114">
        <v>5765</v>
      </c>
      <c r="G23" s="114">
        <v>5613</v>
      </c>
      <c r="H23" s="140">
        <v>5480</v>
      </c>
      <c r="I23" s="115">
        <v>295</v>
      </c>
      <c r="J23" s="116">
        <v>5.3832116788321169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30829</v>
      </c>
      <c r="E64" s="236">
        <v>30626</v>
      </c>
      <c r="F64" s="236">
        <v>30714</v>
      </c>
      <c r="G64" s="236">
        <v>30212</v>
      </c>
      <c r="H64" s="140">
        <v>29900</v>
      </c>
      <c r="I64" s="115">
        <v>929</v>
      </c>
      <c r="J64" s="116">
        <v>3.1070234113712374</v>
      </c>
    </row>
    <row r="65" spans="1:12" s="110" customFormat="1" ht="12" customHeight="1" x14ac:dyDescent="0.2">
      <c r="A65" s="118" t="s">
        <v>105</v>
      </c>
      <c r="B65" s="119" t="s">
        <v>106</v>
      </c>
      <c r="C65" s="113">
        <v>54.111388627590905</v>
      </c>
      <c r="D65" s="235">
        <v>16682</v>
      </c>
      <c r="E65" s="236">
        <v>16437</v>
      </c>
      <c r="F65" s="236">
        <v>16602</v>
      </c>
      <c r="G65" s="236">
        <v>16302</v>
      </c>
      <c r="H65" s="140">
        <v>16067</v>
      </c>
      <c r="I65" s="115">
        <v>615</v>
      </c>
      <c r="J65" s="116">
        <v>3.8277214165681208</v>
      </c>
    </row>
    <row r="66" spans="1:12" s="110" customFormat="1" ht="12" customHeight="1" x14ac:dyDescent="0.2">
      <c r="A66" s="118"/>
      <c r="B66" s="119" t="s">
        <v>107</v>
      </c>
      <c r="C66" s="113">
        <v>45.888611372409095</v>
      </c>
      <c r="D66" s="235">
        <v>14147</v>
      </c>
      <c r="E66" s="236">
        <v>14189</v>
      </c>
      <c r="F66" s="236">
        <v>14112</v>
      </c>
      <c r="G66" s="236">
        <v>13910</v>
      </c>
      <c r="H66" s="140">
        <v>13833</v>
      </c>
      <c r="I66" s="115">
        <v>314</v>
      </c>
      <c r="J66" s="116">
        <v>2.2699342152822961</v>
      </c>
    </row>
    <row r="67" spans="1:12" s="110" customFormat="1" ht="12" customHeight="1" x14ac:dyDescent="0.2">
      <c r="A67" s="118" t="s">
        <v>105</v>
      </c>
      <c r="B67" s="121" t="s">
        <v>108</v>
      </c>
      <c r="C67" s="113">
        <v>11.278341821012683</v>
      </c>
      <c r="D67" s="235">
        <v>3477</v>
      </c>
      <c r="E67" s="236">
        <v>3580</v>
      </c>
      <c r="F67" s="236">
        <v>3616</v>
      </c>
      <c r="G67" s="236">
        <v>3336</v>
      </c>
      <c r="H67" s="140">
        <v>3290</v>
      </c>
      <c r="I67" s="115">
        <v>187</v>
      </c>
      <c r="J67" s="116">
        <v>5.683890577507599</v>
      </c>
    </row>
    <row r="68" spans="1:12" s="110" customFormat="1" ht="12" customHeight="1" x14ac:dyDescent="0.2">
      <c r="A68" s="118"/>
      <c r="B68" s="121" t="s">
        <v>109</v>
      </c>
      <c r="C68" s="113">
        <v>71.124590482986804</v>
      </c>
      <c r="D68" s="235">
        <v>21927</v>
      </c>
      <c r="E68" s="236">
        <v>21668</v>
      </c>
      <c r="F68" s="236">
        <v>21768</v>
      </c>
      <c r="G68" s="236">
        <v>21625</v>
      </c>
      <c r="H68" s="140">
        <v>21475</v>
      </c>
      <c r="I68" s="115">
        <v>452</v>
      </c>
      <c r="J68" s="116">
        <v>2.1047729918509894</v>
      </c>
    </row>
    <row r="69" spans="1:12" s="110" customFormat="1" ht="12" customHeight="1" x14ac:dyDescent="0.2">
      <c r="A69" s="118"/>
      <c r="B69" s="121" t="s">
        <v>110</v>
      </c>
      <c r="C69" s="113">
        <v>16.529890687339844</v>
      </c>
      <c r="D69" s="235">
        <v>5096</v>
      </c>
      <c r="E69" s="236">
        <v>5040</v>
      </c>
      <c r="F69" s="236">
        <v>5004</v>
      </c>
      <c r="G69" s="236">
        <v>4931</v>
      </c>
      <c r="H69" s="140">
        <v>4824</v>
      </c>
      <c r="I69" s="115">
        <v>272</v>
      </c>
      <c r="J69" s="116">
        <v>5.6384742951907132</v>
      </c>
    </row>
    <row r="70" spans="1:12" s="110" customFormat="1" ht="12" customHeight="1" x14ac:dyDescent="0.2">
      <c r="A70" s="120"/>
      <c r="B70" s="121" t="s">
        <v>111</v>
      </c>
      <c r="C70" s="113">
        <v>1.0671770086606767</v>
      </c>
      <c r="D70" s="235">
        <v>329</v>
      </c>
      <c r="E70" s="236">
        <v>338</v>
      </c>
      <c r="F70" s="236">
        <v>326</v>
      </c>
      <c r="G70" s="236">
        <v>320</v>
      </c>
      <c r="H70" s="140">
        <v>311</v>
      </c>
      <c r="I70" s="115">
        <v>18</v>
      </c>
      <c r="J70" s="116">
        <v>5.787781350482315</v>
      </c>
    </row>
    <row r="71" spans="1:12" s="110" customFormat="1" ht="12" customHeight="1" x14ac:dyDescent="0.2">
      <c r="A71" s="120"/>
      <c r="B71" s="121" t="s">
        <v>112</v>
      </c>
      <c r="C71" s="113">
        <v>0.26273962827208147</v>
      </c>
      <c r="D71" s="235">
        <v>81</v>
      </c>
      <c r="E71" s="236">
        <v>84</v>
      </c>
      <c r="F71" s="236">
        <v>86</v>
      </c>
      <c r="G71" s="236">
        <v>89</v>
      </c>
      <c r="H71" s="140">
        <v>89</v>
      </c>
      <c r="I71" s="115">
        <v>-8</v>
      </c>
      <c r="J71" s="116">
        <v>-8.9887640449438209</v>
      </c>
    </row>
    <row r="72" spans="1:12" s="110" customFormat="1" ht="12" customHeight="1" x14ac:dyDescent="0.2">
      <c r="A72" s="118" t="s">
        <v>113</v>
      </c>
      <c r="B72" s="119" t="s">
        <v>181</v>
      </c>
      <c r="C72" s="113">
        <v>73.281650394109448</v>
      </c>
      <c r="D72" s="235">
        <v>22592</v>
      </c>
      <c r="E72" s="236">
        <v>22438</v>
      </c>
      <c r="F72" s="236">
        <v>22663</v>
      </c>
      <c r="G72" s="236">
        <v>22301</v>
      </c>
      <c r="H72" s="140">
        <v>22131</v>
      </c>
      <c r="I72" s="115">
        <v>461</v>
      </c>
      <c r="J72" s="116">
        <v>2.0830509240431971</v>
      </c>
    </row>
    <row r="73" spans="1:12" s="110" customFormat="1" ht="12" customHeight="1" x14ac:dyDescent="0.2">
      <c r="A73" s="118"/>
      <c r="B73" s="119" t="s">
        <v>182</v>
      </c>
      <c r="C73" s="113">
        <v>26.718349605890559</v>
      </c>
      <c r="D73" s="115">
        <v>8237</v>
      </c>
      <c r="E73" s="114">
        <v>8188</v>
      </c>
      <c r="F73" s="114">
        <v>8051</v>
      </c>
      <c r="G73" s="114">
        <v>7911</v>
      </c>
      <c r="H73" s="140">
        <v>7769</v>
      </c>
      <c r="I73" s="115">
        <v>468</v>
      </c>
      <c r="J73" s="116">
        <v>6.0239413051872832</v>
      </c>
    </row>
    <row r="74" spans="1:12" s="110" customFormat="1" ht="12" customHeight="1" x14ac:dyDescent="0.2">
      <c r="A74" s="118" t="s">
        <v>113</v>
      </c>
      <c r="B74" s="119" t="s">
        <v>116</v>
      </c>
      <c r="C74" s="113">
        <v>76.856206818255544</v>
      </c>
      <c r="D74" s="115">
        <v>23694</v>
      </c>
      <c r="E74" s="114">
        <v>23706</v>
      </c>
      <c r="F74" s="114">
        <v>23755</v>
      </c>
      <c r="G74" s="114">
        <v>23490</v>
      </c>
      <c r="H74" s="140">
        <v>23391</v>
      </c>
      <c r="I74" s="115">
        <v>303</v>
      </c>
      <c r="J74" s="116">
        <v>1.2953700141079902</v>
      </c>
    </row>
    <row r="75" spans="1:12" s="110" customFormat="1" ht="12" customHeight="1" x14ac:dyDescent="0.2">
      <c r="A75" s="142"/>
      <c r="B75" s="124" t="s">
        <v>117</v>
      </c>
      <c r="C75" s="125">
        <v>23.09189399591294</v>
      </c>
      <c r="D75" s="143">
        <v>7119</v>
      </c>
      <c r="E75" s="144">
        <v>6903</v>
      </c>
      <c r="F75" s="144">
        <v>6944</v>
      </c>
      <c r="G75" s="144">
        <v>6703</v>
      </c>
      <c r="H75" s="145">
        <v>6491</v>
      </c>
      <c r="I75" s="143">
        <v>628</v>
      </c>
      <c r="J75" s="146">
        <v>9.6749345247265452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38247</v>
      </c>
      <c r="G11" s="114">
        <v>38406</v>
      </c>
      <c r="H11" s="114">
        <v>38469</v>
      </c>
      <c r="I11" s="114">
        <v>38108</v>
      </c>
      <c r="J11" s="140">
        <v>38033</v>
      </c>
      <c r="K11" s="114">
        <v>214</v>
      </c>
      <c r="L11" s="116">
        <v>0.56266926090500358</v>
      </c>
    </row>
    <row r="12" spans="1:17" s="110" customFormat="1" ht="24.95" customHeight="1" x14ac:dyDescent="0.2">
      <c r="A12" s="604" t="s">
        <v>185</v>
      </c>
      <c r="B12" s="605"/>
      <c r="C12" s="605"/>
      <c r="D12" s="606"/>
      <c r="E12" s="113">
        <v>43.794284519047245</v>
      </c>
      <c r="F12" s="115">
        <v>16750</v>
      </c>
      <c r="G12" s="114">
        <v>16830</v>
      </c>
      <c r="H12" s="114">
        <v>16993</v>
      </c>
      <c r="I12" s="114">
        <v>16873</v>
      </c>
      <c r="J12" s="140">
        <v>16830</v>
      </c>
      <c r="K12" s="114">
        <v>-80</v>
      </c>
      <c r="L12" s="116">
        <v>-0.47534165181224003</v>
      </c>
    </row>
    <row r="13" spans="1:17" s="110" customFormat="1" ht="15" customHeight="1" x14ac:dyDescent="0.2">
      <c r="A13" s="120"/>
      <c r="B13" s="612" t="s">
        <v>107</v>
      </c>
      <c r="C13" s="612"/>
      <c r="E13" s="113">
        <v>56.205715480952755</v>
      </c>
      <c r="F13" s="115">
        <v>21497</v>
      </c>
      <c r="G13" s="114">
        <v>21576</v>
      </c>
      <c r="H13" s="114">
        <v>21476</v>
      </c>
      <c r="I13" s="114">
        <v>21235</v>
      </c>
      <c r="J13" s="140">
        <v>21203</v>
      </c>
      <c r="K13" s="114">
        <v>294</v>
      </c>
      <c r="L13" s="116">
        <v>1.3865962363816442</v>
      </c>
    </row>
    <row r="14" spans="1:17" s="110" customFormat="1" ht="24.95" customHeight="1" x14ac:dyDescent="0.2">
      <c r="A14" s="604" t="s">
        <v>186</v>
      </c>
      <c r="B14" s="605"/>
      <c r="C14" s="605"/>
      <c r="D14" s="606"/>
      <c r="E14" s="113">
        <v>12.88728527727665</v>
      </c>
      <c r="F14" s="115">
        <v>4929</v>
      </c>
      <c r="G14" s="114">
        <v>5132</v>
      </c>
      <c r="H14" s="114">
        <v>5212</v>
      </c>
      <c r="I14" s="114">
        <v>4902</v>
      </c>
      <c r="J14" s="140">
        <v>4989</v>
      </c>
      <c r="K14" s="114">
        <v>-60</v>
      </c>
      <c r="L14" s="116">
        <v>-1.2026458208057726</v>
      </c>
    </row>
    <row r="15" spans="1:17" s="110" customFormat="1" ht="15" customHeight="1" x14ac:dyDescent="0.2">
      <c r="A15" s="120"/>
      <c r="B15" s="119"/>
      <c r="C15" s="258" t="s">
        <v>106</v>
      </c>
      <c r="E15" s="113">
        <v>45.993102049097182</v>
      </c>
      <c r="F15" s="115">
        <v>2267</v>
      </c>
      <c r="G15" s="114">
        <v>2335</v>
      </c>
      <c r="H15" s="114">
        <v>2399</v>
      </c>
      <c r="I15" s="114">
        <v>2230</v>
      </c>
      <c r="J15" s="140">
        <v>2272</v>
      </c>
      <c r="K15" s="114">
        <v>-5</v>
      </c>
      <c r="L15" s="116">
        <v>-0.22007042253521128</v>
      </c>
    </row>
    <row r="16" spans="1:17" s="110" customFormat="1" ht="15" customHeight="1" x14ac:dyDescent="0.2">
      <c r="A16" s="120"/>
      <c r="B16" s="119"/>
      <c r="C16" s="258" t="s">
        <v>107</v>
      </c>
      <c r="E16" s="113">
        <v>54.006897950902818</v>
      </c>
      <c r="F16" s="115">
        <v>2662</v>
      </c>
      <c r="G16" s="114">
        <v>2797</v>
      </c>
      <c r="H16" s="114">
        <v>2813</v>
      </c>
      <c r="I16" s="114">
        <v>2672</v>
      </c>
      <c r="J16" s="140">
        <v>2717</v>
      </c>
      <c r="K16" s="114">
        <v>-55</v>
      </c>
      <c r="L16" s="116">
        <v>-2.0242914979757085</v>
      </c>
    </row>
    <row r="17" spans="1:12" s="110" customFormat="1" ht="15" customHeight="1" x14ac:dyDescent="0.2">
      <c r="A17" s="120"/>
      <c r="B17" s="121" t="s">
        <v>109</v>
      </c>
      <c r="C17" s="258"/>
      <c r="E17" s="113">
        <v>67.568698198551516</v>
      </c>
      <c r="F17" s="115">
        <v>25843</v>
      </c>
      <c r="G17" s="114">
        <v>25841</v>
      </c>
      <c r="H17" s="114">
        <v>25889</v>
      </c>
      <c r="I17" s="114">
        <v>25915</v>
      </c>
      <c r="J17" s="140">
        <v>25861</v>
      </c>
      <c r="K17" s="114">
        <v>-18</v>
      </c>
      <c r="L17" s="116">
        <v>-6.9602876918912648E-2</v>
      </c>
    </row>
    <row r="18" spans="1:12" s="110" customFormat="1" ht="15" customHeight="1" x14ac:dyDescent="0.2">
      <c r="A18" s="120"/>
      <c r="B18" s="119"/>
      <c r="C18" s="258" t="s">
        <v>106</v>
      </c>
      <c r="E18" s="113">
        <v>43.969353403242657</v>
      </c>
      <c r="F18" s="115">
        <v>11363</v>
      </c>
      <c r="G18" s="114">
        <v>11398</v>
      </c>
      <c r="H18" s="114">
        <v>11503</v>
      </c>
      <c r="I18" s="114">
        <v>11562</v>
      </c>
      <c r="J18" s="140">
        <v>11512</v>
      </c>
      <c r="K18" s="114">
        <v>-149</v>
      </c>
      <c r="L18" s="116">
        <v>-1.2943015983321751</v>
      </c>
    </row>
    <row r="19" spans="1:12" s="110" customFormat="1" ht="15" customHeight="1" x14ac:dyDescent="0.2">
      <c r="A19" s="120"/>
      <c r="B19" s="119"/>
      <c r="C19" s="258" t="s">
        <v>107</v>
      </c>
      <c r="E19" s="113">
        <v>56.030646596757343</v>
      </c>
      <c r="F19" s="115">
        <v>14480</v>
      </c>
      <c r="G19" s="114">
        <v>14443</v>
      </c>
      <c r="H19" s="114">
        <v>14386</v>
      </c>
      <c r="I19" s="114">
        <v>14353</v>
      </c>
      <c r="J19" s="140">
        <v>14349</v>
      </c>
      <c r="K19" s="114">
        <v>131</v>
      </c>
      <c r="L19" s="116">
        <v>0.91295560666248521</v>
      </c>
    </row>
    <row r="20" spans="1:12" s="110" customFormat="1" ht="15" customHeight="1" x14ac:dyDescent="0.2">
      <c r="A20" s="120"/>
      <c r="B20" s="121" t="s">
        <v>110</v>
      </c>
      <c r="C20" s="258"/>
      <c r="E20" s="113">
        <v>18.589693309279159</v>
      </c>
      <c r="F20" s="115">
        <v>7110</v>
      </c>
      <c r="G20" s="114">
        <v>7069</v>
      </c>
      <c r="H20" s="114">
        <v>7018</v>
      </c>
      <c r="I20" s="114">
        <v>6952</v>
      </c>
      <c r="J20" s="140">
        <v>6861</v>
      </c>
      <c r="K20" s="114">
        <v>249</v>
      </c>
      <c r="L20" s="116">
        <v>3.6292085701792742</v>
      </c>
    </row>
    <row r="21" spans="1:12" s="110" customFormat="1" ht="15" customHeight="1" x14ac:dyDescent="0.2">
      <c r="A21" s="120"/>
      <c r="B21" s="119"/>
      <c r="C21" s="258" t="s">
        <v>106</v>
      </c>
      <c r="E21" s="113">
        <v>41.18143459915612</v>
      </c>
      <c r="F21" s="115">
        <v>2928</v>
      </c>
      <c r="G21" s="114">
        <v>2903</v>
      </c>
      <c r="H21" s="114">
        <v>2894</v>
      </c>
      <c r="I21" s="114">
        <v>2891</v>
      </c>
      <c r="J21" s="140">
        <v>2869</v>
      </c>
      <c r="K21" s="114">
        <v>59</v>
      </c>
      <c r="L21" s="116">
        <v>2.0564656674799582</v>
      </c>
    </row>
    <row r="22" spans="1:12" s="110" customFormat="1" ht="15" customHeight="1" x14ac:dyDescent="0.2">
      <c r="A22" s="120"/>
      <c r="B22" s="119"/>
      <c r="C22" s="258" t="s">
        <v>107</v>
      </c>
      <c r="E22" s="113">
        <v>58.81856540084388</v>
      </c>
      <c r="F22" s="115">
        <v>4182</v>
      </c>
      <c r="G22" s="114">
        <v>4166</v>
      </c>
      <c r="H22" s="114">
        <v>4124</v>
      </c>
      <c r="I22" s="114">
        <v>4061</v>
      </c>
      <c r="J22" s="140">
        <v>3992</v>
      </c>
      <c r="K22" s="114">
        <v>190</v>
      </c>
      <c r="L22" s="116">
        <v>4.7595190380761521</v>
      </c>
    </row>
    <row r="23" spans="1:12" s="110" customFormat="1" ht="15" customHeight="1" x14ac:dyDescent="0.2">
      <c r="A23" s="120"/>
      <c r="B23" s="121" t="s">
        <v>111</v>
      </c>
      <c r="C23" s="258"/>
      <c r="E23" s="113">
        <v>0.95432321489267136</v>
      </c>
      <c r="F23" s="115">
        <v>365</v>
      </c>
      <c r="G23" s="114">
        <v>364</v>
      </c>
      <c r="H23" s="114">
        <v>350</v>
      </c>
      <c r="I23" s="114">
        <v>339</v>
      </c>
      <c r="J23" s="140">
        <v>322</v>
      </c>
      <c r="K23" s="114">
        <v>43</v>
      </c>
      <c r="L23" s="116">
        <v>13.354037267080745</v>
      </c>
    </row>
    <row r="24" spans="1:12" s="110" customFormat="1" ht="15" customHeight="1" x14ac:dyDescent="0.2">
      <c r="A24" s="120"/>
      <c r="B24" s="119"/>
      <c r="C24" s="258" t="s">
        <v>106</v>
      </c>
      <c r="E24" s="113">
        <v>52.602739726027394</v>
      </c>
      <c r="F24" s="115">
        <v>192</v>
      </c>
      <c r="G24" s="114">
        <v>194</v>
      </c>
      <c r="H24" s="114">
        <v>197</v>
      </c>
      <c r="I24" s="114">
        <v>190</v>
      </c>
      <c r="J24" s="140">
        <v>177</v>
      </c>
      <c r="K24" s="114">
        <v>15</v>
      </c>
      <c r="L24" s="116">
        <v>8.4745762711864412</v>
      </c>
    </row>
    <row r="25" spans="1:12" s="110" customFormat="1" ht="15" customHeight="1" x14ac:dyDescent="0.2">
      <c r="A25" s="120"/>
      <c r="B25" s="119"/>
      <c r="C25" s="258" t="s">
        <v>107</v>
      </c>
      <c r="E25" s="113">
        <v>47.397260273972606</v>
      </c>
      <c r="F25" s="115">
        <v>173</v>
      </c>
      <c r="G25" s="114">
        <v>170</v>
      </c>
      <c r="H25" s="114">
        <v>153</v>
      </c>
      <c r="I25" s="114">
        <v>149</v>
      </c>
      <c r="J25" s="140">
        <v>145</v>
      </c>
      <c r="K25" s="114">
        <v>28</v>
      </c>
      <c r="L25" s="116">
        <v>19.310344827586206</v>
      </c>
    </row>
    <row r="26" spans="1:12" s="110" customFormat="1" ht="15" customHeight="1" x14ac:dyDescent="0.2">
      <c r="A26" s="120"/>
      <c r="C26" s="121" t="s">
        <v>187</v>
      </c>
      <c r="D26" s="110" t="s">
        <v>188</v>
      </c>
      <c r="E26" s="113">
        <v>0.27976050409182418</v>
      </c>
      <c r="F26" s="115">
        <v>107</v>
      </c>
      <c r="G26" s="114">
        <v>99</v>
      </c>
      <c r="H26" s="114">
        <v>99</v>
      </c>
      <c r="I26" s="114">
        <v>92</v>
      </c>
      <c r="J26" s="140">
        <v>95</v>
      </c>
      <c r="K26" s="114">
        <v>12</v>
      </c>
      <c r="L26" s="116">
        <v>12.631578947368421</v>
      </c>
    </row>
    <row r="27" spans="1:12" s="110" customFormat="1" ht="15" customHeight="1" x14ac:dyDescent="0.2">
      <c r="A27" s="120"/>
      <c r="B27" s="119"/>
      <c r="D27" s="259" t="s">
        <v>106</v>
      </c>
      <c r="E27" s="113">
        <v>40.186915887850468</v>
      </c>
      <c r="F27" s="115">
        <v>43</v>
      </c>
      <c r="G27" s="114">
        <v>45</v>
      </c>
      <c r="H27" s="114">
        <v>51</v>
      </c>
      <c r="I27" s="114">
        <v>43</v>
      </c>
      <c r="J27" s="140">
        <v>45</v>
      </c>
      <c r="K27" s="114">
        <v>-2</v>
      </c>
      <c r="L27" s="116">
        <v>-4.4444444444444446</v>
      </c>
    </row>
    <row r="28" spans="1:12" s="110" customFormat="1" ht="15" customHeight="1" x14ac:dyDescent="0.2">
      <c r="A28" s="120"/>
      <c r="B28" s="119"/>
      <c r="D28" s="259" t="s">
        <v>107</v>
      </c>
      <c r="E28" s="113">
        <v>59.813084112149532</v>
      </c>
      <c r="F28" s="115">
        <v>64</v>
      </c>
      <c r="G28" s="114">
        <v>54</v>
      </c>
      <c r="H28" s="114">
        <v>48</v>
      </c>
      <c r="I28" s="114">
        <v>49</v>
      </c>
      <c r="J28" s="140">
        <v>50</v>
      </c>
      <c r="K28" s="114">
        <v>14</v>
      </c>
      <c r="L28" s="116">
        <v>28</v>
      </c>
    </row>
    <row r="29" spans="1:12" s="110" customFormat="1" ht="24.95" customHeight="1" x14ac:dyDescent="0.2">
      <c r="A29" s="604" t="s">
        <v>189</v>
      </c>
      <c r="B29" s="605"/>
      <c r="C29" s="605"/>
      <c r="D29" s="606"/>
      <c r="E29" s="113">
        <v>84.856328600936024</v>
      </c>
      <c r="F29" s="115">
        <v>32455</v>
      </c>
      <c r="G29" s="114">
        <v>32626</v>
      </c>
      <c r="H29" s="114">
        <v>32687</v>
      </c>
      <c r="I29" s="114">
        <v>32477</v>
      </c>
      <c r="J29" s="140">
        <v>32534</v>
      </c>
      <c r="K29" s="114">
        <v>-79</v>
      </c>
      <c r="L29" s="116">
        <v>-0.24282289297350465</v>
      </c>
    </row>
    <row r="30" spans="1:12" s="110" customFormat="1" ht="15" customHeight="1" x14ac:dyDescent="0.2">
      <c r="A30" s="120"/>
      <c r="B30" s="119"/>
      <c r="C30" s="258" t="s">
        <v>106</v>
      </c>
      <c r="E30" s="113">
        <v>41.266368818363887</v>
      </c>
      <c r="F30" s="115">
        <v>13393</v>
      </c>
      <c r="G30" s="114">
        <v>13479</v>
      </c>
      <c r="H30" s="114">
        <v>13610</v>
      </c>
      <c r="I30" s="114">
        <v>13602</v>
      </c>
      <c r="J30" s="140">
        <v>13629</v>
      </c>
      <c r="K30" s="114">
        <v>-236</v>
      </c>
      <c r="L30" s="116">
        <v>-1.7316017316017316</v>
      </c>
    </row>
    <row r="31" spans="1:12" s="110" customFormat="1" ht="15" customHeight="1" x14ac:dyDescent="0.2">
      <c r="A31" s="120"/>
      <c r="B31" s="119"/>
      <c r="C31" s="258" t="s">
        <v>107</v>
      </c>
      <c r="E31" s="113">
        <v>58.733631181636113</v>
      </c>
      <c r="F31" s="115">
        <v>19062</v>
      </c>
      <c r="G31" s="114">
        <v>19147</v>
      </c>
      <c r="H31" s="114">
        <v>19077</v>
      </c>
      <c r="I31" s="114">
        <v>18875</v>
      </c>
      <c r="J31" s="140">
        <v>18905</v>
      </c>
      <c r="K31" s="114">
        <v>157</v>
      </c>
      <c r="L31" s="116">
        <v>0.83046813012430576</v>
      </c>
    </row>
    <row r="32" spans="1:12" s="110" customFormat="1" ht="15" customHeight="1" x14ac:dyDescent="0.2">
      <c r="A32" s="120"/>
      <c r="B32" s="119" t="s">
        <v>117</v>
      </c>
      <c r="C32" s="258"/>
      <c r="E32" s="113">
        <v>15.099223468507335</v>
      </c>
      <c r="F32" s="115">
        <v>5775</v>
      </c>
      <c r="G32" s="114">
        <v>5763</v>
      </c>
      <c r="H32" s="114">
        <v>5765</v>
      </c>
      <c r="I32" s="114">
        <v>5613</v>
      </c>
      <c r="J32" s="140">
        <v>5480</v>
      </c>
      <c r="K32" s="114">
        <v>295</v>
      </c>
      <c r="L32" s="116">
        <v>5.3832116788321169</v>
      </c>
    </row>
    <row r="33" spans="1:12" s="110" customFormat="1" ht="15" customHeight="1" x14ac:dyDescent="0.2">
      <c r="A33" s="120"/>
      <c r="B33" s="119"/>
      <c r="C33" s="258" t="s">
        <v>106</v>
      </c>
      <c r="E33" s="113">
        <v>57.956709956709958</v>
      </c>
      <c r="F33" s="115">
        <v>3347</v>
      </c>
      <c r="G33" s="114">
        <v>3342</v>
      </c>
      <c r="H33" s="114">
        <v>3373</v>
      </c>
      <c r="I33" s="114">
        <v>3262</v>
      </c>
      <c r="J33" s="140">
        <v>3191</v>
      </c>
      <c r="K33" s="114">
        <v>156</v>
      </c>
      <c r="L33" s="116">
        <v>4.8887496082732689</v>
      </c>
    </row>
    <row r="34" spans="1:12" s="110" customFormat="1" ht="15" customHeight="1" x14ac:dyDescent="0.2">
      <c r="A34" s="120"/>
      <c r="B34" s="119"/>
      <c r="C34" s="258" t="s">
        <v>107</v>
      </c>
      <c r="E34" s="113">
        <v>42.043290043290042</v>
      </c>
      <c r="F34" s="115">
        <v>2428</v>
      </c>
      <c r="G34" s="114">
        <v>2421</v>
      </c>
      <c r="H34" s="114">
        <v>2392</v>
      </c>
      <c r="I34" s="114">
        <v>2351</v>
      </c>
      <c r="J34" s="140">
        <v>2289</v>
      </c>
      <c r="K34" s="114">
        <v>139</v>
      </c>
      <c r="L34" s="116">
        <v>6.0725207514198338</v>
      </c>
    </row>
    <row r="35" spans="1:12" s="110" customFormat="1" ht="24.95" customHeight="1" x14ac:dyDescent="0.2">
      <c r="A35" s="604" t="s">
        <v>190</v>
      </c>
      <c r="B35" s="605"/>
      <c r="C35" s="605"/>
      <c r="D35" s="606"/>
      <c r="E35" s="113">
        <v>65.646978848014228</v>
      </c>
      <c r="F35" s="115">
        <v>25108</v>
      </c>
      <c r="G35" s="114">
        <v>25277</v>
      </c>
      <c r="H35" s="114">
        <v>25494</v>
      </c>
      <c r="I35" s="114">
        <v>25360</v>
      </c>
      <c r="J35" s="140">
        <v>25398</v>
      </c>
      <c r="K35" s="114">
        <v>-290</v>
      </c>
      <c r="L35" s="116">
        <v>-1.141822190723679</v>
      </c>
    </row>
    <row r="36" spans="1:12" s="110" customFormat="1" ht="15" customHeight="1" x14ac:dyDescent="0.2">
      <c r="A36" s="120"/>
      <c r="B36" s="119"/>
      <c r="C36" s="258" t="s">
        <v>106</v>
      </c>
      <c r="E36" s="113">
        <v>58.555042217619885</v>
      </c>
      <c r="F36" s="115">
        <v>14702</v>
      </c>
      <c r="G36" s="114">
        <v>14755</v>
      </c>
      <c r="H36" s="114">
        <v>14937</v>
      </c>
      <c r="I36" s="114">
        <v>14866</v>
      </c>
      <c r="J36" s="140">
        <v>14893</v>
      </c>
      <c r="K36" s="114">
        <v>-191</v>
      </c>
      <c r="L36" s="116">
        <v>-1.2824817028134023</v>
      </c>
    </row>
    <row r="37" spans="1:12" s="110" customFormat="1" ht="15" customHeight="1" x14ac:dyDescent="0.2">
      <c r="A37" s="120"/>
      <c r="B37" s="119"/>
      <c r="C37" s="258" t="s">
        <v>107</v>
      </c>
      <c r="E37" s="113">
        <v>41.444957782380115</v>
      </c>
      <c r="F37" s="115">
        <v>10406</v>
      </c>
      <c r="G37" s="114">
        <v>10522</v>
      </c>
      <c r="H37" s="114">
        <v>10557</v>
      </c>
      <c r="I37" s="114">
        <v>10494</v>
      </c>
      <c r="J37" s="140">
        <v>10505</v>
      </c>
      <c r="K37" s="114">
        <v>-99</v>
      </c>
      <c r="L37" s="116">
        <v>-0.94240837696335078</v>
      </c>
    </row>
    <row r="38" spans="1:12" s="110" customFormat="1" ht="15" customHeight="1" x14ac:dyDescent="0.2">
      <c r="A38" s="120"/>
      <c r="B38" s="119" t="s">
        <v>182</v>
      </c>
      <c r="C38" s="258"/>
      <c r="E38" s="113">
        <v>34.353021151985779</v>
      </c>
      <c r="F38" s="115">
        <v>13139</v>
      </c>
      <c r="G38" s="114">
        <v>13129</v>
      </c>
      <c r="H38" s="114">
        <v>12975</v>
      </c>
      <c r="I38" s="114">
        <v>12748</v>
      </c>
      <c r="J38" s="140">
        <v>12635</v>
      </c>
      <c r="K38" s="114">
        <v>504</v>
      </c>
      <c r="L38" s="116">
        <v>3.9889196675900278</v>
      </c>
    </row>
    <row r="39" spans="1:12" s="110" customFormat="1" ht="15" customHeight="1" x14ac:dyDescent="0.2">
      <c r="A39" s="120"/>
      <c r="B39" s="119"/>
      <c r="C39" s="258" t="s">
        <v>106</v>
      </c>
      <c r="E39" s="113">
        <v>15.587183195068118</v>
      </c>
      <c r="F39" s="115">
        <v>2048</v>
      </c>
      <c r="G39" s="114">
        <v>2075</v>
      </c>
      <c r="H39" s="114">
        <v>2056</v>
      </c>
      <c r="I39" s="114">
        <v>2007</v>
      </c>
      <c r="J39" s="140">
        <v>1937</v>
      </c>
      <c r="K39" s="114">
        <v>111</v>
      </c>
      <c r="L39" s="116">
        <v>5.7305110996386164</v>
      </c>
    </row>
    <row r="40" spans="1:12" s="110" customFormat="1" ht="15" customHeight="1" x14ac:dyDescent="0.2">
      <c r="A40" s="120"/>
      <c r="B40" s="119"/>
      <c r="C40" s="258" t="s">
        <v>107</v>
      </c>
      <c r="E40" s="113">
        <v>84.412816804931879</v>
      </c>
      <c r="F40" s="115">
        <v>11091</v>
      </c>
      <c r="G40" s="114">
        <v>11054</v>
      </c>
      <c r="H40" s="114">
        <v>10919</v>
      </c>
      <c r="I40" s="114">
        <v>10741</v>
      </c>
      <c r="J40" s="140">
        <v>10698</v>
      </c>
      <c r="K40" s="114">
        <v>393</v>
      </c>
      <c r="L40" s="116">
        <v>3.6735838474481213</v>
      </c>
    </row>
    <row r="41" spans="1:12" s="110" customFormat="1" ht="24.75" customHeight="1" x14ac:dyDescent="0.2">
      <c r="A41" s="604" t="s">
        <v>517</v>
      </c>
      <c r="B41" s="605"/>
      <c r="C41" s="605"/>
      <c r="D41" s="606"/>
      <c r="E41" s="113">
        <v>4.9912411430961905</v>
      </c>
      <c r="F41" s="115">
        <v>1909</v>
      </c>
      <c r="G41" s="114">
        <v>2087</v>
      </c>
      <c r="H41" s="114">
        <v>2122</v>
      </c>
      <c r="I41" s="114">
        <v>1873</v>
      </c>
      <c r="J41" s="140">
        <v>1954</v>
      </c>
      <c r="K41" s="114">
        <v>-45</v>
      </c>
      <c r="L41" s="116">
        <v>-2.3029682702149437</v>
      </c>
    </row>
    <row r="42" spans="1:12" s="110" customFormat="1" ht="15" customHeight="1" x14ac:dyDescent="0.2">
      <c r="A42" s="120"/>
      <c r="B42" s="119"/>
      <c r="C42" s="258" t="s">
        <v>106</v>
      </c>
      <c r="E42" s="113">
        <v>42.587742273441592</v>
      </c>
      <c r="F42" s="115">
        <v>813</v>
      </c>
      <c r="G42" s="114">
        <v>903</v>
      </c>
      <c r="H42" s="114">
        <v>913</v>
      </c>
      <c r="I42" s="114">
        <v>779</v>
      </c>
      <c r="J42" s="140">
        <v>822</v>
      </c>
      <c r="K42" s="114">
        <v>-9</v>
      </c>
      <c r="L42" s="116">
        <v>-1.0948905109489051</v>
      </c>
    </row>
    <row r="43" spans="1:12" s="110" customFormat="1" ht="15" customHeight="1" x14ac:dyDescent="0.2">
      <c r="A43" s="123"/>
      <c r="B43" s="124"/>
      <c r="C43" s="260" t="s">
        <v>107</v>
      </c>
      <c r="D43" s="261"/>
      <c r="E43" s="125">
        <v>57.412257726558408</v>
      </c>
      <c r="F43" s="143">
        <v>1096</v>
      </c>
      <c r="G43" s="144">
        <v>1184</v>
      </c>
      <c r="H43" s="144">
        <v>1209</v>
      </c>
      <c r="I43" s="144">
        <v>1094</v>
      </c>
      <c r="J43" s="145">
        <v>1132</v>
      </c>
      <c r="K43" s="144">
        <v>-36</v>
      </c>
      <c r="L43" s="146">
        <v>-3.1802120141342756</v>
      </c>
    </row>
    <row r="44" spans="1:12" s="110" customFormat="1" ht="45.75" customHeight="1" x14ac:dyDescent="0.2">
      <c r="A44" s="604" t="s">
        <v>191</v>
      </c>
      <c r="B44" s="605"/>
      <c r="C44" s="605"/>
      <c r="D44" s="606"/>
      <c r="E44" s="113">
        <v>0.64057311684576568</v>
      </c>
      <c r="F44" s="115">
        <v>245</v>
      </c>
      <c r="G44" s="114">
        <v>247</v>
      </c>
      <c r="H44" s="114">
        <v>253</v>
      </c>
      <c r="I44" s="114">
        <v>255</v>
      </c>
      <c r="J44" s="140">
        <v>261</v>
      </c>
      <c r="K44" s="114">
        <v>-16</v>
      </c>
      <c r="L44" s="116">
        <v>-6.1302681992337167</v>
      </c>
    </row>
    <row r="45" spans="1:12" s="110" customFormat="1" ht="15" customHeight="1" x14ac:dyDescent="0.2">
      <c r="A45" s="120"/>
      <c r="B45" s="119"/>
      <c r="C45" s="258" t="s">
        <v>106</v>
      </c>
      <c r="E45" s="113">
        <v>50.612244897959187</v>
      </c>
      <c r="F45" s="115">
        <v>124</v>
      </c>
      <c r="G45" s="114">
        <v>126</v>
      </c>
      <c r="H45" s="114">
        <v>129</v>
      </c>
      <c r="I45" s="114">
        <v>135</v>
      </c>
      <c r="J45" s="140">
        <v>135</v>
      </c>
      <c r="K45" s="114">
        <v>-11</v>
      </c>
      <c r="L45" s="116">
        <v>-8.1481481481481488</v>
      </c>
    </row>
    <row r="46" spans="1:12" s="110" customFormat="1" ht="15" customHeight="1" x14ac:dyDescent="0.2">
      <c r="A46" s="123"/>
      <c r="B46" s="124"/>
      <c r="C46" s="260" t="s">
        <v>107</v>
      </c>
      <c r="D46" s="261"/>
      <c r="E46" s="125">
        <v>49.387755102040813</v>
      </c>
      <c r="F46" s="143">
        <v>121</v>
      </c>
      <c r="G46" s="144">
        <v>121</v>
      </c>
      <c r="H46" s="144">
        <v>124</v>
      </c>
      <c r="I46" s="144">
        <v>120</v>
      </c>
      <c r="J46" s="145">
        <v>126</v>
      </c>
      <c r="K46" s="144">
        <v>-5</v>
      </c>
      <c r="L46" s="146">
        <v>-3.9682539682539684</v>
      </c>
    </row>
    <row r="47" spans="1:12" s="110" customFormat="1" ht="39" customHeight="1" x14ac:dyDescent="0.2">
      <c r="A47" s="604" t="s">
        <v>518</v>
      </c>
      <c r="B47" s="607"/>
      <c r="C47" s="607"/>
      <c r="D47" s="608"/>
      <c r="E47" s="113">
        <v>0.14380212827149841</v>
      </c>
      <c r="F47" s="115">
        <v>55</v>
      </c>
      <c r="G47" s="114">
        <v>47</v>
      </c>
      <c r="H47" s="114">
        <v>38</v>
      </c>
      <c r="I47" s="114">
        <v>57</v>
      </c>
      <c r="J47" s="140">
        <v>65</v>
      </c>
      <c r="K47" s="114">
        <v>-10</v>
      </c>
      <c r="L47" s="116">
        <v>-15.384615384615385</v>
      </c>
    </row>
    <row r="48" spans="1:12" s="110" customFormat="1" ht="15" customHeight="1" x14ac:dyDescent="0.2">
      <c r="A48" s="120"/>
      <c r="B48" s="119"/>
      <c r="C48" s="258" t="s">
        <v>106</v>
      </c>
      <c r="E48" s="113">
        <v>40</v>
      </c>
      <c r="F48" s="115">
        <v>22</v>
      </c>
      <c r="G48" s="114">
        <v>18</v>
      </c>
      <c r="H48" s="114">
        <v>16</v>
      </c>
      <c r="I48" s="114">
        <v>24</v>
      </c>
      <c r="J48" s="140">
        <v>25</v>
      </c>
      <c r="K48" s="114">
        <v>-3</v>
      </c>
      <c r="L48" s="116">
        <v>-12</v>
      </c>
    </row>
    <row r="49" spans="1:12" s="110" customFormat="1" ht="15" customHeight="1" x14ac:dyDescent="0.2">
      <c r="A49" s="123"/>
      <c r="B49" s="124"/>
      <c r="C49" s="260" t="s">
        <v>107</v>
      </c>
      <c r="D49" s="261"/>
      <c r="E49" s="125">
        <v>60</v>
      </c>
      <c r="F49" s="143">
        <v>33</v>
      </c>
      <c r="G49" s="144">
        <v>29</v>
      </c>
      <c r="H49" s="144">
        <v>22</v>
      </c>
      <c r="I49" s="144">
        <v>33</v>
      </c>
      <c r="J49" s="145">
        <v>40</v>
      </c>
      <c r="K49" s="144">
        <v>-7</v>
      </c>
      <c r="L49" s="146">
        <v>-17.5</v>
      </c>
    </row>
    <row r="50" spans="1:12" s="110" customFormat="1" ht="24.95" customHeight="1" x14ac:dyDescent="0.2">
      <c r="A50" s="609" t="s">
        <v>192</v>
      </c>
      <c r="B50" s="610"/>
      <c r="C50" s="610"/>
      <c r="D50" s="611"/>
      <c r="E50" s="262">
        <v>12.210107982325411</v>
      </c>
      <c r="F50" s="263">
        <v>4670</v>
      </c>
      <c r="G50" s="264">
        <v>4859</v>
      </c>
      <c r="H50" s="264">
        <v>4940</v>
      </c>
      <c r="I50" s="264">
        <v>4675</v>
      </c>
      <c r="J50" s="265">
        <v>4803</v>
      </c>
      <c r="K50" s="263">
        <v>-133</v>
      </c>
      <c r="L50" s="266">
        <v>-2.7691026441807205</v>
      </c>
    </row>
    <row r="51" spans="1:12" s="110" customFormat="1" ht="15" customHeight="1" x14ac:dyDescent="0.2">
      <c r="A51" s="120"/>
      <c r="B51" s="119"/>
      <c r="C51" s="258" t="s">
        <v>106</v>
      </c>
      <c r="E51" s="113">
        <v>46.766595289079227</v>
      </c>
      <c r="F51" s="115">
        <v>2184</v>
      </c>
      <c r="G51" s="114">
        <v>2240</v>
      </c>
      <c r="H51" s="114">
        <v>2336</v>
      </c>
      <c r="I51" s="114">
        <v>2217</v>
      </c>
      <c r="J51" s="140">
        <v>2261</v>
      </c>
      <c r="K51" s="114">
        <v>-77</v>
      </c>
      <c r="L51" s="116">
        <v>-3.4055727554179565</v>
      </c>
    </row>
    <row r="52" spans="1:12" s="110" customFormat="1" ht="15" customHeight="1" x14ac:dyDescent="0.2">
      <c r="A52" s="120"/>
      <c r="B52" s="119"/>
      <c r="C52" s="258" t="s">
        <v>107</v>
      </c>
      <c r="E52" s="113">
        <v>53.233404710920773</v>
      </c>
      <c r="F52" s="115">
        <v>2486</v>
      </c>
      <c r="G52" s="114">
        <v>2619</v>
      </c>
      <c r="H52" s="114">
        <v>2604</v>
      </c>
      <c r="I52" s="114">
        <v>2458</v>
      </c>
      <c r="J52" s="140">
        <v>2542</v>
      </c>
      <c r="K52" s="114">
        <v>-56</v>
      </c>
      <c r="L52" s="116">
        <v>-2.2029897718332023</v>
      </c>
    </row>
    <row r="53" spans="1:12" s="110" customFormat="1" ht="15" customHeight="1" x14ac:dyDescent="0.2">
      <c r="A53" s="120"/>
      <c r="B53" s="119"/>
      <c r="C53" s="258" t="s">
        <v>187</v>
      </c>
      <c r="D53" s="110" t="s">
        <v>193</v>
      </c>
      <c r="E53" s="113">
        <v>27.815845824411134</v>
      </c>
      <c r="F53" s="115">
        <v>1299</v>
      </c>
      <c r="G53" s="114">
        <v>1501</v>
      </c>
      <c r="H53" s="114">
        <v>1529</v>
      </c>
      <c r="I53" s="114">
        <v>1238</v>
      </c>
      <c r="J53" s="140">
        <v>1364</v>
      </c>
      <c r="K53" s="114">
        <v>-65</v>
      </c>
      <c r="L53" s="116">
        <v>-4.7653958944281527</v>
      </c>
    </row>
    <row r="54" spans="1:12" s="110" customFormat="1" ht="15" customHeight="1" x14ac:dyDescent="0.2">
      <c r="A54" s="120"/>
      <c r="B54" s="119"/>
      <c r="D54" s="267" t="s">
        <v>194</v>
      </c>
      <c r="E54" s="113">
        <v>43.03310238645112</v>
      </c>
      <c r="F54" s="115">
        <v>559</v>
      </c>
      <c r="G54" s="114">
        <v>643</v>
      </c>
      <c r="H54" s="114">
        <v>675</v>
      </c>
      <c r="I54" s="114">
        <v>546</v>
      </c>
      <c r="J54" s="140">
        <v>595</v>
      </c>
      <c r="K54" s="114">
        <v>-36</v>
      </c>
      <c r="L54" s="116">
        <v>-6.0504201680672267</v>
      </c>
    </row>
    <row r="55" spans="1:12" s="110" customFormat="1" ht="15" customHeight="1" x14ac:dyDescent="0.2">
      <c r="A55" s="120"/>
      <c r="B55" s="119"/>
      <c r="D55" s="267" t="s">
        <v>195</v>
      </c>
      <c r="E55" s="113">
        <v>56.96689761354888</v>
      </c>
      <c r="F55" s="115">
        <v>740</v>
      </c>
      <c r="G55" s="114">
        <v>858</v>
      </c>
      <c r="H55" s="114">
        <v>854</v>
      </c>
      <c r="I55" s="114">
        <v>692</v>
      </c>
      <c r="J55" s="140">
        <v>769</v>
      </c>
      <c r="K55" s="114">
        <v>-29</v>
      </c>
      <c r="L55" s="116">
        <v>-3.7711313394018204</v>
      </c>
    </row>
    <row r="56" spans="1:12" s="110" customFormat="1" ht="15" customHeight="1" x14ac:dyDescent="0.2">
      <c r="A56" s="120"/>
      <c r="B56" s="119" t="s">
        <v>196</v>
      </c>
      <c r="C56" s="258"/>
      <c r="E56" s="113">
        <v>65.212957879049341</v>
      </c>
      <c r="F56" s="115">
        <v>24942</v>
      </c>
      <c r="G56" s="114">
        <v>24895</v>
      </c>
      <c r="H56" s="114">
        <v>24903</v>
      </c>
      <c r="I56" s="114">
        <v>24861</v>
      </c>
      <c r="J56" s="140">
        <v>24782</v>
      </c>
      <c r="K56" s="114">
        <v>160</v>
      </c>
      <c r="L56" s="116">
        <v>0.64562989266403037</v>
      </c>
    </row>
    <row r="57" spans="1:12" s="110" customFormat="1" ht="15" customHeight="1" x14ac:dyDescent="0.2">
      <c r="A57" s="120"/>
      <c r="B57" s="119"/>
      <c r="C57" s="258" t="s">
        <v>106</v>
      </c>
      <c r="E57" s="113">
        <v>41.796968968005771</v>
      </c>
      <c r="F57" s="115">
        <v>10425</v>
      </c>
      <c r="G57" s="114">
        <v>10421</v>
      </c>
      <c r="H57" s="114">
        <v>10480</v>
      </c>
      <c r="I57" s="114">
        <v>10511</v>
      </c>
      <c r="J57" s="140">
        <v>10476</v>
      </c>
      <c r="K57" s="114">
        <v>-51</v>
      </c>
      <c r="L57" s="116">
        <v>-0.48682703321878579</v>
      </c>
    </row>
    <row r="58" spans="1:12" s="110" customFormat="1" ht="15" customHeight="1" x14ac:dyDescent="0.2">
      <c r="A58" s="120"/>
      <c r="B58" s="119"/>
      <c r="C58" s="258" t="s">
        <v>107</v>
      </c>
      <c r="E58" s="113">
        <v>58.203031031994229</v>
      </c>
      <c r="F58" s="115">
        <v>14517</v>
      </c>
      <c r="G58" s="114">
        <v>14474</v>
      </c>
      <c r="H58" s="114">
        <v>14423</v>
      </c>
      <c r="I58" s="114">
        <v>14350</v>
      </c>
      <c r="J58" s="140">
        <v>14306</v>
      </c>
      <c r="K58" s="114">
        <v>211</v>
      </c>
      <c r="L58" s="116">
        <v>1.4749056339997204</v>
      </c>
    </row>
    <row r="59" spans="1:12" s="110" customFormat="1" ht="15" customHeight="1" x14ac:dyDescent="0.2">
      <c r="A59" s="120"/>
      <c r="B59" s="119"/>
      <c r="C59" s="258" t="s">
        <v>105</v>
      </c>
      <c r="D59" s="110" t="s">
        <v>197</v>
      </c>
      <c r="E59" s="113">
        <v>91.492262047951243</v>
      </c>
      <c r="F59" s="115">
        <v>22820</v>
      </c>
      <c r="G59" s="114">
        <v>22764</v>
      </c>
      <c r="H59" s="114">
        <v>22789</v>
      </c>
      <c r="I59" s="114">
        <v>22762</v>
      </c>
      <c r="J59" s="140">
        <v>22715</v>
      </c>
      <c r="K59" s="114">
        <v>105</v>
      </c>
      <c r="L59" s="116">
        <v>0.46224961479198767</v>
      </c>
    </row>
    <row r="60" spans="1:12" s="110" customFormat="1" ht="15" customHeight="1" x14ac:dyDescent="0.2">
      <c r="A60" s="120"/>
      <c r="B60" s="119"/>
      <c r="C60" s="258"/>
      <c r="D60" s="267" t="s">
        <v>198</v>
      </c>
      <c r="E60" s="113">
        <v>40.556529360210341</v>
      </c>
      <c r="F60" s="115">
        <v>9255</v>
      </c>
      <c r="G60" s="114">
        <v>9237</v>
      </c>
      <c r="H60" s="114">
        <v>9293</v>
      </c>
      <c r="I60" s="114">
        <v>9327</v>
      </c>
      <c r="J60" s="140">
        <v>9297</v>
      </c>
      <c r="K60" s="114">
        <v>-42</v>
      </c>
      <c r="L60" s="116">
        <v>-0.45175863181671505</v>
      </c>
    </row>
    <row r="61" spans="1:12" s="110" customFormat="1" ht="15" customHeight="1" x14ac:dyDescent="0.2">
      <c r="A61" s="120"/>
      <c r="B61" s="119"/>
      <c r="C61" s="258"/>
      <c r="D61" s="267" t="s">
        <v>199</v>
      </c>
      <c r="E61" s="113">
        <v>59.443470639789659</v>
      </c>
      <c r="F61" s="115">
        <v>13565</v>
      </c>
      <c r="G61" s="114">
        <v>13527</v>
      </c>
      <c r="H61" s="114">
        <v>13496</v>
      </c>
      <c r="I61" s="114">
        <v>13435</v>
      </c>
      <c r="J61" s="140">
        <v>13418</v>
      </c>
      <c r="K61" s="114">
        <v>147</v>
      </c>
      <c r="L61" s="116">
        <v>1.0955433000447161</v>
      </c>
    </row>
    <row r="62" spans="1:12" s="110" customFormat="1" ht="15" customHeight="1" x14ac:dyDescent="0.2">
      <c r="A62" s="120"/>
      <c r="B62" s="119"/>
      <c r="C62" s="258"/>
      <c r="D62" s="258" t="s">
        <v>200</v>
      </c>
      <c r="E62" s="113">
        <v>8.5077379520487533</v>
      </c>
      <c r="F62" s="115">
        <v>2122</v>
      </c>
      <c r="G62" s="114">
        <v>2131</v>
      </c>
      <c r="H62" s="114">
        <v>2114</v>
      </c>
      <c r="I62" s="114">
        <v>2099</v>
      </c>
      <c r="J62" s="140">
        <v>2067</v>
      </c>
      <c r="K62" s="114">
        <v>55</v>
      </c>
      <c r="L62" s="116">
        <v>2.6608611514271892</v>
      </c>
    </row>
    <row r="63" spans="1:12" s="110" customFormat="1" ht="15" customHeight="1" x14ac:dyDescent="0.2">
      <c r="A63" s="120"/>
      <c r="B63" s="119"/>
      <c r="C63" s="258"/>
      <c r="D63" s="267" t="s">
        <v>198</v>
      </c>
      <c r="E63" s="113">
        <v>55.136663524976434</v>
      </c>
      <c r="F63" s="115">
        <v>1170</v>
      </c>
      <c r="G63" s="114">
        <v>1184</v>
      </c>
      <c r="H63" s="114">
        <v>1187</v>
      </c>
      <c r="I63" s="114">
        <v>1184</v>
      </c>
      <c r="J63" s="140">
        <v>1179</v>
      </c>
      <c r="K63" s="114">
        <v>-9</v>
      </c>
      <c r="L63" s="116">
        <v>-0.76335877862595425</v>
      </c>
    </row>
    <row r="64" spans="1:12" s="110" customFormat="1" ht="15" customHeight="1" x14ac:dyDescent="0.2">
      <c r="A64" s="120"/>
      <c r="B64" s="119"/>
      <c r="C64" s="258"/>
      <c r="D64" s="267" t="s">
        <v>199</v>
      </c>
      <c r="E64" s="113">
        <v>44.863336475023566</v>
      </c>
      <c r="F64" s="115">
        <v>952</v>
      </c>
      <c r="G64" s="114">
        <v>947</v>
      </c>
      <c r="H64" s="114">
        <v>927</v>
      </c>
      <c r="I64" s="114">
        <v>915</v>
      </c>
      <c r="J64" s="140">
        <v>888</v>
      </c>
      <c r="K64" s="114">
        <v>64</v>
      </c>
      <c r="L64" s="116">
        <v>7.2072072072072073</v>
      </c>
    </row>
    <row r="65" spans="1:12" s="110" customFormat="1" ht="15" customHeight="1" x14ac:dyDescent="0.2">
      <c r="A65" s="120"/>
      <c r="B65" s="119" t="s">
        <v>201</v>
      </c>
      <c r="C65" s="258"/>
      <c r="E65" s="113">
        <v>13.83899390801893</v>
      </c>
      <c r="F65" s="115">
        <v>5293</v>
      </c>
      <c r="G65" s="114">
        <v>5238</v>
      </c>
      <c r="H65" s="114">
        <v>5174</v>
      </c>
      <c r="I65" s="114">
        <v>5166</v>
      </c>
      <c r="J65" s="140">
        <v>5027</v>
      </c>
      <c r="K65" s="114">
        <v>266</v>
      </c>
      <c r="L65" s="116">
        <v>5.2914262979908493</v>
      </c>
    </row>
    <row r="66" spans="1:12" s="110" customFormat="1" ht="15" customHeight="1" x14ac:dyDescent="0.2">
      <c r="A66" s="120"/>
      <c r="B66" s="119"/>
      <c r="C66" s="258" t="s">
        <v>106</v>
      </c>
      <c r="E66" s="113">
        <v>44.454940487436239</v>
      </c>
      <c r="F66" s="115">
        <v>2353</v>
      </c>
      <c r="G66" s="114">
        <v>2359</v>
      </c>
      <c r="H66" s="114">
        <v>2347</v>
      </c>
      <c r="I66" s="114">
        <v>2353</v>
      </c>
      <c r="J66" s="140">
        <v>2292</v>
      </c>
      <c r="K66" s="114">
        <v>61</v>
      </c>
      <c r="L66" s="116">
        <v>2.661431064572426</v>
      </c>
    </row>
    <row r="67" spans="1:12" s="110" customFormat="1" ht="15" customHeight="1" x14ac:dyDescent="0.2">
      <c r="A67" s="120"/>
      <c r="B67" s="119"/>
      <c r="C67" s="258" t="s">
        <v>107</v>
      </c>
      <c r="E67" s="113">
        <v>55.545059512563761</v>
      </c>
      <c r="F67" s="115">
        <v>2940</v>
      </c>
      <c r="G67" s="114">
        <v>2879</v>
      </c>
      <c r="H67" s="114">
        <v>2827</v>
      </c>
      <c r="I67" s="114">
        <v>2813</v>
      </c>
      <c r="J67" s="140">
        <v>2735</v>
      </c>
      <c r="K67" s="114">
        <v>205</v>
      </c>
      <c r="L67" s="116">
        <v>7.4954296160877512</v>
      </c>
    </row>
    <row r="68" spans="1:12" s="110" customFormat="1" ht="15" customHeight="1" x14ac:dyDescent="0.2">
      <c r="A68" s="120"/>
      <c r="B68" s="119"/>
      <c r="C68" s="258" t="s">
        <v>105</v>
      </c>
      <c r="D68" s="110" t="s">
        <v>202</v>
      </c>
      <c r="E68" s="113">
        <v>18.703948611373512</v>
      </c>
      <c r="F68" s="115">
        <v>990</v>
      </c>
      <c r="G68" s="114">
        <v>975</v>
      </c>
      <c r="H68" s="114">
        <v>951</v>
      </c>
      <c r="I68" s="114">
        <v>909</v>
      </c>
      <c r="J68" s="140">
        <v>846</v>
      </c>
      <c r="K68" s="114">
        <v>144</v>
      </c>
      <c r="L68" s="116">
        <v>17.021276595744681</v>
      </c>
    </row>
    <row r="69" spans="1:12" s="110" customFormat="1" ht="15" customHeight="1" x14ac:dyDescent="0.2">
      <c r="A69" s="120"/>
      <c r="B69" s="119"/>
      <c r="C69" s="258"/>
      <c r="D69" s="267" t="s">
        <v>198</v>
      </c>
      <c r="E69" s="113">
        <v>41.616161616161619</v>
      </c>
      <c r="F69" s="115">
        <v>412</v>
      </c>
      <c r="G69" s="114">
        <v>406</v>
      </c>
      <c r="H69" s="114">
        <v>413</v>
      </c>
      <c r="I69" s="114">
        <v>391</v>
      </c>
      <c r="J69" s="140">
        <v>353</v>
      </c>
      <c r="K69" s="114">
        <v>59</v>
      </c>
      <c r="L69" s="116">
        <v>16.71388101983003</v>
      </c>
    </row>
    <row r="70" spans="1:12" s="110" customFormat="1" ht="15" customHeight="1" x14ac:dyDescent="0.2">
      <c r="A70" s="120"/>
      <c r="B70" s="119"/>
      <c r="C70" s="258"/>
      <c r="D70" s="267" t="s">
        <v>199</v>
      </c>
      <c r="E70" s="113">
        <v>58.383838383838381</v>
      </c>
      <c r="F70" s="115">
        <v>578</v>
      </c>
      <c r="G70" s="114">
        <v>569</v>
      </c>
      <c r="H70" s="114">
        <v>538</v>
      </c>
      <c r="I70" s="114">
        <v>518</v>
      </c>
      <c r="J70" s="140">
        <v>493</v>
      </c>
      <c r="K70" s="114">
        <v>85</v>
      </c>
      <c r="L70" s="116">
        <v>17.241379310344829</v>
      </c>
    </row>
    <row r="71" spans="1:12" s="110" customFormat="1" ht="15" customHeight="1" x14ac:dyDescent="0.2">
      <c r="A71" s="120"/>
      <c r="B71" s="119"/>
      <c r="C71" s="258"/>
      <c r="D71" s="110" t="s">
        <v>203</v>
      </c>
      <c r="E71" s="113">
        <v>73.361042886831669</v>
      </c>
      <c r="F71" s="115">
        <v>3883</v>
      </c>
      <c r="G71" s="114">
        <v>3850</v>
      </c>
      <c r="H71" s="114">
        <v>3808</v>
      </c>
      <c r="I71" s="114">
        <v>3837</v>
      </c>
      <c r="J71" s="140">
        <v>3771</v>
      </c>
      <c r="K71" s="114">
        <v>112</v>
      </c>
      <c r="L71" s="116">
        <v>2.970034473614426</v>
      </c>
    </row>
    <row r="72" spans="1:12" s="110" customFormat="1" ht="15" customHeight="1" x14ac:dyDescent="0.2">
      <c r="A72" s="120"/>
      <c r="B72" s="119"/>
      <c r="C72" s="258"/>
      <c r="D72" s="267" t="s">
        <v>198</v>
      </c>
      <c r="E72" s="113">
        <v>44.424414112799383</v>
      </c>
      <c r="F72" s="115">
        <v>1725</v>
      </c>
      <c r="G72" s="114">
        <v>1738</v>
      </c>
      <c r="H72" s="114">
        <v>1719</v>
      </c>
      <c r="I72" s="114">
        <v>1736</v>
      </c>
      <c r="J72" s="140">
        <v>1720</v>
      </c>
      <c r="K72" s="114">
        <v>5</v>
      </c>
      <c r="L72" s="116">
        <v>0.29069767441860467</v>
      </c>
    </row>
    <row r="73" spans="1:12" s="110" customFormat="1" ht="15" customHeight="1" x14ac:dyDescent="0.2">
      <c r="A73" s="120"/>
      <c r="B73" s="119"/>
      <c r="C73" s="258"/>
      <c r="D73" s="267" t="s">
        <v>199</v>
      </c>
      <c r="E73" s="113">
        <v>55.575585887200617</v>
      </c>
      <c r="F73" s="115">
        <v>2158</v>
      </c>
      <c r="G73" s="114">
        <v>2112</v>
      </c>
      <c r="H73" s="114">
        <v>2089</v>
      </c>
      <c r="I73" s="114">
        <v>2101</v>
      </c>
      <c r="J73" s="140">
        <v>2051</v>
      </c>
      <c r="K73" s="114">
        <v>107</v>
      </c>
      <c r="L73" s="116">
        <v>5.2169673330082889</v>
      </c>
    </row>
    <row r="74" spans="1:12" s="110" customFormat="1" ht="15" customHeight="1" x14ac:dyDescent="0.2">
      <c r="A74" s="120"/>
      <c r="B74" s="119"/>
      <c r="C74" s="258"/>
      <c r="D74" s="110" t="s">
        <v>204</v>
      </c>
      <c r="E74" s="113">
        <v>7.9350085017948233</v>
      </c>
      <c r="F74" s="115">
        <v>420</v>
      </c>
      <c r="G74" s="114">
        <v>413</v>
      </c>
      <c r="H74" s="114">
        <v>415</v>
      </c>
      <c r="I74" s="114">
        <v>420</v>
      </c>
      <c r="J74" s="140">
        <v>410</v>
      </c>
      <c r="K74" s="114">
        <v>10</v>
      </c>
      <c r="L74" s="116">
        <v>2.4390243902439024</v>
      </c>
    </row>
    <row r="75" spans="1:12" s="110" customFormat="1" ht="15" customHeight="1" x14ac:dyDescent="0.2">
      <c r="A75" s="120"/>
      <c r="B75" s="119"/>
      <c r="C75" s="258"/>
      <c r="D75" s="267" t="s">
        <v>198</v>
      </c>
      <c r="E75" s="113">
        <v>51.428571428571431</v>
      </c>
      <c r="F75" s="115">
        <v>216</v>
      </c>
      <c r="G75" s="114">
        <v>215</v>
      </c>
      <c r="H75" s="114">
        <v>215</v>
      </c>
      <c r="I75" s="114">
        <v>226</v>
      </c>
      <c r="J75" s="140">
        <v>219</v>
      </c>
      <c r="K75" s="114">
        <v>-3</v>
      </c>
      <c r="L75" s="116">
        <v>-1.3698630136986301</v>
      </c>
    </row>
    <row r="76" spans="1:12" s="110" customFormat="1" ht="15" customHeight="1" x14ac:dyDescent="0.2">
      <c r="A76" s="120"/>
      <c r="B76" s="119"/>
      <c r="C76" s="258"/>
      <c r="D76" s="267" t="s">
        <v>199</v>
      </c>
      <c r="E76" s="113">
        <v>48.571428571428569</v>
      </c>
      <c r="F76" s="115">
        <v>204</v>
      </c>
      <c r="G76" s="114">
        <v>198</v>
      </c>
      <c r="H76" s="114">
        <v>200</v>
      </c>
      <c r="I76" s="114">
        <v>194</v>
      </c>
      <c r="J76" s="140">
        <v>191</v>
      </c>
      <c r="K76" s="114">
        <v>13</v>
      </c>
      <c r="L76" s="116">
        <v>6.8062827225130889</v>
      </c>
    </row>
    <row r="77" spans="1:12" s="110" customFormat="1" ht="15" customHeight="1" x14ac:dyDescent="0.2">
      <c r="A77" s="534"/>
      <c r="B77" s="119" t="s">
        <v>205</v>
      </c>
      <c r="C77" s="268"/>
      <c r="D77" s="182"/>
      <c r="E77" s="113">
        <v>8.7379402306063216</v>
      </c>
      <c r="F77" s="115">
        <v>3342</v>
      </c>
      <c r="G77" s="114">
        <v>3414</v>
      </c>
      <c r="H77" s="114">
        <v>3452</v>
      </c>
      <c r="I77" s="114">
        <v>3406</v>
      </c>
      <c r="J77" s="140">
        <v>3421</v>
      </c>
      <c r="K77" s="114">
        <v>-79</v>
      </c>
      <c r="L77" s="116">
        <v>-2.30926629640456</v>
      </c>
    </row>
    <row r="78" spans="1:12" s="110" customFormat="1" ht="15" customHeight="1" x14ac:dyDescent="0.2">
      <c r="A78" s="120"/>
      <c r="B78" s="119"/>
      <c r="C78" s="268" t="s">
        <v>106</v>
      </c>
      <c r="D78" s="182"/>
      <c r="E78" s="113">
        <v>53.500897666068219</v>
      </c>
      <c r="F78" s="115">
        <v>1788</v>
      </c>
      <c r="G78" s="114">
        <v>1810</v>
      </c>
      <c r="H78" s="114">
        <v>1830</v>
      </c>
      <c r="I78" s="114">
        <v>1792</v>
      </c>
      <c r="J78" s="140">
        <v>1801</v>
      </c>
      <c r="K78" s="114">
        <v>-13</v>
      </c>
      <c r="L78" s="116">
        <v>-0.72182121043864522</v>
      </c>
    </row>
    <row r="79" spans="1:12" s="110" customFormat="1" ht="15" customHeight="1" x14ac:dyDescent="0.2">
      <c r="A79" s="123"/>
      <c r="B79" s="124"/>
      <c r="C79" s="260" t="s">
        <v>107</v>
      </c>
      <c r="D79" s="261"/>
      <c r="E79" s="125">
        <v>46.499102333931781</v>
      </c>
      <c r="F79" s="143">
        <v>1554</v>
      </c>
      <c r="G79" s="144">
        <v>1604</v>
      </c>
      <c r="H79" s="144">
        <v>1622</v>
      </c>
      <c r="I79" s="144">
        <v>1614</v>
      </c>
      <c r="J79" s="145">
        <v>1620</v>
      </c>
      <c r="K79" s="144">
        <v>-66</v>
      </c>
      <c r="L79" s="146">
        <v>-4.0740740740740744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38247</v>
      </c>
      <c r="E11" s="114">
        <v>38406</v>
      </c>
      <c r="F11" s="114">
        <v>38469</v>
      </c>
      <c r="G11" s="114">
        <v>38108</v>
      </c>
      <c r="H11" s="140">
        <v>38033</v>
      </c>
      <c r="I11" s="115">
        <v>214</v>
      </c>
      <c r="J11" s="116">
        <v>0.56266926090500358</v>
      </c>
    </row>
    <row r="12" spans="1:15" s="110" customFormat="1" ht="24.95" customHeight="1" x14ac:dyDescent="0.2">
      <c r="A12" s="193" t="s">
        <v>132</v>
      </c>
      <c r="B12" s="194" t="s">
        <v>133</v>
      </c>
      <c r="C12" s="113" t="s">
        <v>513</v>
      </c>
      <c r="D12" s="115" t="s">
        <v>513</v>
      </c>
      <c r="E12" s="114" t="s">
        <v>513</v>
      </c>
      <c r="F12" s="114">
        <v>40</v>
      </c>
      <c r="G12" s="114">
        <v>38</v>
      </c>
      <c r="H12" s="140">
        <v>51</v>
      </c>
      <c r="I12" s="115" t="s">
        <v>513</v>
      </c>
      <c r="J12" s="116" t="s">
        <v>513</v>
      </c>
    </row>
    <row r="13" spans="1:15" s="110" customFormat="1" ht="24.95" customHeight="1" x14ac:dyDescent="0.2">
      <c r="A13" s="193" t="s">
        <v>134</v>
      </c>
      <c r="B13" s="199" t="s">
        <v>214</v>
      </c>
      <c r="C13" s="113" t="s">
        <v>513</v>
      </c>
      <c r="D13" s="115" t="s">
        <v>513</v>
      </c>
      <c r="E13" s="114" t="s">
        <v>513</v>
      </c>
      <c r="F13" s="114">
        <v>577</v>
      </c>
      <c r="G13" s="114">
        <v>577</v>
      </c>
      <c r="H13" s="140">
        <v>587</v>
      </c>
      <c r="I13" s="115" t="s">
        <v>513</v>
      </c>
      <c r="J13" s="116" t="s">
        <v>513</v>
      </c>
    </row>
    <row r="14" spans="1:15" s="287" customFormat="1" ht="24" customHeight="1" x14ac:dyDescent="0.2">
      <c r="A14" s="193" t="s">
        <v>215</v>
      </c>
      <c r="B14" s="199" t="s">
        <v>137</v>
      </c>
      <c r="C14" s="113">
        <v>15.368525635997594</v>
      </c>
      <c r="D14" s="115">
        <v>5878</v>
      </c>
      <c r="E14" s="114">
        <v>5964</v>
      </c>
      <c r="F14" s="114">
        <v>5993</v>
      </c>
      <c r="G14" s="114">
        <v>6096</v>
      </c>
      <c r="H14" s="140">
        <v>6081</v>
      </c>
      <c r="I14" s="115">
        <v>-203</v>
      </c>
      <c r="J14" s="116">
        <v>-3.3382667324453217</v>
      </c>
      <c r="K14" s="110"/>
      <c r="L14" s="110"/>
      <c r="M14" s="110"/>
      <c r="N14" s="110"/>
      <c r="O14" s="110"/>
    </row>
    <row r="15" spans="1:15" s="110" customFormat="1" ht="24.75" customHeight="1" x14ac:dyDescent="0.2">
      <c r="A15" s="193" t="s">
        <v>216</v>
      </c>
      <c r="B15" s="199" t="s">
        <v>217</v>
      </c>
      <c r="C15" s="113">
        <v>2.9806259314456036</v>
      </c>
      <c r="D15" s="115">
        <v>1140</v>
      </c>
      <c r="E15" s="114">
        <v>1175</v>
      </c>
      <c r="F15" s="114">
        <v>1180</v>
      </c>
      <c r="G15" s="114">
        <v>1212</v>
      </c>
      <c r="H15" s="140">
        <v>1193</v>
      </c>
      <c r="I15" s="115">
        <v>-53</v>
      </c>
      <c r="J15" s="116">
        <v>-4.4425817267393128</v>
      </c>
    </row>
    <row r="16" spans="1:15" s="287" customFormat="1" ht="24.95" customHeight="1" x14ac:dyDescent="0.2">
      <c r="A16" s="193" t="s">
        <v>218</v>
      </c>
      <c r="B16" s="199" t="s">
        <v>141</v>
      </c>
      <c r="C16" s="113">
        <v>10.045232305801763</v>
      </c>
      <c r="D16" s="115">
        <v>3842</v>
      </c>
      <c r="E16" s="114">
        <v>3882</v>
      </c>
      <c r="F16" s="114">
        <v>3906</v>
      </c>
      <c r="G16" s="114">
        <v>3997</v>
      </c>
      <c r="H16" s="140">
        <v>3989</v>
      </c>
      <c r="I16" s="115">
        <v>-147</v>
      </c>
      <c r="J16" s="116">
        <v>-3.6851341188267734</v>
      </c>
      <c r="K16" s="110"/>
      <c r="L16" s="110"/>
      <c r="M16" s="110"/>
      <c r="N16" s="110"/>
      <c r="O16" s="110"/>
    </row>
    <row r="17" spans="1:15" s="110" customFormat="1" ht="24.95" customHeight="1" x14ac:dyDescent="0.2">
      <c r="A17" s="193" t="s">
        <v>219</v>
      </c>
      <c r="B17" s="199" t="s">
        <v>220</v>
      </c>
      <c r="C17" s="113">
        <v>2.3426673987502289</v>
      </c>
      <c r="D17" s="115">
        <v>896</v>
      </c>
      <c r="E17" s="114">
        <v>907</v>
      </c>
      <c r="F17" s="114">
        <v>907</v>
      </c>
      <c r="G17" s="114">
        <v>887</v>
      </c>
      <c r="H17" s="140">
        <v>899</v>
      </c>
      <c r="I17" s="115">
        <v>-3</v>
      </c>
      <c r="J17" s="116">
        <v>-0.33370411568409342</v>
      </c>
    </row>
    <row r="18" spans="1:15" s="287" customFormat="1" ht="24.95" customHeight="1" x14ac:dyDescent="0.2">
      <c r="A18" s="201" t="s">
        <v>144</v>
      </c>
      <c r="B18" s="202" t="s">
        <v>145</v>
      </c>
      <c r="C18" s="113" t="s">
        <v>513</v>
      </c>
      <c r="D18" s="115" t="s">
        <v>513</v>
      </c>
      <c r="E18" s="114" t="s">
        <v>513</v>
      </c>
      <c r="F18" s="114">
        <v>1118</v>
      </c>
      <c r="G18" s="114">
        <v>1068</v>
      </c>
      <c r="H18" s="140">
        <v>1048</v>
      </c>
      <c r="I18" s="115" t="s">
        <v>513</v>
      </c>
      <c r="J18" s="116" t="s">
        <v>513</v>
      </c>
      <c r="K18" s="110"/>
      <c r="L18" s="110"/>
      <c r="M18" s="110"/>
      <c r="N18" s="110"/>
      <c r="O18" s="110"/>
    </row>
    <row r="19" spans="1:15" s="110" customFormat="1" ht="24.95" customHeight="1" x14ac:dyDescent="0.2">
      <c r="A19" s="193" t="s">
        <v>146</v>
      </c>
      <c r="B19" s="199" t="s">
        <v>147</v>
      </c>
      <c r="C19" s="113">
        <v>13.219337464376292</v>
      </c>
      <c r="D19" s="115">
        <v>5056</v>
      </c>
      <c r="E19" s="114">
        <v>5092</v>
      </c>
      <c r="F19" s="114">
        <v>5060</v>
      </c>
      <c r="G19" s="114">
        <v>5006</v>
      </c>
      <c r="H19" s="140">
        <v>5081</v>
      </c>
      <c r="I19" s="115">
        <v>-25</v>
      </c>
      <c r="J19" s="116">
        <v>-0.49202912812438498</v>
      </c>
    </row>
    <row r="20" spans="1:15" s="287" customFormat="1" ht="24.95" customHeight="1" x14ac:dyDescent="0.2">
      <c r="A20" s="193" t="s">
        <v>148</v>
      </c>
      <c r="B20" s="199" t="s">
        <v>149</v>
      </c>
      <c r="C20" s="113">
        <v>2.4028028342092189</v>
      </c>
      <c r="D20" s="115">
        <v>919</v>
      </c>
      <c r="E20" s="114">
        <v>900</v>
      </c>
      <c r="F20" s="114">
        <v>880</v>
      </c>
      <c r="G20" s="114">
        <v>883</v>
      </c>
      <c r="H20" s="140">
        <v>890</v>
      </c>
      <c r="I20" s="115">
        <v>29</v>
      </c>
      <c r="J20" s="116">
        <v>3.2584269662921348</v>
      </c>
      <c r="K20" s="110"/>
      <c r="L20" s="110"/>
      <c r="M20" s="110"/>
      <c r="N20" s="110"/>
      <c r="O20" s="110"/>
    </row>
    <row r="21" spans="1:15" s="110" customFormat="1" ht="24.95" customHeight="1" x14ac:dyDescent="0.2">
      <c r="A21" s="201" t="s">
        <v>150</v>
      </c>
      <c r="B21" s="202" t="s">
        <v>151</v>
      </c>
      <c r="C21" s="113">
        <v>3.1165843072659292</v>
      </c>
      <c r="D21" s="115">
        <v>1192</v>
      </c>
      <c r="E21" s="114">
        <v>1183</v>
      </c>
      <c r="F21" s="114">
        <v>1230</v>
      </c>
      <c r="G21" s="114">
        <v>1221</v>
      </c>
      <c r="H21" s="140">
        <v>1148</v>
      </c>
      <c r="I21" s="115">
        <v>44</v>
      </c>
      <c r="J21" s="116">
        <v>3.8327526132404182</v>
      </c>
    </row>
    <row r="22" spans="1:15" s="110" customFormat="1" ht="24.95" customHeight="1" x14ac:dyDescent="0.2">
      <c r="A22" s="201" t="s">
        <v>152</v>
      </c>
      <c r="B22" s="199" t="s">
        <v>153</v>
      </c>
      <c r="C22" s="113">
        <v>2.1884069338771668</v>
      </c>
      <c r="D22" s="115">
        <v>837</v>
      </c>
      <c r="E22" s="114">
        <v>835</v>
      </c>
      <c r="F22" s="114">
        <v>843</v>
      </c>
      <c r="G22" s="114">
        <v>830</v>
      </c>
      <c r="H22" s="140">
        <v>813</v>
      </c>
      <c r="I22" s="115">
        <v>24</v>
      </c>
      <c r="J22" s="116">
        <v>2.9520295202952029</v>
      </c>
    </row>
    <row r="23" spans="1:15" s="110" customFormat="1" ht="24.95" customHeight="1" x14ac:dyDescent="0.2">
      <c r="A23" s="193" t="s">
        <v>154</v>
      </c>
      <c r="B23" s="199" t="s">
        <v>155</v>
      </c>
      <c r="C23" s="113">
        <v>2.9387925850393497</v>
      </c>
      <c r="D23" s="115">
        <v>1124</v>
      </c>
      <c r="E23" s="114">
        <v>1149</v>
      </c>
      <c r="F23" s="114">
        <v>1150</v>
      </c>
      <c r="G23" s="114">
        <v>1146</v>
      </c>
      <c r="H23" s="140">
        <v>1154</v>
      </c>
      <c r="I23" s="115">
        <v>-30</v>
      </c>
      <c r="J23" s="116">
        <v>-2.5996533795493932</v>
      </c>
    </row>
    <row r="24" spans="1:15" s="110" customFormat="1" ht="24.95" customHeight="1" x14ac:dyDescent="0.2">
      <c r="A24" s="193" t="s">
        <v>156</v>
      </c>
      <c r="B24" s="199" t="s">
        <v>221</v>
      </c>
      <c r="C24" s="113">
        <v>5.2265537166313694</v>
      </c>
      <c r="D24" s="115">
        <v>1999</v>
      </c>
      <c r="E24" s="114">
        <v>2006</v>
      </c>
      <c r="F24" s="114">
        <v>2011</v>
      </c>
      <c r="G24" s="114">
        <v>1960</v>
      </c>
      <c r="H24" s="140">
        <v>1956</v>
      </c>
      <c r="I24" s="115">
        <v>43</v>
      </c>
      <c r="J24" s="116">
        <v>2.1983640081799591</v>
      </c>
    </row>
    <row r="25" spans="1:15" s="110" customFormat="1" ht="24.95" customHeight="1" x14ac:dyDescent="0.2">
      <c r="A25" s="193" t="s">
        <v>222</v>
      </c>
      <c r="B25" s="204" t="s">
        <v>159</v>
      </c>
      <c r="C25" s="113">
        <v>3.412032316260099</v>
      </c>
      <c r="D25" s="115">
        <v>1305</v>
      </c>
      <c r="E25" s="114">
        <v>1335</v>
      </c>
      <c r="F25" s="114">
        <v>1263</v>
      </c>
      <c r="G25" s="114">
        <v>1201</v>
      </c>
      <c r="H25" s="140">
        <v>1147</v>
      </c>
      <c r="I25" s="115">
        <v>158</v>
      </c>
      <c r="J25" s="116">
        <v>13.775065387968613</v>
      </c>
    </row>
    <row r="26" spans="1:15" s="110" customFormat="1" ht="24.95" customHeight="1" x14ac:dyDescent="0.2">
      <c r="A26" s="201">
        <v>782.78300000000002</v>
      </c>
      <c r="B26" s="203" t="s">
        <v>160</v>
      </c>
      <c r="C26" s="113">
        <v>6.9730959290924774</v>
      </c>
      <c r="D26" s="115">
        <v>2667</v>
      </c>
      <c r="E26" s="114">
        <v>2699</v>
      </c>
      <c r="F26" s="114">
        <v>2826</v>
      </c>
      <c r="G26" s="114">
        <v>2724</v>
      </c>
      <c r="H26" s="140">
        <v>2806</v>
      </c>
      <c r="I26" s="115">
        <v>-139</v>
      </c>
      <c r="J26" s="116">
        <v>-4.9536707056307909</v>
      </c>
    </row>
    <row r="27" spans="1:15" s="110" customFormat="1" ht="24.95" customHeight="1" x14ac:dyDescent="0.2">
      <c r="A27" s="193" t="s">
        <v>161</v>
      </c>
      <c r="B27" s="199" t="s">
        <v>223</v>
      </c>
      <c r="C27" s="113">
        <v>10.539388710225639</v>
      </c>
      <c r="D27" s="115">
        <v>4031</v>
      </c>
      <c r="E27" s="114">
        <v>4032</v>
      </c>
      <c r="F27" s="114">
        <v>4022</v>
      </c>
      <c r="G27" s="114">
        <v>3985</v>
      </c>
      <c r="H27" s="140">
        <v>3975</v>
      </c>
      <c r="I27" s="115">
        <v>56</v>
      </c>
      <c r="J27" s="116">
        <v>1.4088050314465408</v>
      </c>
    </row>
    <row r="28" spans="1:15" s="110" customFormat="1" ht="24.95" customHeight="1" x14ac:dyDescent="0.2">
      <c r="A28" s="193" t="s">
        <v>163</v>
      </c>
      <c r="B28" s="199" t="s">
        <v>164</v>
      </c>
      <c r="C28" s="113">
        <v>4.0656783538578187</v>
      </c>
      <c r="D28" s="115">
        <v>1555</v>
      </c>
      <c r="E28" s="114">
        <v>1557</v>
      </c>
      <c r="F28" s="114">
        <v>1529</v>
      </c>
      <c r="G28" s="114">
        <v>1539</v>
      </c>
      <c r="H28" s="140">
        <v>1524</v>
      </c>
      <c r="I28" s="115">
        <v>31</v>
      </c>
      <c r="J28" s="116">
        <v>2.0341207349081363</v>
      </c>
    </row>
    <row r="29" spans="1:15" s="110" customFormat="1" ht="24.95" customHeight="1" x14ac:dyDescent="0.2">
      <c r="A29" s="193">
        <v>86</v>
      </c>
      <c r="B29" s="199" t="s">
        <v>165</v>
      </c>
      <c r="C29" s="113">
        <v>13.611525086934924</v>
      </c>
      <c r="D29" s="115">
        <v>5206</v>
      </c>
      <c r="E29" s="114">
        <v>5201</v>
      </c>
      <c r="F29" s="114">
        <v>5158</v>
      </c>
      <c r="G29" s="114">
        <v>5119</v>
      </c>
      <c r="H29" s="140">
        <v>5083</v>
      </c>
      <c r="I29" s="115">
        <v>123</v>
      </c>
      <c r="J29" s="116">
        <v>2.4198308085776117</v>
      </c>
    </row>
    <row r="30" spans="1:15" s="110" customFormat="1" ht="24.95" customHeight="1" x14ac:dyDescent="0.2">
      <c r="A30" s="193">
        <v>87.88</v>
      </c>
      <c r="B30" s="204" t="s">
        <v>166</v>
      </c>
      <c r="C30" s="113">
        <v>7.9378774805867129</v>
      </c>
      <c r="D30" s="115">
        <v>3036</v>
      </c>
      <c r="E30" s="114">
        <v>3032</v>
      </c>
      <c r="F30" s="114">
        <v>3020</v>
      </c>
      <c r="G30" s="114">
        <v>2953</v>
      </c>
      <c r="H30" s="140">
        <v>2951</v>
      </c>
      <c r="I30" s="115">
        <v>85</v>
      </c>
      <c r="J30" s="116">
        <v>2.880379532361911</v>
      </c>
    </row>
    <row r="31" spans="1:15" s="110" customFormat="1" ht="24.95" customHeight="1" x14ac:dyDescent="0.2">
      <c r="A31" s="193" t="s">
        <v>167</v>
      </c>
      <c r="B31" s="199" t="s">
        <v>168</v>
      </c>
      <c r="C31" s="113">
        <v>4.5859805997856045</v>
      </c>
      <c r="D31" s="115">
        <v>1754</v>
      </c>
      <c r="E31" s="114">
        <v>1760</v>
      </c>
      <c r="F31" s="114">
        <v>1749</v>
      </c>
      <c r="G31" s="114">
        <v>1762</v>
      </c>
      <c r="H31" s="140">
        <v>1738</v>
      </c>
      <c r="I31" s="115">
        <v>16</v>
      </c>
      <c r="J31" s="116">
        <v>0.92059838895281931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v>40</v>
      </c>
      <c r="G34" s="114">
        <v>38</v>
      </c>
      <c r="H34" s="140">
        <v>51</v>
      </c>
      <c r="I34" s="115" t="s">
        <v>513</v>
      </c>
      <c r="J34" s="116" t="s">
        <v>513</v>
      </c>
    </row>
    <row r="35" spans="1:10" s="110" customFormat="1" ht="24.95" customHeight="1" x14ac:dyDescent="0.2">
      <c r="A35" s="292" t="s">
        <v>171</v>
      </c>
      <c r="B35" s="293" t="s">
        <v>172</v>
      </c>
      <c r="C35" s="113" t="s">
        <v>513</v>
      </c>
      <c r="D35" s="115" t="s">
        <v>513</v>
      </c>
      <c r="E35" s="114" t="s">
        <v>513</v>
      </c>
      <c r="F35" s="114">
        <v>7688</v>
      </c>
      <c r="G35" s="114">
        <v>7741</v>
      </c>
      <c r="H35" s="140">
        <v>7716</v>
      </c>
      <c r="I35" s="115" t="s">
        <v>513</v>
      </c>
      <c r="J35" s="116" t="s">
        <v>513</v>
      </c>
    </row>
    <row r="36" spans="1:10" s="110" customFormat="1" ht="24.95" customHeight="1" x14ac:dyDescent="0.2">
      <c r="A36" s="294" t="s">
        <v>173</v>
      </c>
      <c r="B36" s="295" t="s">
        <v>174</v>
      </c>
      <c r="C36" s="125">
        <v>80.218056318142601</v>
      </c>
      <c r="D36" s="143">
        <v>30681</v>
      </c>
      <c r="E36" s="144">
        <v>30781</v>
      </c>
      <c r="F36" s="144">
        <v>30741</v>
      </c>
      <c r="G36" s="144">
        <v>30329</v>
      </c>
      <c r="H36" s="145">
        <v>30266</v>
      </c>
      <c r="I36" s="143">
        <v>415</v>
      </c>
      <c r="J36" s="146">
        <v>1.3711755765545497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2020-09-25T10:59:43Z</dcterms:created>
  <dcterms:modified xsi:type="dcterms:W3CDTF">2020-09-28T08:10:55Z</dcterms:modified>
</cp:coreProperties>
</file>