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c r="G54" i="24"/>
  <c r="F54" i="24"/>
  <c r="E54" i="24"/>
  <c r="L53" i="24"/>
  <c r="H53" i="24" s="1"/>
  <c r="J53" i="24"/>
  <c r="G53" i="24"/>
  <c r="F53" i="24"/>
  <c r="E53" i="24"/>
  <c r="L52" i="24"/>
  <c r="H52" i="24" s="1"/>
  <c r="J52" i="24" s="1"/>
  <c r="G52" i="24"/>
  <c r="F52" i="24"/>
  <c r="E52" i="24"/>
  <c r="L51" i="24"/>
  <c r="H51" i="24" s="1"/>
  <c r="J51" i="24" s="1"/>
  <c r="G51" i="24"/>
  <c r="F51" i="24"/>
  <c r="E51" i="24"/>
  <c r="K44" i="24"/>
  <c r="I44" i="24"/>
  <c r="G44" i="24"/>
  <c r="C44" i="24"/>
  <c r="M44" i="24" s="1"/>
  <c r="B44" i="24"/>
  <c r="D44" i="24" s="1"/>
  <c r="K43" i="24"/>
  <c r="H43" i="24"/>
  <c r="F43" i="24"/>
  <c r="C43" i="24"/>
  <c r="M43" i="24" s="1"/>
  <c r="B43" i="24"/>
  <c r="D43" i="24" s="1"/>
  <c r="I42" i="24"/>
  <c r="G42" i="24"/>
  <c r="C42" i="24"/>
  <c r="M42" i="24" s="1"/>
  <c r="B42" i="24"/>
  <c r="D42" i="24" s="1"/>
  <c r="M41" i="24"/>
  <c r="K41" i="24"/>
  <c r="H41" i="24"/>
  <c r="F41" i="24"/>
  <c r="E41" i="24"/>
  <c r="C41" i="24"/>
  <c r="B41" i="24"/>
  <c r="D41" i="24" s="1"/>
  <c r="I40" i="24"/>
  <c r="G40" i="24"/>
  <c r="C40" i="24"/>
  <c r="M40" i="24" s="1"/>
  <c r="B40" i="24"/>
  <c r="D40" i="24" s="1"/>
  <c r="M36" i="24"/>
  <c r="L36" i="24"/>
  <c r="K36" i="24"/>
  <c r="J36" i="24"/>
  <c r="I36" i="24"/>
  <c r="H36" i="24"/>
  <c r="G36" i="24"/>
  <c r="F36" i="24"/>
  <c r="E36" i="24"/>
  <c r="D36" i="24"/>
  <c r="K57" i="15"/>
  <c r="L57" i="15" s="1"/>
  <c r="C38" i="24"/>
  <c r="C37" i="24"/>
  <c r="C35" i="24"/>
  <c r="C34" i="24"/>
  <c r="C33" i="24"/>
  <c r="C32" i="24"/>
  <c r="C31" i="24"/>
  <c r="C30" i="24"/>
  <c r="C29" i="24"/>
  <c r="C28" i="24"/>
  <c r="M28" i="24" s="1"/>
  <c r="C27" i="24"/>
  <c r="C26" i="24"/>
  <c r="C25" i="24"/>
  <c r="C24" i="24"/>
  <c r="C23" i="24"/>
  <c r="C22" i="24"/>
  <c r="C21" i="24"/>
  <c r="C20" i="24"/>
  <c r="M20" i="24" s="1"/>
  <c r="C19" i="24"/>
  <c r="C18" i="24"/>
  <c r="E18" i="24" s="1"/>
  <c r="C17" i="24"/>
  <c r="C16" i="24"/>
  <c r="C15" i="24"/>
  <c r="I15" i="24" s="1"/>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J8" i="24"/>
  <c r="H8" i="24"/>
  <c r="F8" i="24"/>
  <c r="D8" i="24"/>
  <c r="I37" i="24"/>
  <c r="G37" i="24"/>
  <c r="L37" i="24"/>
  <c r="M37" i="24"/>
  <c r="E37" i="24"/>
  <c r="F9" i="24"/>
  <c r="D9" i="24"/>
  <c r="J9" i="24"/>
  <c r="H9" i="24"/>
  <c r="K9" i="24"/>
  <c r="G35" i="24"/>
  <c r="M35" i="24"/>
  <c r="E35" i="24"/>
  <c r="L35" i="24"/>
  <c r="I35" i="24"/>
  <c r="K16" i="24"/>
  <c r="J16" i="24"/>
  <c r="H16" i="24"/>
  <c r="F16" i="24"/>
  <c r="D16" i="24"/>
  <c r="F33" i="24"/>
  <c r="D33" i="24"/>
  <c r="J33" i="24"/>
  <c r="H33" i="24"/>
  <c r="K33" i="24"/>
  <c r="G29" i="24"/>
  <c r="M29" i="24"/>
  <c r="E29" i="24"/>
  <c r="L29" i="24"/>
  <c r="I29" i="24"/>
  <c r="K58" i="24"/>
  <c r="I58" i="24"/>
  <c r="J58" i="24"/>
  <c r="H37" i="24"/>
  <c r="F37" i="24"/>
  <c r="D37" i="24"/>
  <c r="J37" i="24"/>
  <c r="K37" i="24"/>
  <c r="I22" i="24"/>
  <c r="L22" i="24"/>
  <c r="M22" i="24"/>
  <c r="G22" i="24"/>
  <c r="E22" i="24"/>
  <c r="I32" i="24"/>
  <c r="L32" i="24"/>
  <c r="M32" i="24"/>
  <c r="G32" i="24"/>
  <c r="E32" i="24"/>
  <c r="F7" i="24"/>
  <c r="D7" i="24"/>
  <c r="J7" i="24"/>
  <c r="H7" i="24"/>
  <c r="K7" i="24"/>
  <c r="K20" i="24"/>
  <c r="J20" i="24"/>
  <c r="H20" i="24"/>
  <c r="F20" i="24"/>
  <c r="D20" i="24"/>
  <c r="F23" i="24"/>
  <c r="D23" i="24"/>
  <c r="J23" i="24"/>
  <c r="H23" i="24"/>
  <c r="K23" i="24"/>
  <c r="F27" i="24"/>
  <c r="D27" i="24"/>
  <c r="J27" i="24"/>
  <c r="H27" i="24"/>
  <c r="K27" i="24"/>
  <c r="I16" i="24"/>
  <c r="L16" i="24"/>
  <c r="M16" i="24"/>
  <c r="G16" i="24"/>
  <c r="E16" i="24"/>
  <c r="G19" i="24"/>
  <c r="M19" i="24"/>
  <c r="E19" i="24"/>
  <c r="L19" i="24"/>
  <c r="I19" i="24"/>
  <c r="G23" i="24"/>
  <c r="M23" i="24"/>
  <c r="E23" i="24"/>
  <c r="L23" i="24"/>
  <c r="K26" i="24"/>
  <c r="J26" i="24"/>
  <c r="H26" i="24"/>
  <c r="F26" i="24"/>
  <c r="D26" i="24"/>
  <c r="F17" i="24"/>
  <c r="D17" i="24"/>
  <c r="J17" i="24"/>
  <c r="H17" i="24"/>
  <c r="K17" i="24"/>
  <c r="K30" i="24"/>
  <c r="J30" i="24"/>
  <c r="H30" i="24"/>
  <c r="F30" i="24"/>
  <c r="D30" i="24"/>
  <c r="K34" i="24"/>
  <c r="J34" i="24"/>
  <c r="H34" i="24"/>
  <c r="F34" i="24"/>
  <c r="D34" i="24"/>
  <c r="D38" i="24"/>
  <c r="K38" i="24"/>
  <c r="J38" i="24"/>
  <c r="H38" i="24"/>
  <c r="F38" i="24"/>
  <c r="G9" i="24"/>
  <c r="M9" i="24"/>
  <c r="E9" i="24"/>
  <c r="L9" i="24"/>
  <c r="I9" i="24"/>
  <c r="I26" i="24"/>
  <c r="L26" i="24"/>
  <c r="M26" i="24"/>
  <c r="G26" i="24"/>
  <c r="I30" i="24"/>
  <c r="L30" i="24"/>
  <c r="M30" i="24"/>
  <c r="G30" i="24"/>
  <c r="E30" i="24"/>
  <c r="G33" i="24"/>
  <c r="M33" i="24"/>
  <c r="E33" i="24"/>
  <c r="L33" i="24"/>
  <c r="I33" i="24"/>
  <c r="I23" i="24"/>
  <c r="K74" i="24"/>
  <c r="I74" i="24"/>
  <c r="J74" i="24"/>
  <c r="G25" i="24"/>
  <c r="M25" i="24"/>
  <c r="E25" i="24"/>
  <c r="L25" i="24"/>
  <c r="I25" i="24"/>
  <c r="K24" i="24"/>
  <c r="J24" i="24"/>
  <c r="H24" i="24"/>
  <c r="F24" i="24"/>
  <c r="D24" i="24"/>
  <c r="I8" i="24"/>
  <c r="L8" i="24"/>
  <c r="E8" i="24"/>
  <c r="G8" i="24"/>
  <c r="I20" i="24"/>
  <c r="L20" i="24"/>
  <c r="E20" i="24"/>
  <c r="G20" i="24"/>
  <c r="M38" i="24"/>
  <c r="E38" i="24"/>
  <c r="L38" i="24"/>
  <c r="I38" i="24"/>
  <c r="G38" i="24"/>
  <c r="E26" i="24"/>
  <c r="K22" i="24"/>
  <c r="J22" i="24"/>
  <c r="H22" i="24"/>
  <c r="F22" i="24"/>
  <c r="D22" i="24"/>
  <c r="B14" i="24"/>
  <c r="B6" i="24"/>
  <c r="K18" i="24"/>
  <c r="J18" i="24"/>
  <c r="H18" i="24"/>
  <c r="F18" i="24"/>
  <c r="D18" i="24"/>
  <c r="F21" i="24"/>
  <c r="D21" i="24"/>
  <c r="J21" i="24"/>
  <c r="H21" i="24"/>
  <c r="K21" i="24"/>
  <c r="K28" i="24"/>
  <c r="J28" i="24"/>
  <c r="H28" i="24"/>
  <c r="F28" i="24"/>
  <c r="D28" i="24"/>
  <c r="F31" i="24"/>
  <c r="D31" i="24"/>
  <c r="J31" i="24"/>
  <c r="H31" i="24"/>
  <c r="K31" i="24"/>
  <c r="F35" i="24"/>
  <c r="D35" i="24"/>
  <c r="J35" i="24"/>
  <c r="H35" i="24"/>
  <c r="K35" i="24"/>
  <c r="G7" i="24"/>
  <c r="M7" i="24"/>
  <c r="E7" i="24"/>
  <c r="L7" i="24"/>
  <c r="I7" i="24"/>
  <c r="C14" i="24"/>
  <c r="C6" i="24"/>
  <c r="G17" i="24"/>
  <c r="M17" i="24"/>
  <c r="E17" i="24"/>
  <c r="L17" i="24"/>
  <c r="I17" i="24"/>
  <c r="I24" i="24"/>
  <c r="L24" i="24"/>
  <c r="M24" i="24"/>
  <c r="G24" i="24"/>
  <c r="E24" i="24"/>
  <c r="G27" i="24"/>
  <c r="M27" i="24"/>
  <c r="E27" i="24"/>
  <c r="L27" i="24"/>
  <c r="I27" i="24"/>
  <c r="G31" i="24"/>
  <c r="M31" i="24"/>
  <c r="E31" i="24"/>
  <c r="L31" i="24"/>
  <c r="F25" i="24"/>
  <c r="D25" i="24"/>
  <c r="J25" i="24"/>
  <c r="H25" i="24"/>
  <c r="K25" i="24"/>
  <c r="B45" i="24"/>
  <c r="B39" i="24"/>
  <c r="G21" i="24"/>
  <c r="M21" i="24"/>
  <c r="E21" i="24"/>
  <c r="L21" i="24"/>
  <c r="I21" i="24"/>
  <c r="I34" i="24"/>
  <c r="L34" i="24"/>
  <c r="M34" i="24"/>
  <c r="G34" i="24"/>
  <c r="C39" i="24"/>
  <c r="C45" i="24"/>
  <c r="I31" i="24"/>
  <c r="K66" i="24"/>
  <c r="I66" i="24"/>
  <c r="J66" i="24"/>
  <c r="F29" i="24"/>
  <c r="D29" i="24"/>
  <c r="J29" i="24"/>
  <c r="H29" i="24"/>
  <c r="K29" i="24"/>
  <c r="I18" i="24"/>
  <c r="L18" i="24"/>
  <c r="M18" i="24"/>
  <c r="G18" i="24"/>
  <c r="F15" i="24"/>
  <c r="D15" i="24"/>
  <c r="J15" i="24"/>
  <c r="H15" i="24"/>
  <c r="K15" i="24"/>
  <c r="F19" i="24"/>
  <c r="D19" i="24"/>
  <c r="J19" i="24"/>
  <c r="H19" i="24"/>
  <c r="K19" i="24"/>
  <c r="K32" i="24"/>
  <c r="J32" i="24"/>
  <c r="H32" i="24"/>
  <c r="F32" i="24"/>
  <c r="D32" i="24"/>
  <c r="G15" i="24"/>
  <c r="M15" i="24"/>
  <c r="E15" i="24"/>
  <c r="L15" i="24"/>
  <c r="I28" i="24"/>
  <c r="L28" i="24"/>
  <c r="E28" i="24"/>
  <c r="G28" i="24"/>
  <c r="M8" i="24"/>
  <c r="E34" i="24"/>
  <c r="J77" i="24"/>
  <c r="I41" i="24"/>
  <c r="G41" i="24"/>
  <c r="L41" i="24"/>
  <c r="K53" i="24"/>
  <c r="I53" i="24"/>
  <c r="K61" i="24"/>
  <c r="I61" i="24"/>
  <c r="K69" i="24"/>
  <c r="I69" i="24"/>
  <c r="K55" i="24"/>
  <c r="I55" i="24"/>
  <c r="K63" i="24"/>
  <c r="I63" i="24"/>
  <c r="K71" i="24"/>
  <c r="I71" i="24"/>
  <c r="I43" i="24"/>
  <c r="G43" i="24"/>
  <c r="L43" i="24"/>
  <c r="K52" i="24"/>
  <c r="I52" i="24"/>
  <c r="K60" i="24"/>
  <c r="I60" i="24"/>
  <c r="K68" i="24"/>
  <c r="I68" i="24"/>
  <c r="E43" i="24"/>
  <c r="K57" i="24"/>
  <c r="I57" i="24"/>
  <c r="K65" i="24"/>
  <c r="I65" i="24"/>
  <c r="K73" i="24"/>
  <c r="I73" i="24"/>
  <c r="K54" i="24"/>
  <c r="I54" i="24"/>
  <c r="K62" i="24"/>
  <c r="I62" i="24"/>
  <c r="K70" i="24"/>
  <c r="I70" i="24"/>
  <c r="K51" i="24"/>
  <c r="I51" i="24"/>
  <c r="K59" i="24"/>
  <c r="I59" i="24"/>
  <c r="K67" i="24"/>
  <c r="I67" i="24"/>
  <c r="K75" i="24"/>
  <c r="I75" i="24"/>
  <c r="K56" i="24"/>
  <c r="I56" i="24"/>
  <c r="K64" i="24"/>
  <c r="I64" i="24"/>
  <c r="K72" i="24"/>
  <c r="I72" i="24"/>
  <c r="F40" i="24"/>
  <c r="J41" i="24"/>
  <c r="F42" i="24"/>
  <c r="J43" i="24"/>
  <c r="F44" i="24"/>
  <c r="H40" i="24"/>
  <c r="H42" i="24"/>
  <c r="H44" i="24"/>
  <c r="J40" i="24"/>
  <c r="J42" i="24"/>
  <c r="J44" i="24"/>
  <c r="K40" i="24"/>
  <c r="K42" i="24"/>
  <c r="L40" i="24"/>
  <c r="L42" i="24"/>
  <c r="L44" i="24"/>
  <c r="E40" i="24"/>
  <c r="E42" i="24"/>
  <c r="E44" i="24"/>
  <c r="J79" i="24" l="1"/>
  <c r="I77" i="24"/>
  <c r="H45" i="24"/>
  <c r="F45" i="24"/>
  <c r="D45" i="24"/>
  <c r="J45" i="24"/>
  <c r="K45" i="24"/>
  <c r="H39" i="24"/>
  <c r="F39" i="24"/>
  <c r="D39" i="24"/>
  <c r="J39" i="24"/>
  <c r="K39" i="24"/>
  <c r="K77" i="24"/>
  <c r="I6" i="24"/>
  <c r="L6" i="24"/>
  <c r="M6" i="24"/>
  <c r="G6" i="24"/>
  <c r="E6" i="24"/>
  <c r="K6" i="24"/>
  <c r="J6" i="24"/>
  <c r="H6" i="24"/>
  <c r="F6" i="24"/>
  <c r="D6" i="24"/>
  <c r="I14" i="24"/>
  <c r="L14" i="24"/>
  <c r="M14" i="24"/>
  <c r="G14" i="24"/>
  <c r="E14" i="24"/>
  <c r="K14" i="24"/>
  <c r="J14" i="24"/>
  <c r="H14" i="24"/>
  <c r="F14" i="24"/>
  <c r="D14" i="24"/>
  <c r="I45" i="24"/>
  <c r="G45" i="24"/>
  <c r="L45" i="24"/>
  <c r="E45" i="24"/>
  <c r="M45" i="24"/>
  <c r="I39" i="24"/>
  <c r="G39" i="24"/>
  <c r="L39" i="24"/>
  <c r="M39" i="24"/>
  <c r="E39" i="24"/>
  <c r="I78" i="24" l="1"/>
  <c r="I79" i="24"/>
  <c r="K79" i="24"/>
  <c r="K78" i="24"/>
  <c r="J78" i="24"/>
  <c r="I83" i="24" l="1"/>
  <c r="I82" i="24"/>
  <c r="I81" i="24"/>
</calcChain>
</file>

<file path=xl/sharedStrings.xml><?xml version="1.0" encoding="utf-8"?>
<sst xmlns="http://schemas.openxmlformats.org/spreadsheetml/2006/main" count="1894" uniqueCount="521">
  <si>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</si>
  <si>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</si>
  <si>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</si>
  <si>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</si>
  <si>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</si>
  <si>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</si>
  <si>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</si>
  <si>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</si>
  <si>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</si>
  <si>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</si>
  <si>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</si>
  <si>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</si>
  <si>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</si>
  <si>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Passau, Stadt (09262)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</si>
  <si>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</si>
  <si>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</si>
  <si>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</si>
  <si>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</si>
  <si>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</si>
  <si>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</si>
  <si>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</si>
  <si>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</si>
  <si>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</si>
  <si>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</si>
  <si>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</si>
  <si>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</si>
  <si>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</si>
  <si>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</si>
  <si>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</si>
  <si>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</si>
  <si>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</si>
  <si>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</si>
  <si>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</si>
  <si>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</si>
  <si>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</si>
  <si>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</si>
  <si>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</si>
  <si>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</si>
  <si>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</si>
  <si>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</si>
  <si>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</si>
  <si>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</si>
  <si>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</si>
  <si>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</si>
  <si>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</si>
  <si>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</si>
  <si>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</si>
  <si>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</si>
  <si>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</si>
  <si>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</si>
  <si>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</si>
  <si>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</si>
  <si>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</si>
  <si>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</si>
  <si>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</si>
  <si>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</si>
  <si>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</si>
  <si>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</si>
  <si>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</si>
  <si>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</si>
  <si>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</si>
  <si>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</si>
  <si>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</si>
  <si>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</si>
  <si>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</si>
  <si>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</si>
  <si>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</si>
  <si>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</si>
  <si>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</si>
  <si>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</si>
  <si>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</si>
  <si>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</si>
  <si>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</si>
  <si>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</si>
  <si>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</si>
  <si>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</si>
  <si>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</si>
  <si>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</si>
  <si>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</si>
  <si>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</si>
  <si>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</si>
  <si>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</si>
  <si>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</si>
  <si>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</si>
  <si>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</si>
  <si>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</si>
  <si>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</si>
  <si>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</si>
  <si>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</si>
  <si>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</si>
  <si>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</si>
  <si>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</si>
  <si>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Passau, Stadt (09262);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</si>
  <si>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</si>
  <si>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</si>
  <si>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</si>
  <si>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</si>
  <si>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</si>
  <si>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</si>
  <si>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</si>
  <si>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</si>
  <si>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</si>
  <si>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</si>
  <si>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</si>
  <si>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</si>
  <si>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</si>
  <si>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</si>
  <si>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</si>
  <si>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</si>
  <si>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</si>
  <si>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</si>
  <si>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</si>
  <si>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</si>
  <si>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</si>
  <si>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</si>
  <si>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</si>
  <si>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</si>
  <si>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</si>
  <si>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</si>
  <si>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</si>
  <si>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</si>
  <si>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</si>
  <si>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</si>
  <si>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</si>
  <si>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</si>
  <si>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</si>
  <si>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</si>
  <si>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</si>
  <si>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</si>
  <si>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</si>
  <si>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</si>
  <si>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</si>
  <si>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</si>
  <si>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</si>
  <si>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</si>
  <si>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</si>
  <si>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</si>
  <si>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</si>
  <si>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</si>
  <si>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</si>
  <si>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</si>
  <si>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</si>
  <si>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</si>
  <si>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</si>
  <si>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</si>
  <si>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</si>
  <si>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</si>
  <si>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</si>
  <si>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</si>
  <si>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</si>
  <si>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</si>
  <si>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</si>
  <si>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</si>
  <si>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</si>
  <si>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</si>
  <si>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</si>
  <si>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</si>
  <si>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</si>
  <si>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</si>
  <si>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</si>
  <si>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</si>
  <si>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</si>
  <si>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</si>
  <si>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</si>
  <si>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</si>
  <si>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</si>
  <si>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</si>
  <si>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</si>
  <si>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</si>
  <si>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</si>
  <si>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</si>
  <si>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</si>
  <si>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</si>
  <si>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</si>
  <si>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</si>
  <si>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</si>
  <si>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</si>
  <si>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</si>
  <si>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</si>
  <si>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</si>
  <si>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</si>
  <si>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</si>
  <si>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</si>
  <si>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Passau, Stadt (09262)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</si>
  <si>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</si>
  <si>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</si>
  <si>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</si>
  <si>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</si>
  <si>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</si>
  <si>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</si>
  <si>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</si>
  <si>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</si>
  <si>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</si>
  <si>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</si>
  <si>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</si>
  <si>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</si>
  <si>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</si>
  <si>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</si>
  <si>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</si>
  <si>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</si>
  <si>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</si>
  <si>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</si>
  <si>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</si>
  <si>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</si>
  <si>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</si>
  <si>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</si>
  <si>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</si>
  <si>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</si>
  <si>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</si>
  <si>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</si>
  <si>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</si>
  <si>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</si>
  <si>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</si>
  <si>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</si>
  <si>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</si>
  <si>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</si>
  <si>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</si>
  <si>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</si>
  <si>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</si>
  <si>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</si>
  <si>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</si>
  <si>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</si>
  <si>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</si>
  <si>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</si>
  <si>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</si>
  <si>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</si>
  <si>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</si>
  <si>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</si>
  <si>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</si>
  <si>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</si>
  <si>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</si>
  <si>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</si>
  <si>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</si>
  <si>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</si>
  <si>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</si>
  <si>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</si>
  <si>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</si>
  <si>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</si>
  <si>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</si>
  <si>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</si>
  <si>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</si>
  <si>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</si>
  <si>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</si>
  <si>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</si>
  <si>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</si>
  <si>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</si>
  <si>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</si>
  <si>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</si>
  <si>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</si>
  <si>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</si>
  <si>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</si>
  <si>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</si>
  <si>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</si>
  <si>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</si>
  <si>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</si>
  <si>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</si>
  <si>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</si>
  <si>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</si>
  <si>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</si>
  <si>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</si>
  <si>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</si>
  <si>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</si>
  <si>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</si>
  <si>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</si>
  <si>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</si>
  <si>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</si>
  <si>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</si>
  <si>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</si>
  <si>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</si>
  <si>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</si>
  <si>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</si>
  <si>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</si>
  <si>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</si>
  <si>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</si>
  <si>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</si>
  <si>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</si>
  <si>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</si>
  <si>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</si>
  <si>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</si>
  <si>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</si>
  <si>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</si>
  <si>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</si>
  <si>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</si>
  <si>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</si>
  <si>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</si>
  <si>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</si>
  <si>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</si>
  <si>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</si>
  <si>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</si>
  <si>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</si>
  <si>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</si>
  <si>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</si>
  <si>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</si>
  <si>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</si>
  <si>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</si>
  <si>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</si>
  <si>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</si>
  <si>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</si>
  <si>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</si>
  <si>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</si>
  <si>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</si>
  <si>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</si>
  <si>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</si>
  <si>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</si>
  <si>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</si>
  <si>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</si>
  <si>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</si>
  <si>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</si>
  <si>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</si>
  <si>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</si>
  <si>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</si>
  <si>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</si>
  <si>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</si>
  <si>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</si>
  <si>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</si>
  <si>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</si>
  <si>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</si>
  <si>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</si>
  <si>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</si>
  <si>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</si>
  <si>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</si>
  <si>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</si>
  <si>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</si>
  <si>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</si>
  <si>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</si>
  <si>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</si>
  <si>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</si>
  <si>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</si>
  <si>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</si>
  <si>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</si>
  <si>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</si>
  <si>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</si>
  <si>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</si>
  <si>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</si>
  <si>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</si>
  <si>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</si>
  <si>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</si>
  <si>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</si>
  <si>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</si>
  <si>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</si>
  <si>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</si>
  <si>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</si>
  <si>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</si>
  <si>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</si>
  <si>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</si>
  <si>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</si>
  <si>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</si>
  <si>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</si>
  <si>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</si>
  <si>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</si>
  <si>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</si>
  <si>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</si>
  <si>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</si>
  <si>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</si>
  <si>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</si>
  <si>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</si>
  <si>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</si>
  <si>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</si>
  <si>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</si>
  <si>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</si>
  <si>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</si>
  <si>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</si>
  <si>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</si>
  <si>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</si>
  <si>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</si>
  <si>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</si>
  <si>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</si>
  <si>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</si>
  <si>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</si>
  <si>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</si>
  <si>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</si>
  <si>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</si>
  <si>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</si>
  <si>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Passau, Stadt (09262);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</si>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</sst>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{6761DF62-3618-4993-A811-9D49EA4724B9}</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E8F6-4FBE-92E0-8811D8A53614}"/>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{AB78CB9D-F302-4AE8-87B6-E4F39B018AB1}</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E8F6-4FBE-92E0-8811D8A5361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{0EF42D84-D0DE-47F4-84A3-C785D1421D32}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8F6-4FBE-92E0-8811D8A5361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{CC16C238-43AA-45F3-9716-A893CEEF62DB}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8F6-4FBE-92E0-8811D8A5361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1.1380803706314835</c:v>
                </c:pt>
                <c:pt idx="1">
                  <c:v>1.0013227114154917</c:v>
                </c:pt>
                <c:pt idx="2">
                  <c:v>1.1186464311118853</c:v>
                </c:pt>
                <c:pt idx="3">
                  <c:v>1.0875687030768</c:v>
                </c:pt>
              </c:numCache>
            </c:numRef>
          </c:val>
          <c:extLst>
            <c:ext xmlns:c16="http://schemas.microsoft.com/office/drawing/2014/chart" uri="{C3380CC4-5D6E-409C-BE32-E72D297353CC}">
              <c16:uniqueId val="{00000004-E8F6-4FBE-92E0-8811D8A5361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{92294E69-E37E-4F02-8FE4-2DC90127FDC9}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8F6-4FBE-92E0-8811D8A5361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{C3F3809C-2359-4D98-9511-7E14966A0FB4}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8F6-4FBE-92E0-8811D8A5361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{3F8DE741-98AF-40E7-B15C-7B5F7284EEAD}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8F6-4FBE-92E0-8811D8A5361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{2ACC3B5C-0C71-426D-9F47-EC1AB43BD571}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8F6-4FBE-92E0-8811D8A5361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8F6-4FBE-92E0-8811D8A5361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8F6-4FBE-92E0-8811D8A5361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{CC4F0609-576B-4D72-9F4C-12AF68469E1E}</c15:txfldGUID>
                      <c15:f>Daten_Diagramme!$E$6</c15:f>
                      <c15:dlblFieldTableCache>
                        <c:ptCount val="1"/>
                        <c:pt idx="0">
                          <c:v>-4.9</c:v>
                        </c:pt>
                      </c15:dlblFieldTableCache>
                    </c15:dlblFTEntry>
                  </c15:dlblFieldTable>
                  <c15:showDataLabelsRange val="0"/>
                </c:ext>
                <c:ext xmlns:c16="http://schemas.microsoft.com/office/drawing/2014/chart" uri="{C3380CC4-5D6E-409C-BE32-E72D297353CC}">
                  <c16:uniqueId val="{00000000-0EF6-41EA-A1E3-96E3147A85ED}"/>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{CF2D70ED-F3A5-4200-B650-AC606DE35DBE}</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0EF6-41EA-A1E3-96E3147A85ED}"/>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{7207D87C-2ACF-460B-945F-F1698080AF6F}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0EF6-41EA-A1E3-96E3147A85ED}"/>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{8AE2A659-6EE0-45A1-9A47-7B132AEB7C7C}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EF6-41EA-A1E3-96E3147A85E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-4.8900255754475701</c:v>
                </c:pt>
                <c:pt idx="1">
                  <c:v>-1.8915068707011207</c:v>
                </c:pt>
                <c:pt idx="2">
                  <c:v>-2.7637010795899166</c:v>
                </c:pt>
                <c:pt idx="3">
                  <c:v>-2.8655893304673015</c:v>
                </c:pt>
              </c:numCache>
            </c:numRef>
          </c:val>
          <c:extLst>
            <c:ext xmlns:c16="http://schemas.microsoft.com/office/drawing/2014/chart" uri="{C3380CC4-5D6E-409C-BE32-E72D297353CC}">
              <c16:uniqueId val="{00000004-0EF6-41EA-A1E3-96E3147A85ED}"/>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{025CA2BD-274A-4A43-849C-E96180C9D77C}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EF6-41EA-A1E3-96E3147A85ED}"/>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{588615B7-57C9-4AF0-9635-37DB2D9CB0C6}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EF6-41EA-A1E3-96E3147A85ED}"/>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{186916F3-63E0-4249-9E16-8AD4D78707D0}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EF6-41EA-A1E3-96E3147A85ED}"/>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{FF9D2A3E-F132-4E4A-9989-A2B980A259B5}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EF6-41EA-A1E3-96E3147A85E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EF6-41EA-A1E3-96E3147A85ED}"/>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EF6-41EA-A1E3-96E3147A85ED}"/>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{178D3221-47CD-4AC9-AB9F-EB233A6D8D02}</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52C5-4DC6-BE77-68DE64FA1F2D}"/>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{26D36926-4144-44E4-928C-A005BD0ECADB}</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52C5-4DC6-BE77-68DE64FA1F2D}"/>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{8759FC5D-73F5-4E9D-802F-A31D6764EBD3}</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52C5-4DC6-BE77-68DE64FA1F2D}"/>
                </c:ext>
              </c:extLst>
            </c:dLbl>
            <c:dLbl>
              <c:idx val="3"/>
              <c:tx>
                <c:strRef>
                  <c:f>Daten_Diagramme!$D$17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{A5FADAE6-DC23-4E11-B049-DC01294452C3}</c15:txfldGUID>
                      <c15:f>Daten_Diagramme!$D$17</c15:f>
                      <c15:dlblFieldTableCache>
                        <c:ptCount val="1"/>
                        <c:pt idx="0">
                          <c:v>-1.6</c:v>
                        </c:pt>
                      </c15:dlblFieldTableCache>
                    </c15:dlblFTEntry>
                  </c15:dlblFieldTable>
                  <c15:showDataLabelsRange val="0"/>
                </c:ext>
                <c:ext xmlns:c16="http://schemas.microsoft.com/office/drawing/2014/chart" uri="{C3380CC4-5D6E-409C-BE32-E72D297353CC}">
                  <c16:uniqueId val="{00000003-52C5-4DC6-BE77-68DE64FA1F2D}"/>
                </c:ext>
              </c:extLst>
            </c:dLbl>
            <c:dLbl>
              <c:idx val="4"/>
              <c:tx>
                <c:strRef>
                  <c:f>Daten_Diagramme!$D$18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{D8503FED-273D-43FE-A8C1-7403EB90E743}</c15:txfldGUID>
                      <c15:f>Daten_Diagramme!$D$18</c15:f>
                      <c15:dlblFieldTableCache>
                        <c:ptCount val="1"/>
                        <c:pt idx="0">
                          <c:v>*</c:v>
                        </c:pt>
                      </c15:dlblFieldTableCache>
                    </c15:dlblFTEntry>
                  </c15:dlblFieldTable>
                  <c15:showDataLabelsRange val="0"/>
                </c:ext>
                <c:ext xmlns:c16="http://schemas.microsoft.com/office/drawing/2014/chart" uri="{C3380CC4-5D6E-409C-BE32-E72D297353CC}">
                  <c16:uniqueId val="{00000004-52C5-4DC6-BE77-68DE64FA1F2D}"/>
                </c:ext>
              </c:extLst>
            </c:dLbl>
            <c:dLbl>
              <c:idx val="5"/>
              <c:tx>
                <c:strRef>
                  <c:f>Daten_Diagramme!$D$19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{19FC8743-CE32-4A28-BB78-135527D795E8}</c15:txfldGUID>
                      <c15:f>Daten_Diagramme!$D$19</c15:f>
                      <c15:dlblFieldTableCache>
                        <c:ptCount val="1"/>
                        <c:pt idx="0">
                          <c:v>-1.6</c:v>
                        </c:pt>
                      </c15:dlblFieldTableCache>
                    </c15:dlblFTEntry>
                  </c15:dlblFieldTable>
                  <c15:showDataLabelsRange val="0"/>
                </c:ext>
                <c:ext xmlns:c16="http://schemas.microsoft.com/office/drawing/2014/chart" uri="{C3380CC4-5D6E-409C-BE32-E72D297353CC}">
                  <c16:uniqueId val="{00000005-52C5-4DC6-BE77-68DE64FA1F2D}"/>
                </c:ext>
              </c:extLst>
            </c:dLbl>
            <c:dLbl>
              <c:idx val="6"/>
              <c:tx>
                <c:strRef>
                  <c:f>Daten_Diagramme!$D$20</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{1D4CE60D-5EAF-4AA1-8176-4CAC023755BE}</c15:txfldGUID>
                      <c15:f>Daten_Diagramme!$D$20</c15:f>
                      <c15:dlblFieldTableCache>
                        <c:ptCount val="1"/>
                        <c:pt idx="0">
                          <c:v>*</c:v>
                        </c:pt>
                      </c15:dlblFieldTableCache>
                    </c15:dlblFTEntry>
                  </c15:dlblFieldTable>
                  <c15:showDataLabelsRange val="0"/>
                </c:ext>
                <c:ext xmlns:c16="http://schemas.microsoft.com/office/drawing/2014/chart" uri="{C3380CC4-5D6E-409C-BE32-E72D297353CC}">
                  <c16:uniqueId val="{00000006-52C5-4DC6-BE77-68DE64FA1F2D}"/>
                </c:ext>
              </c:extLst>
            </c:dLbl>
            <c:dLbl>
              <c:idx val="7"/>
              <c:tx>
                <c:strRef>
                  <c:f>Daten_Diagramme!$D$21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{C91FEC61-697D-4818-8C88-C0EAD0273109}</c15:txfldGUID>
                      <c15:f>Daten_Diagramme!$D$21</c15:f>
                      <c15:dlblFieldTableCache>
                        <c:ptCount val="1"/>
                        <c:pt idx="0">
                          <c:v>*</c:v>
                        </c:pt>
                      </c15:dlblFieldTableCache>
                    </c15:dlblFTEntry>
                  </c15:dlblFieldTable>
                  <c15:showDataLabelsRange val="0"/>
                </c:ext>
                <c:ext xmlns:c16="http://schemas.microsoft.com/office/drawing/2014/chart" uri="{C3380CC4-5D6E-409C-BE32-E72D297353CC}">
                  <c16:uniqueId val="{00000007-52C5-4DC6-BE77-68DE64FA1F2D}"/>
                </c:ext>
              </c:extLst>
            </c:dLbl>
            <c:dLbl>
              <c:idx val="8"/>
              <c:tx>
                <c:strRef>
                  <c:f>Daten_Diagramme!$D$22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{58F45725-D89E-455F-A0B6-EF16980C32ED}</c15:txfldGUID>
                      <c15:f>Daten_Diagramme!$D$22</c15:f>
                      <c15:dlblFieldTableCache>
                        <c:ptCount val="1"/>
                        <c:pt idx="0">
                          <c:v>0.1</c:v>
                        </c:pt>
                      </c15:dlblFieldTableCache>
                    </c15:dlblFTEntry>
                  </c15:dlblFieldTable>
                  <c15:showDataLabelsRange val="0"/>
                </c:ext>
                <c:ext xmlns:c16="http://schemas.microsoft.com/office/drawing/2014/chart" uri="{C3380CC4-5D6E-409C-BE32-E72D297353CC}">
                  <c16:uniqueId val="{00000008-52C5-4DC6-BE77-68DE64FA1F2D}"/>
                </c:ext>
              </c:extLst>
            </c:dLbl>
            <c:dLbl>
              <c:idx val="9"/>
              <c:tx>
                <c:strRef>
                  <c:f>Daten_Diagramme!$D$23</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{9E3DC535-E177-4F8E-9B9C-142C5C19E6F2}</c15:txfldGUID>
                      <c15:f>Daten_Diagramme!$D$23</c15:f>
                      <c15:dlblFieldTableCache>
                        <c:ptCount val="1"/>
                        <c:pt idx="0">
                          <c:v>2.9</c:v>
                        </c:pt>
                      </c15:dlblFieldTableCache>
                    </c15:dlblFTEntry>
                  </c15:dlblFieldTable>
                  <c15:showDataLabelsRange val="0"/>
                </c:ext>
                <c:ext xmlns:c16="http://schemas.microsoft.com/office/drawing/2014/chart" uri="{C3380CC4-5D6E-409C-BE32-E72D297353CC}">
                  <c16:uniqueId val="{00000009-52C5-4DC6-BE77-68DE64FA1F2D}"/>
                </c:ext>
              </c:extLst>
            </c:dLbl>
            <c:dLbl>
              <c:idx val="10"/>
              <c:tx>
                <c:strRef>
                  <c:f>Daten_Diagramme!$D$24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{D17AAED1-F871-42DE-AD21-EBAAE689F737}</c15:txfldGUID>
                      <c15:f>Daten_Diagramme!$D$24</c15:f>
                      <c15:dlblFieldTableCache>
                        <c:ptCount val="1"/>
                        <c:pt idx="0">
                          <c:v>1.9</c:v>
                        </c:pt>
                      </c15:dlblFieldTableCache>
                    </c15:dlblFTEntry>
                  </c15:dlblFieldTable>
                  <c15:showDataLabelsRange val="0"/>
                </c:ext>
                <c:ext xmlns:c16="http://schemas.microsoft.com/office/drawing/2014/chart" uri="{C3380CC4-5D6E-409C-BE32-E72D297353CC}">
                  <c16:uniqueId val="{0000000A-52C5-4DC6-BE77-68DE64FA1F2D}"/>
                </c:ext>
              </c:extLst>
            </c:dLbl>
            <c:dLbl>
              <c:idx val="11"/>
              <c:tx>
                <c:strRef>
                  <c:f>Daten_Diagramme!$D$25</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{AE05A7B1-479D-456A-8157-691E97AE52D0}</c15:txfldGUID>
                      <c15:f>Daten_Diagramme!$D$25</c15:f>
                      <c15:dlblFieldTableCache>
                        <c:ptCount val="1"/>
                        <c:pt idx="0">
                          <c:v>4.2</c:v>
                        </c:pt>
                      </c15:dlblFieldTableCache>
                    </c15:dlblFTEntry>
                  </c15:dlblFieldTable>
                  <c15:showDataLabelsRange val="0"/>
                </c:ext>
                <c:ext xmlns:c16="http://schemas.microsoft.com/office/drawing/2014/chart" uri="{C3380CC4-5D6E-409C-BE32-E72D297353CC}">
                  <c16:uniqueId val="{0000000B-52C5-4DC6-BE77-68DE64FA1F2D}"/>
                </c:ext>
              </c:extLst>
            </c:dLbl>
            <c:dLbl>
              <c:idx val="12"/>
              <c:tx>
                <c:strRef>
                  <c:f>Daten_Diagramme!$D$26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{DD50F1DF-2F23-4A41-BAD3-0BCE05AAC228}</c15:txfldGUID>
                      <c15:f>Daten_Diagramme!$D$26</c15:f>
                      <c15:dlblFieldTableCache>
                        <c:ptCount val="1"/>
                        <c:pt idx="0">
                          <c:v>-3.7</c:v>
                        </c:pt>
                      </c15:dlblFieldTableCache>
                    </c15:dlblFTEntry>
                  </c15:dlblFieldTable>
                  <c15:showDataLabelsRange val="0"/>
                </c:ext>
                <c:ext xmlns:c16="http://schemas.microsoft.com/office/drawing/2014/chart" uri="{C3380CC4-5D6E-409C-BE32-E72D297353CC}">
                  <c16:uniqueId val="{0000000C-52C5-4DC6-BE77-68DE64FA1F2D}"/>
                </c:ext>
              </c:extLst>
            </c:dLbl>
            <c:dLbl>
              <c:idx val="13"/>
              <c:tx>
                <c:strRef>
                  <c:f>Daten_Diagramme!$D$27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{5E74A73E-5E95-459C-9E8E-03A2C51960BD}</c15:txfldGUID>
                      <c15:f>Daten_Diagramme!$D$27</c15:f>
                      <c15:dlblFieldTableCache>
                        <c:ptCount val="1"/>
                        <c:pt idx="0">
                          <c:v>4.4</c:v>
                        </c:pt>
                      </c15:dlblFieldTableCache>
                    </c15:dlblFTEntry>
                  </c15:dlblFieldTable>
                  <c15:showDataLabelsRange val="0"/>
                </c:ext>
                <c:ext xmlns:c16="http://schemas.microsoft.com/office/drawing/2014/chart" uri="{C3380CC4-5D6E-409C-BE32-E72D297353CC}">
                  <c16:uniqueId val="{0000000D-52C5-4DC6-BE77-68DE64FA1F2D}"/>
                </c:ext>
              </c:extLst>
            </c:dLbl>
            <c:dLbl>
              <c:idx val="14"/>
              <c:tx>
                <c:strRef>
                  <c:f>Daten_Diagramme!$D$28</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{E9279840-38D5-4F29-B057-F85BA7F3B8E1}</c15:txfldGUID>
                      <c15:f>Daten_Diagramme!$D$28</c15:f>
                      <c15:dlblFieldTableCache>
                        <c:ptCount val="1"/>
                        <c:pt idx="0">
                          <c:v>4.4</c:v>
                        </c:pt>
                      </c15:dlblFieldTableCache>
                    </c15:dlblFTEntry>
                  </c15:dlblFieldTable>
                  <c15:showDataLabelsRange val="0"/>
                </c:ext>
                <c:ext xmlns:c16="http://schemas.microsoft.com/office/drawing/2014/chart" uri="{C3380CC4-5D6E-409C-BE32-E72D297353CC}">
                  <c16:uniqueId val="{0000000E-52C5-4DC6-BE77-68DE64FA1F2D}"/>
                </c:ext>
              </c:extLst>
            </c:dLbl>
            <c:dLbl>
              <c:idx val="15"/>
              <c:tx>
                <c:strRef>
                  <c:f>Daten_Diagramme!$D$29</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{2226C700-238E-4BEC-873B-FCE7BB9136B1}</c15:txfldGUID>
                      <c15:f>Daten_Diagramme!$D$29</c15:f>
                      <c15:dlblFieldTableCache>
                        <c:ptCount val="1"/>
                        <c:pt idx="0">
                          <c:v>-12.1</c:v>
                        </c:pt>
                      </c15:dlblFieldTableCache>
                    </c15:dlblFTEntry>
                  </c15:dlblFieldTable>
                  <c15:showDataLabelsRange val="0"/>
                </c:ext>
                <c:ext xmlns:c16="http://schemas.microsoft.com/office/drawing/2014/chart" uri="{C3380CC4-5D6E-409C-BE32-E72D297353CC}">
                  <c16:uniqueId val="{0000000F-52C5-4DC6-BE77-68DE64FA1F2D}"/>
                </c:ext>
              </c:extLst>
            </c:dLbl>
            <c:dLbl>
              <c:idx val="16"/>
              <c:tx>
                <c:strRef>
                  <c:f>Daten_Diagramme!$D$30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{7DEE503E-FF7C-44BF-9574-C0DC00F11DA7}</c15:txfldGUID>
                      <c15:f>Daten_Diagramme!$D$30</c15:f>
                      <c15:dlblFieldTableCache>
                        <c:ptCount val="1"/>
                        <c:pt idx="0">
                          <c:v>2.9</c:v>
                        </c:pt>
                      </c15:dlblFieldTableCache>
                    </c15:dlblFTEntry>
                  </c15:dlblFieldTable>
                  <c15:showDataLabelsRange val="0"/>
                </c:ext>
                <c:ext xmlns:c16="http://schemas.microsoft.com/office/drawing/2014/chart" uri="{C3380CC4-5D6E-409C-BE32-E72D297353CC}">
                  <c16:uniqueId val="{00000010-52C5-4DC6-BE77-68DE64FA1F2D}"/>
                </c:ext>
              </c:extLst>
            </c:dLbl>
            <c:dLbl>
              <c:idx val="17"/>
              <c:tx>
                <c:strRef>
                  <c:f>Daten_Diagramme!$D$31</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{0133EBFF-8DD5-4AC2-B0CD-C8AF850E24DD}</c15:txfldGUID>
                      <c15:f>Daten_Diagramme!$D$31</c15:f>
                      <c15:dlblFieldTableCache>
                        <c:ptCount val="1"/>
                        <c:pt idx="0">
                          <c:v>1.2</c:v>
                        </c:pt>
                      </c15:dlblFieldTableCache>
                    </c15:dlblFTEntry>
                  </c15:dlblFieldTable>
                  <c15:showDataLabelsRange val="0"/>
                </c:ext>
                <c:ext xmlns:c16="http://schemas.microsoft.com/office/drawing/2014/chart" uri="{C3380CC4-5D6E-409C-BE32-E72D297353CC}">
                  <c16:uniqueId val="{00000011-52C5-4DC6-BE77-68DE64FA1F2D}"/>
                </c:ext>
              </c:extLst>
            </c:dLbl>
            <c:dLbl>
              <c:idx val="18"/>
              <c:tx>
                <c:strRef>
                  <c:f>Daten_Diagramme!$D$32</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{4BE06A96-A71A-4929-83A9-CD14F01C069B}</c15:txfldGUID>
                      <c15:f>Daten_Diagramme!$D$32</c15:f>
                      <c15:dlblFieldTableCache>
                        <c:ptCount val="1"/>
                        <c:pt idx="0">
                          <c:v>3.8</c:v>
                        </c:pt>
                      </c15:dlblFieldTableCache>
                    </c15:dlblFTEntry>
                  </c15:dlblFieldTable>
                  <c15:showDataLabelsRange val="0"/>
                </c:ext>
                <c:ext xmlns:c16="http://schemas.microsoft.com/office/drawing/2014/chart" uri="{C3380CC4-5D6E-409C-BE32-E72D297353CC}">
                  <c16:uniqueId val="{00000012-52C5-4DC6-BE77-68DE64FA1F2D}"/>
                </c:ext>
              </c:extLst>
            </c:dLbl>
            <c:dLbl>
              <c:idx val="19"/>
              <c:tx>
                <c:strRef>
                  <c:f>Daten_Diagramme!$D$33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{4E66C5EF-F02D-4982-A233-BF25150C89B1}</c15:txfldGUID>
                      <c15:f>Daten_Diagramme!$D$33</c15:f>
                      <c15:dlblFieldTableCache>
                        <c:ptCount val="1"/>
                        <c:pt idx="0">
                          <c:v>2.8</c:v>
                        </c:pt>
                      </c15:dlblFieldTableCache>
                    </c15:dlblFTEntry>
                  </c15:dlblFieldTable>
                  <c15:showDataLabelsRange val="0"/>
                </c:ext>
                <c:ext xmlns:c16="http://schemas.microsoft.com/office/drawing/2014/chart" uri="{C3380CC4-5D6E-409C-BE32-E72D297353CC}">
                  <c16:uniqueId val="{00000013-52C5-4DC6-BE77-68DE64FA1F2D}"/>
                </c:ext>
              </c:extLst>
            </c:dLbl>
            <c:dLbl>
              <c:idx val="20"/>
              <c:tx>
                <c:strRef>
                  <c:f>Daten_Diagramme!$D$34</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{D1FAEAA4-554C-4604-ABD5-7F7F7A958CB8}</c15:txfldGUID>
                      <c15:f>Daten_Diagramme!$D$34</c15:f>
                      <c15:dlblFieldTableCache>
                        <c:ptCount val="1"/>
                        <c:pt idx="0">
                          <c:v>4.2</c:v>
                        </c:pt>
                      </c15:dlblFieldTableCache>
                    </c15:dlblFTEntry>
                  </c15:dlblFieldTable>
                  <c15:showDataLabelsRange val="0"/>
                </c:ext>
                <c:ext xmlns:c16="http://schemas.microsoft.com/office/drawing/2014/chart" uri="{C3380CC4-5D6E-409C-BE32-E72D297353CC}">
                  <c16:uniqueId val="{00000014-52C5-4DC6-BE77-68DE64FA1F2D}"/>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{86B25C7E-EE34-4151-A7F2-8394115CEFDE}</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52C5-4DC6-BE77-68DE64FA1F2D}"/>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{4D500042-259E-4892-9B9F-9E3C7DCBA88B}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2C5-4DC6-BE77-68DE64FA1F2D}"/>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{EC69A2E9-DFE7-4A58-B535-ABA16870BB5A}</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52C5-4DC6-BE77-68DE64FA1F2D}"/>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{3CD6B3AB-E70B-4232-A322-1267042E68AB}</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52C5-4DC6-BE77-68DE64FA1F2D}"/>
                </c:ext>
              </c:extLst>
            </c:dLbl>
            <c:dLbl>
              <c:idx val="25"/>
              <c:tx>
                <c:strRef>
                  <c:f>Daten_Diagramme!$D$39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{39FFDE20-FB9F-4F9F-AA1C-F3DDABA6DE74}</c15:txfldGUID>
                      <c15:f>Daten_Diagramme!$D$39</c15:f>
                      <c15:dlblFieldTableCache>
                        <c:ptCount val="1"/>
                        <c:pt idx="0">
                          <c:v>1.6</c:v>
                        </c:pt>
                      </c15:dlblFieldTableCache>
                    </c15:dlblFTEntry>
                  </c15:dlblFieldTable>
                  <c15:showDataLabelsRange val="0"/>
                </c:ext>
                <c:ext xmlns:c16="http://schemas.microsoft.com/office/drawing/2014/chart" uri="{C3380CC4-5D6E-409C-BE32-E72D297353CC}">
                  <c16:uniqueId val="{00000019-52C5-4DC6-BE77-68DE64FA1F2D}"/>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{782F0643-09DB-4AD1-8CFC-7672EC192EF2}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2C5-4DC6-BE77-68DE64FA1F2D}"/>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{A27AB1DC-CF27-49A9-8DD1-B59B20CBFC9F}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2C5-4DC6-BE77-68DE64FA1F2D}"/>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{B71BB6C1-B575-4209-8B74-666409527090}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2C5-4DC6-BE77-68DE64FA1F2D}"/>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{3C041E92-6BAE-4D00-B4B7-E39306FAE4A7}</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2C5-4DC6-BE77-68DE64FA1F2D}"/>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{1921009C-83A2-42CB-829C-ED242E4E9CFA}</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2C5-4DC6-BE77-68DE64FA1F2D}"/>
                </c:ext>
              </c:extLst>
            </c:dLbl>
            <c:dLbl>
              <c:idx val="31"/>
              <c:tx>
                <c:strRef>
                  <c:f>Daten_Diagramme!$D$45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{02A28677-502B-44FB-A049-FF77C84AE747}</c15:txfldGUID>
                      <c15:f>Daten_Diagramme!$D$45</c15:f>
                      <c15:dlblFieldTableCache>
                        <c:ptCount val="1"/>
                        <c:pt idx="0">
                          <c:v>1.6</c:v>
                        </c:pt>
                      </c15:dlblFieldTableCache>
                    </c15:dlblFTEntry>
                  </c15:dlblFieldTable>
                  <c15:showDataLabelsRange val="0"/>
                </c:ext>
                <c:ext xmlns:c16="http://schemas.microsoft.com/office/drawing/2014/chart" uri="{C3380CC4-5D6E-409C-BE32-E72D297353CC}">
                  <c16:uniqueId val="{0000001F-52C5-4DC6-BE77-68DE64FA1F2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1.1380803706314835</c:v>
                </c:pt>
                <c:pt idx="1">
                  <c:v>0</c:v>
                </c:pt>
                <c:pt idx="2">
                  <c:v>0</c:v>
                </c:pt>
                <c:pt idx="3">
                  <c:v>-1.5942028985507246</c:v>
                </c:pt>
                <c:pt idx="4">
                  <c:v>0</c:v>
                </c:pt>
                <c:pt idx="5">
                  <c:v>-1.6363302077587791</c:v>
                </c:pt>
                <c:pt idx="6">
                  <c:v>0</c:v>
                </c:pt>
                <c:pt idx="7">
                  <c:v>0</c:v>
                </c:pt>
                <c:pt idx="8">
                  <c:v>0.1157598809326939</c:v>
                </c:pt>
                <c:pt idx="9">
                  <c:v>2.8533510285335102</c:v>
                </c:pt>
                <c:pt idx="10">
                  <c:v>1.9169329073482428</c:v>
                </c:pt>
                <c:pt idx="11">
                  <c:v>4.2338709677419351</c:v>
                </c:pt>
                <c:pt idx="12">
                  <c:v>-3.6882393876130828</c:v>
                </c:pt>
                <c:pt idx="13">
                  <c:v>4.3795620437956204</c:v>
                </c:pt>
                <c:pt idx="14">
                  <c:v>4.3756670224119532</c:v>
                </c:pt>
                <c:pt idx="15">
                  <c:v>-12.132921174652241</c:v>
                </c:pt>
                <c:pt idx="16">
                  <c:v>2.9003783102143759</c:v>
                </c:pt>
                <c:pt idx="17">
                  <c:v>1.1632415664986429</c:v>
                </c:pt>
                <c:pt idx="18">
                  <c:v>3.7523020257826887</c:v>
                </c:pt>
                <c:pt idx="19">
                  <c:v>2.7590847913862717</c:v>
                </c:pt>
                <c:pt idx="20">
                  <c:v>4.1688111168296444</c:v>
                </c:pt>
                <c:pt idx="21">
                  <c:v>0</c:v>
                </c:pt>
                <c:pt idx="23">
                  <c:v>0</c:v>
                </c:pt>
                <c:pt idx="24">
                  <c:v>0</c:v>
                </c:pt>
                <c:pt idx="25">
                  <c:v>1.5975391942845802</c:v>
                </c:pt>
              </c:numCache>
            </c:numRef>
          </c:val>
          <c:extLst>
            <c:ext xmlns:c16="http://schemas.microsoft.com/office/drawing/2014/chart" uri="{C3380CC4-5D6E-409C-BE32-E72D297353CC}">
              <c16:uniqueId val="{00000020-52C5-4DC6-BE77-68DE64FA1F2D}"/>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{CC41F038-771A-46FE-A25F-C5A8724637E4}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2C5-4DC6-BE77-68DE64FA1F2D}"/>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{5CAB4EA1-72B8-4A7C-91EB-7526755A924C}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2C5-4DC6-BE77-68DE64FA1F2D}"/>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{090B2FFB-CC70-4E66-A430-EE9CE3A051F1}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2C5-4DC6-BE77-68DE64FA1F2D}"/>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{123B238B-CDD3-44AF-847C-0170D415F801}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2C5-4DC6-BE77-68DE64FA1F2D}"/>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{132E2DA0-364E-403D-A228-37377483007B}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2C5-4DC6-BE77-68DE64FA1F2D}"/>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{71ECDE7E-FBD0-4E28-9E12-C002B8740551}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2C5-4DC6-BE77-68DE64FA1F2D}"/>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{755BBF80-962D-41ED-ACCF-8A4C55D598CE}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2C5-4DC6-BE77-68DE64FA1F2D}"/>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{ADE569DD-28BD-40AE-AD1D-E8C2EB51026A}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2C5-4DC6-BE77-68DE64FA1F2D}"/>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{2C042F5A-CD1B-44FD-BF0F-B3544FFAAE90}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2C5-4DC6-BE77-68DE64FA1F2D}"/>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{E7F8E83B-6167-4F6F-A786-E3EA3ADCA9AD}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2C5-4DC6-BE77-68DE64FA1F2D}"/>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{4399E6A2-1867-40F3-BEF7-7FAEE5CBBFAC}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2C5-4DC6-BE77-68DE64FA1F2D}"/>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{F1C2A725-FE91-426D-BD3F-12C4EB466C22}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2C5-4DC6-BE77-68DE64FA1F2D}"/>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{4973E43A-7268-4871-B2E4-0B3375300157}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2C5-4DC6-BE77-68DE64FA1F2D}"/>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{EFAC0145-304B-4C30-AE61-597C8937F34A}</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2C5-4DC6-BE77-68DE64FA1F2D}"/>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{5E27675F-107B-49DE-9FA1-17E79ADB43CD}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2C5-4DC6-BE77-68DE64FA1F2D}"/>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{61241927-F9B2-4F01-9BD0-B021441882EA}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2C5-4DC6-BE77-68DE64FA1F2D}"/>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{B40A85E9-820C-4830-BFC9-C951306D7703}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2C5-4DC6-BE77-68DE64FA1F2D}"/>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{1A262D93-617C-42B7-925D-8D6A8A8CC028}</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2C5-4DC6-BE77-68DE64FA1F2D}"/>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{5D222B5B-9221-4E88-8B13-0FF2B93815B2}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2C5-4DC6-BE77-68DE64FA1F2D}"/>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{41E75C9C-D5D1-4E36-8700-7614B2F8A04E}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2C5-4DC6-BE77-68DE64FA1F2D}"/>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{35B16FF1-AF0D-43EA-92F8-55C78D2419F5}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2C5-4DC6-BE77-68DE64FA1F2D}"/>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{D942F862-B048-493D-B08C-280A5BB082D5}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2C5-4DC6-BE77-68DE64FA1F2D}"/>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{085F60D0-4210-4417-8224-12EF5254A0DC}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2C5-4DC6-BE77-68DE64FA1F2D}"/>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{35957CCF-B431-4C35-95B2-4437CFD9D2A0}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2C5-4DC6-BE77-68DE64FA1F2D}"/>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{34BF7D3C-0E8C-4427-8B8E-7CFEA382F774}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2C5-4DC6-BE77-68DE64FA1F2D}"/>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{51BB503D-8DDC-4BD2-B23F-21F423C9ABA4}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2C5-4DC6-BE77-68DE64FA1F2D}"/>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{901295AD-5D46-44A3-9E3E-69330F40D40C}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2C5-4DC6-BE77-68DE64FA1F2D}"/>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{A279E53A-CBC9-4598-BA7C-53CC07F8CACC}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2C5-4DC6-BE77-68DE64FA1F2D}"/>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{69674B2E-7A92-44CA-9452-89D23F52117B}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2C5-4DC6-BE77-68DE64FA1F2D}"/>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{642C59FB-95F6-4531-B8A9-0A984DC69E2D}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2C5-4DC6-BE77-68DE64FA1F2D}"/>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{72460923-75DC-43CA-8139-FB8151E19438}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2C5-4DC6-BE77-68DE64FA1F2D}"/>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{80754CD0-00DB-4DFE-803E-B690A0406194}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2C5-4DC6-BE77-68DE64FA1F2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-0.75</c:v>
                </c:pt>
                <c:pt idx="5">
                  <c:v>0</c:v>
                </c:pt>
                <c:pt idx="6">
                  <c:v>-0.75</c:v>
                </c:pt>
                <c:pt idx="7">
                  <c:v>-0.75</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52C5-4DC6-BE77-68DE64FA1F2D}"/>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45</c:v>
                </c:pt>
                <c:pt idx="5">
                  <c:v>#N/A</c:v>
                </c:pt>
                <c:pt idx="6">
                  <c:v>45</c:v>
                </c:pt>
                <c:pt idx="7">
                  <c:v>45</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46</c:v>
                </c:pt>
                <c:pt idx="5">
                  <c:v>#N/A</c:v>
                </c:pt>
                <c:pt idx="6">
                  <c:v>67</c:v>
                </c:pt>
                <c:pt idx="7">
                  <c:v>77</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52C5-4DC6-BE77-68DE64FA1F2D}"/>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{760D384D-5BD7-4108-A426-17CF972F0DD8}</c15:txfldGUID>
                      <c15:f>Daten_Diagramme!$E$14</c15:f>
                      <c15:dlblFieldTableCache>
                        <c:ptCount val="1"/>
                        <c:pt idx="0">
                          <c:v>-4.9</c:v>
                        </c:pt>
                      </c15:dlblFieldTableCache>
                    </c15:dlblFTEntry>
                  </c15:dlblFieldTable>
                  <c15:showDataLabelsRange val="0"/>
                </c:ext>
                <c:ext xmlns:c16="http://schemas.microsoft.com/office/drawing/2014/chart" uri="{C3380CC4-5D6E-409C-BE32-E72D297353CC}">
                  <c16:uniqueId val="{00000000-6A82-4826-9F78-2B064121C2DD}"/>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{9FEA03A7-E0DD-4A3E-A4A5-C8CA4F9487F1}</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6A82-4826-9F78-2B064121C2DD}"/>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{E3AA3E10-977D-43D0-B443-3DA9E2887D3D}</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6A82-4826-9F78-2B064121C2DD}"/>
                </c:ext>
              </c:extLst>
            </c:dLbl>
            <c:dLbl>
              <c:idx val="3"/>
              <c:tx>
                <c:strRef>
                  <c:f>Daten_Diagramme!$E$17</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{A76AE395-6D74-4757-BC12-37979E896003}</c15:txfldGUID>
                      <c15:f>Daten_Diagramme!$E$17</c15:f>
                      <c15:dlblFieldTableCache>
                        <c:ptCount val="1"/>
                        <c:pt idx="0">
                          <c:v>-9.2</c:v>
                        </c:pt>
                      </c15:dlblFieldTableCache>
                    </c15:dlblFTEntry>
                  </c15:dlblFieldTable>
                  <c15:showDataLabelsRange val="0"/>
                </c:ext>
                <c:ext xmlns:c16="http://schemas.microsoft.com/office/drawing/2014/chart" uri="{C3380CC4-5D6E-409C-BE32-E72D297353CC}">
                  <c16:uniqueId val="{00000003-6A82-4826-9F78-2B064121C2DD}"/>
                </c:ext>
              </c:extLst>
            </c:dLbl>
            <c:dLbl>
              <c:idx val="4"/>
              <c:tx>
                <c:strRef>
                  <c:f>Daten_Diagramme!$E$18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{6708931A-ED8F-4940-AF50-2FFC02BA3C78}</c15:txfldGUID>
                      <c15:f>Daten_Diagramme!$E$18</c15:f>
                      <c15:dlblFieldTableCache>
                        <c:ptCount val="1"/>
                        <c:pt idx="0">
                          <c:v>*</c:v>
                        </c:pt>
                      </c15:dlblFieldTableCache>
                    </c15:dlblFTEntry>
                  </c15:dlblFieldTable>
                  <c15:showDataLabelsRange val="0"/>
                </c:ext>
                <c:ext xmlns:c16="http://schemas.microsoft.com/office/drawing/2014/chart" uri="{C3380CC4-5D6E-409C-BE32-E72D297353CC}">
                  <c16:uniqueId val="{00000004-6A82-4826-9F78-2B064121C2DD}"/>
                </c:ext>
              </c:extLst>
            </c:dLbl>
            <c:dLbl>
              <c:idx val="5"/>
              <c:tx>
                <c:strRef>
                  <c:f>Daten_Diagramme!$E$19</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{352984E0-3A88-4CA8-B9FD-DB2F0564AD85}</c15:txfldGUID>
                      <c15:f>Daten_Diagramme!$E$19</c15:f>
                      <c15:dlblFieldTableCache>
                        <c:ptCount val="1"/>
                        <c:pt idx="0">
                          <c:v>10.8</c:v>
                        </c:pt>
                      </c15:dlblFieldTableCache>
                    </c15:dlblFTEntry>
                  </c15:dlblFieldTable>
                  <c15:showDataLabelsRange val="0"/>
                </c:ext>
                <c:ext xmlns:c16="http://schemas.microsoft.com/office/drawing/2014/chart" uri="{C3380CC4-5D6E-409C-BE32-E72D297353CC}">
                  <c16:uniqueId val="{00000005-6A82-4826-9F78-2B064121C2DD}"/>
                </c:ext>
              </c:extLst>
            </c:dLbl>
            <c:dLbl>
              <c:idx val="6"/>
              <c:tx>
                <c:strRef>
                  <c:f>Daten_Diagramme!$E$20</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{1E7DC6F4-33CB-49B2-BB2A-642E3590950B}</c15:txfldGUID>
                      <c15:f>Daten_Diagramme!$E$20</c15:f>
                      <c15:dlblFieldTableCache>
                        <c:ptCount val="1"/>
                        <c:pt idx="0">
                          <c:v>*</c:v>
                        </c:pt>
                      </c15:dlblFieldTableCache>
                    </c15:dlblFTEntry>
                  </c15:dlblFieldTable>
                  <c15:showDataLabelsRange val="0"/>
                </c:ext>
                <c:ext xmlns:c16="http://schemas.microsoft.com/office/drawing/2014/chart" uri="{C3380CC4-5D6E-409C-BE32-E72D297353CC}">
                  <c16:uniqueId val="{00000006-6A82-4826-9F78-2B064121C2DD}"/>
                </c:ext>
              </c:extLst>
            </c:dLbl>
            <c:dLbl>
              <c:idx val="7"/>
              <c:tx>
                <c:strRef>
                  <c:f>Daten_Diagramme!$E$21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{854B574A-ED57-40F1-A3E0-492CA348B26E}</c15:txfldGUID>
                      <c15:f>Daten_Diagramme!$E$21</c15:f>
                      <c15:dlblFieldTableCache>
                        <c:ptCount val="1"/>
                        <c:pt idx="0">
                          <c:v>*</c:v>
                        </c:pt>
                      </c15:dlblFieldTableCache>
                    </c15:dlblFTEntry>
                  </c15:dlblFieldTable>
                  <c15:showDataLabelsRange val="0"/>
                </c:ext>
                <c:ext xmlns:c16="http://schemas.microsoft.com/office/drawing/2014/chart" uri="{C3380CC4-5D6E-409C-BE32-E72D297353CC}">
                  <c16:uniqueId val="{00000007-6A82-4826-9F78-2B064121C2DD}"/>
                </c:ext>
              </c:extLst>
            </c:dLbl>
            <c:dLbl>
              <c:idx val="8"/>
              <c:tx>
                <c:strRef>
                  <c:f>Daten_Diagramme!$E$22</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{DFE5DD51-4E38-427F-BE7E-35FBD1D9EDEB}</c15:txfldGUID>
                      <c15:f>Daten_Diagramme!$E$22</c15:f>
                      <c15:dlblFieldTableCache>
                        <c:ptCount val="1"/>
                        <c:pt idx="0">
                          <c:v>-5.8</c:v>
                        </c:pt>
                      </c15:dlblFieldTableCache>
                    </c15:dlblFTEntry>
                  </c15:dlblFieldTable>
                  <c15:showDataLabelsRange val="0"/>
                </c:ext>
                <c:ext xmlns:c16="http://schemas.microsoft.com/office/drawing/2014/chart" uri="{C3380CC4-5D6E-409C-BE32-E72D297353CC}">
                  <c16:uniqueId val="{00000008-6A82-4826-9F78-2B064121C2DD}"/>
                </c:ext>
              </c:extLst>
            </c:dLbl>
            <c:dLbl>
              <c:idx val="9"/>
              <c:tx>
                <c:strRef>
                  <c:f>Daten_Diagramme!$E$23</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{5E66491A-D9CB-4752-A769-15F091638BF7}</c15:txfldGUID>
                      <c15:f>Daten_Diagramme!$E$23</c15:f>
                      <c15:dlblFieldTableCache>
                        <c:ptCount val="1"/>
                        <c:pt idx="0">
                          <c:v>-7.1</c:v>
                        </c:pt>
                      </c15:dlblFieldTableCache>
                    </c15:dlblFTEntry>
                  </c15:dlblFieldTable>
                  <c15:showDataLabelsRange val="0"/>
                </c:ext>
                <c:ext xmlns:c16="http://schemas.microsoft.com/office/drawing/2014/chart" uri="{C3380CC4-5D6E-409C-BE32-E72D297353CC}">
                  <c16:uniqueId val="{00000009-6A82-4826-9F78-2B064121C2DD}"/>
                </c:ext>
              </c:extLst>
            </c:dLbl>
            <c:dLbl>
              <c:idx val="10"/>
              <c:tx>
                <c:strRef>
                  <c:f>Daten_Diagramme!$E$24</c:f>
                  <c:strCache>
                    <c:ptCount val="1"/>
                    <c:pt idx="0">
                      <c:v>-15.2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{5B2AA63A-09AC-4A3B-BE9D-B1F2B3C39127}</c15:txfldGUID>
                      <c15:f>Daten_Diagramme!$E$24</c15:f>
                      <c15:dlblFieldTableCache>
                        <c:ptCount val="1"/>
                        <c:pt idx="0">
                          <c:v>-15.2</c:v>
                        </c:pt>
                      </c15:dlblFieldTableCache>
                    </c15:dlblFTEntry>
                  </c15:dlblFieldTable>
                  <c15:showDataLabelsRange val="0"/>
                </c:ext>
                <c:ext xmlns:c16="http://schemas.microsoft.com/office/drawing/2014/chart" uri="{C3380CC4-5D6E-409C-BE32-E72D297353CC}">
                  <c16:uniqueId val="{0000000A-6A82-4826-9F78-2B064121C2DD}"/>
                </c:ext>
              </c:extLst>
            </c:dLbl>
            <c:dLbl>
              <c:idx val="11"/>
              <c:tx>
                <c:strRef>
                  <c:f>Daten_Diagramme!$E$25</c:f>
                  <c:strCache>
                    <c:ptCount val="1"/>
                    <c:pt idx="0">
                      <c:v>22.1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{3090CB88-F005-4402-A496-04155B53F5AE}</c15:txfldGUID>
                      <c15:f>Daten_Diagramme!$E$25</c15:f>
                      <c15:dlblFieldTableCache>
                        <c:ptCount val="1"/>
                        <c:pt idx="0">
                          <c:v>22.1</c:v>
                        </c:pt>
                      </c15:dlblFieldTableCache>
                    </c15:dlblFTEntry>
                  </c15:dlblFieldTable>
                  <c15:showDataLabelsRange val="0"/>
                </c:ext>
                <c:ext xmlns:c16="http://schemas.microsoft.com/office/drawing/2014/chart" uri="{C3380CC4-5D6E-409C-BE32-E72D297353CC}">
                  <c16:uniqueId val="{0000000B-6A82-4826-9F78-2B064121C2DD}"/>
                </c:ext>
              </c:extLst>
            </c:dLbl>
            <c:dLbl>
              <c:idx val="12"/>
              <c:tx>
                <c:strRef>
                  <c:f>Daten_Diagramme!$E$26</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{A3813516-C599-46E5-B32E-8178E43D5E1A}</c15:txfldGUID>
                      <c15:f>Daten_Diagramme!$E$26</c15:f>
                      <c15:dlblFieldTableCache>
                        <c:ptCount val="1"/>
                        <c:pt idx="0">
                          <c:v>6.1</c:v>
                        </c:pt>
                      </c15:dlblFieldTableCache>
                    </c15:dlblFTEntry>
                  </c15:dlblFieldTable>
                  <c15:showDataLabelsRange val="0"/>
                </c:ext>
                <c:ext xmlns:c16="http://schemas.microsoft.com/office/drawing/2014/chart" uri="{C3380CC4-5D6E-409C-BE32-E72D297353CC}">
                  <c16:uniqueId val="{0000000C-6A82-4826-9F78-2B064121C2DD}"/>
                </c:ext>
              </c:extLst>
            </c:dLbl>
            <c:dLbl>
              <c:idx val="13"/>
              <c:tx>
                <c:strRef>
                  <c:f>Daten_Diagramme!$E$27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{C04B103B-4D6D-42EB-9A8A-4517473DB3A8}</c15:txfldGUID>
                      <c15:f>Daten_Diagramme!$E$27</c15:f>
                      <c15:dlblFieldTableCache>
                        <c:ptCount val="1"/>
                        <c:pt idx="0">
                          <c:v>-4.0</c:v>
                        </c:pt>
                      </c15:dlblFieldTableCache>
                    </c15:dlblFTEntry>
                  </c15:dlblFieldTable>
                  <c15:showDataLabelsRange val="0"/>
                </c:ext>
                <c:ext xmlns:c16="http://schemas.microsoft.com/office/drawing/2014/chart" uri="{C3380CC4-5D6E-409C-BE32-E72D297353CC}">
                  <c16:uniqueId val="{0000000D-6A82-4826-9F78-2B064121C2DD}"/>
                </c:ext>
              </c:extLst>
            </c:dLbl>
            <c:dLbl>
              <c:idx val="14"/>
              <c:tx>
                <c:strRef>
                  <c:f>Daten_Diagramme!$E$28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{B13A9DD4-AC79-4C6E-B95A-4907E1207BD2}</c15:txfldGUID>
                      <c15:f>Daten_Diagramme!$E$28</c15:f>
                      <c15:dlblFieldTableCache>
                        <c:ptCount val="1"/>
                        <c:pt idx="0">
                          <c:v>0.2</c:v>
                        </c:pt>
                      </c15:dlblFieldTableCache>
                    </c15:dlblFTEntry>
                  </c15:dlblFieldTable>
                  <c15:showDataLabelsRange val="0"/>
                </c:ext>
                <c:ext xmlns:c16="http://schemas.microsoft.com/office/drawing/2014/chart" uri="{C3380CC4-5D6E-409C-BE32-E72D297353CC}">
                  <c16:uniqueId val="{0000000E-6A82-4826-9F78-2B064121C2DD}"/>
                </c:ext>
              </c:extLst>
            </c:dLbl>
            <c:dLbl>
              <c:idx val="15"/>
              <c:tx>
                <c:strRef>
                  <c:f>Daten_Diagramme!$E$29</c:f>
                  <c:strCache>
                    <c:ptCount val="1"/>
                    <c:pt idx="0">
                      <c:v>-13.6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{FB2AD8B2-E799-40FB-ACDB-A1C73C52C9DA}</c15:txfldGUID>
                      <c15:f>Daten_Diagramme!$E$29</c15:f>
                      <c15:dlblFieldTableCache>
                        <c:ptCount val="1"/>
                        <c:pt idx="0">
                          <c:v>-13.6</c:v>
                        </c:pt>
                      </c15:dlblFieldTableCache>
                    </c15:dlblFTEntry>
                  </c15:dlblFieldTable>
                  <c15:showDataLabelsRange val="0"/>
                </c:ext>
                <c:ext xmlns:c16="http://schemas.microsoft.com/office/drawing/2014/chart" uri="{C3380CC4-5D6E-409C-BE32-E72D297353CC}">
                  <c16:uniqueId val="{0000000F-6A82-4826-9F78-2B064121C2DD}"/>
                </c:ext>
              </c:extLst>
            </c:dLbl>
            <c:dLbl>
              <c:idx val="16"/>
              <c:tx>
                <c:strRef>
                  <c:f>Daten_Diagramme!$E$30</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{9BBD1212-6D65-4E03-B473-769F1EFB9C9F}</c15:txfldGUID>
                      <c15:f>Daten_Diagramme!$E$30</c15:f>
                      <c15:dlblFieldTableCache>
                        <c:ptCount val="1"/>
                        <c:pt idx="0">
                          <c:v>-11.3</c:v>
                        </c:pt>
                      </c15:dlblFieldTableCache>
                    </c15:dlblFTEntry>
                  </c15:dlblFieldTable>
                  <c15:showDataLabelsRange val="0"/>
                </c:ext>
                <c:ext xmlns:c16="http://schemas.microsoft.com/office/drawing/2014/chart" uri="{C3380CC4-5D6E-409C-BE32-E72D297353CC}">
                  <c16:uniqueId val="{00000010-6A82-4826-9F78-2B064121C2DD}"/>
                </c:ext>
              </c:extLst>
            </c:dLbl>
            <c:dLbl>
              <c:idx val="17"/>
              <c:tx>
                <c:strRef>
                  <c:f>Daten_Diagramme!$E$31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{8092ADB3-5D60-4670-A408-61C371D9DAA4}</c15:txfldGUID>
                      <c15:f>Daten_Diagramme!$E$31</c15:f>
                      <c15:dlblFieldTableCache>
                        <c:ptCount val="1"/>
                        <c:pt idx="0">
                          <c:v>-1.9</c:v>
                        </c:pt>
                      </c15:dlblFieldTableCache>
                    </c15:dlblFTEntry>
                  </c15:dlblFieldTable>
                  <c15:showDataLabelsRange val="0"/>
                </c:ext>
                <c:ext xmlns:c16="http://schemas.microsoft.com/office/drawing/2014/chart" uri="{C3380CC4-5D6E-409C-BE32-E72D297353CC}">
                  <c16:uniqueId val="{00000011-6A82-4826-9F78-2B064121C2DD}"/>
                </c:ext>
              </c:extLst>
            </c:dLbl>
            <c:dLbl>
              <c:idx val="18"/>
              <c:tx>
                <c:strRef>
                  <c:f>Daten_Diagramme!$E$32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{E7DF3540-8185-4600-AB72-50DE518B4C74}</c15:txfldGUID>
                      <c15:f>Daten_Diagramme!$E$32</c15:f>
                      <c15:dlblFieldTableCache>
                        <c:ptCount val="1"/>
                        <c:pt idx="0">
                          <c:v>1.6</c:v>
                        </c:pt>
                      </c15:dlblFieldTableCache>
                    </c15:dlblFTEntry>
                  </c15:dlblFieldTable>
                  <c15:showDataLabelsRange val="0"/>
                </c:ext>
                <c:ext xmlns:c16="http://schemas.microsoft.com/office/drawing/2014/chart" uri="{C3380CC4-5D6E-409C-BE32-E72D297353CC}">
                  <c16:uniqueId val="{00000012-6A82-4826-9F78-2B064121C2DD}"/>
                </c:ext>
              </c:extLst>
            </c:dLbl>
            <c:dLbl>
              <c:idx val="19"/>
              <c:tx>
                <c:strRef>
                  <c:f>Daten_Diagramme!$E$33</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{98026513-D4F6-40AF-9D18-A8E01995B8EE}</c15:txfldGUID>
                      <c15:f>Daten_Diagramme!$E$33</c15:f>
                      <c15:dlblFieldTableCache>
                        <c:ptCount val="1"/>
                        <c:pt idx="0">
                          <c:v>-4.5</c:v>
                        </c:pt>
                      </c15:dlblFieldTableCache>
                    </c15:dlblFTEntry>
                  </c15:dlblFieldTable>
                  <c15:showDataLabelsRange val="0"/>
                </c:ext>
                <c:ext xmlns:c16="http://schemas.microsoft.com/office/drawing/2014/chart" uri="{C3380CC4-5D6E-409C-BE32-E72D297353CC}">
                  <c16:uniqueId val="{00000013-6A82-4826-9F78-2B064121C2DD}"/>
                </c:ext>
              </c:extLst>
            </c:dLbl>
            <c:dLbl>
              <c:idx val="20"/>
              <c:tx>
                <c:strRef>
                  <c:f>Daten_Diagramme!$E$34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{C9712454-AF5F-44D0-97D7-46E1819E34F4}</c15:txfldGUID>
                      <c15:f>Daten_Diagramme!$E$34</c15:f>
                      <c15:dlblFieldTableCache>
                        <c:ptCount val="1"/>
                        <c:pt idx="0">
                          <c:v>1.3</c:v>
                        </c:pt>
                      </c15:dlblFieldTableCache>
                    </c15:dlblFTEntry>
                  </c15:dlblFieldTable>
                  <c15:showDataLabelsRange val="0"/>
                </c:ext>
                <c:ext xmlns:c16="http://schemas.microsoft.com/office/drawing/2014/chart" uri="{C3380CC4-5D6E-409C-BE32-E72D297353CC}">
                  <c16:uniqueId val="{00000014-6A82-4826-9F78-2B064121C2DD}"/>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{5BE7AA01-D46D-44D2-A4A1-4B2599027D6E}</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6A82-4826-9F78-2B064121C2DD}"/>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{98B7D5DA-4CB2-4E92-896E-FCE7F7AD7A17}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A82-4826-9F78-2B064121C2DD}"/>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{20F25084-3300-4B4E-B4A1-8398ACA0114E}</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6A82-4826-9F78-2B064121C2DD}"/>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{A4EA9963-259F-4722-AFFB-6627DEA7C3F2}</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6A82-4826-9F78-2B064121C2DD}"/>
                </c:ext>
              </c:extLst>
            </c:dLbl>
            <c:dLbl>
              <c:idx val="25"/>
              <c:tx>
                <c:strRef>
                  <c:f>Daten_Diagramme!$E$39</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{3D54A3A5-40C2-41FA-8D77-00A09F00AB0B}</c15:txfldGUID>
                      <c15:f>Daten_Diagramme!$E$39</c15:f>
                      <c15:dlblFieldTableCache>
                        <c:ptCount val="1"/>
                        <c:pt idx="0">
                          <c:v>-4.8</c:v>
                        </c:pt>
                      </c15:dlblFieldTableCache>
                    </c15:dlblFTEntry>
                  </c15:dlblFieldTable>
                  <c15:showDataLabelsRange val="0"/>
                </c:ext>
                <c:ext xmlns:c16="http://schemas.microsoft.com/office/drawing/2014/chart" uri="{C3380CC4-5D6E-409C-BE32-E72D297353CC}">
                  <c16:uniqueId val="{00000019-6A82-4826-9F78-2B064121C2DD}"/>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{C667DE35-265C-40CF-8962-CF1DB1A802CA}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A82-4826-9F78-2B064121C2DD}"/>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{6F2C500A-9758-4C0E-BEAC-1FD3868D0788}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A82-4826-9F78-2B064121C2DD}"/>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{34F60398-66F0-4D16-8995-43D1E451BFCA}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A82-4826-9F78-2B064121C2DD}"/>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{9A91F1F6-EB36-4424-BB50-436C83E75FA2}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A82-4826-9F78-2B064121C2DD}"/>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{753352BD-902A-4C4C-8C6B-8073F9F5CCF6}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A82-4826-9F78-2B064121C2DD}"/>
                </c:ext>
              </c:extLst>
            </c:dLbl>
            <c:dLbl>
              <c:idx val="31"/>
              <c:tx>
                <c:strRef>
                  <c:f>Daten_Diagramme!$E$45</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{D40445EA-1AD3-4120-9A6D-4FC289081617}</c15:txfldGUID>
                      <c15:f>Daten_Diagramme!$E$45</c15:f>
                      <c15:dlblFieldTableCache>
                        <c:ptCount val="1"/>
                        <c:pt idx="0">
                          <c:v>-4.8</c:v>
                        </c:pt>
                      </c15:dlblFieldTableCache>
                    </c15:dlblFTEntry>
                  </c15:dlblFieldTable>
                  <c15:showDataLabelsRange val="0"/>
                </c:ext>
                <c:ext xmlns:c16="http://schemas.microsoft.com/office/drawing/2014/chart" uri="{C3380CC4-5D6E-409C-BE32-E72D297353CC}">
                  <c16:uniqueId val="{0000001F-6A82-4826-9F78-2B064121C2D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-4.8900255754475701</c:v>
                </c:pt>
                <c:pt idx="1">
                  <c:v>0</c:v>
                </c:pt>
                <c:pt idx="2">
                  <c:v>0</c:v>
                </c:pt>
                <c:pt idx="3">
                  <c:v>-9.2465753424657535</c:v>
                </c:pt>
                <c:pt idx="4">
                  <c:v>0</c:v>
                </c:pt>
                <c:pt idx="5">
                  <c:v>10.75268817204301</c:v>
                </c:pt>
                <c:pt idx="6">
                  <c:v>0</c:v>
                </c:pt>
                <c:pt idx="7">
                  <c:v>0</c:v>
                </c:pt>
                <c:pt idx="8">
                  <c:v>-5.7845744680851068</c:v>
                </c:pt>
                <c:pt idx="9">
                  <c:v>-7.0788530465949817</c:v>
                </c:pt>
                <c:pt idx="10">
                  <c:v>-15.205843293492697</c:v>
                </c:pt>
                <c:pt idx="11">
                  <c:v>22.142857142857142</c:v>
                </c:pt>
                <c:pt idx="12">
                  <c:v>6.1403508771929829</c:v>
                </c:pt>
                <c:pt idx="13">
                  <c:v>-3.9603960396039604</c:v>
                </c:pt>
                <c:pt idx="14">
                  <c:v>0.16722408026755853</c:v>
                </c:pt>
                <c:pt idx="15">
                  <c:v>-13.636363636363637</c:v>
                </c:pt>
                <c:pt idx="16">
                  <c:v>-11.278195488721805</c:v>
                </c:pt>
                <c:pt idx="17">
                  <c:v>-1.9430051813471503</c:v>
                </c:pt>
                <c:pt idx="18">
                  <c:v>1.6216216216216217</c:v>
                </c:pt>
                <c:pt idx="19">
                  <c:v>-4.4510385756676554</c:v>
                </c:pt>
                <c:pt idx="20">
                  <c:v>1.279317697228145</c:v>
                </c:pt>
                <c:pt idx="21">
                  <c:v>0</c:v>
                </c:pt>
                <c:pt idx="23">
                  <c:v>0</c:v>
                </c:pt>
                <c:pt idx="24">
                  <c:v>0</c:v>
                </c:pt>
                <c:pt idx="25">
                  <c:v>-4.832424006235386</c:v>
                </c:pt>
              </c:numCache>
            </c:numRef>
          </c:val>
          <c:extLst>
            <c:ext xmlns:c16="http://schemas.microsoft.com/office/drawing/2014/chart" uri="{C3380CC4-5D6E-409C-BE32-E72D297353CC}">
              <c16:uniqueId val="{00000020-6A82-4826-9F78-2B064121C2DD}"/>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{387C2545-B806-4A7F-B3BD-040E56DF639D}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A82-4826-9F78-2B064121C2DD}"/>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{9C968EF4-F988-4DBE-94A3-C24775E349E8}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A82-4826-9F78-2B064121C2DD}"/>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{37C65A10-D7CA-4D4B-9037-E60BBED24DD4}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A82-4826-9F78-2B064121C2DD}"/>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{C5466BB3-89EA-4379-838D-AA6B3982DDDF}</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A82-4826-9F78-2B064121C2DD}"/>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{15F3127B-887B-4781-AC18-5B931955C4DC}</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A82-4826-9F78-2B064121C2DD}"/>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{13DF838C-5663-4B53-812A-105698F9AC41}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A82-4826-9F78-2B064121C2DD}"/>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{D2E0145D-4CB9-4846-9D99-0F35D00986E3}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A82-4826-9F78-2B064121C2DD}"/>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{8C0CB22F-3502-4F6D-A3C7-A32A6D7DCF37}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A82-4826-9F78-2B064121C2DD}"/>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{EFCD7AD3-14B1-4769-AC23-839D26F9ED88}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A82-4826-9F78-2B064121C2DD}"/>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{A75CE0E7-DC50-4325-A60E-9F2C0E3CEE3F}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A82-4826-9F78-2B064121C2DD}"/>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{777F85E6-DFED-4A8C-B225-236734D4F041}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A82-4826-9F78-2B064121C2DD}"/>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{816B116F-D216-47CD-B0B5-92E2FDD37040}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A82-4826-9F78-2B064121C2DD}"/>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{88778A06-BDDE-4E03-8BA8-0F3CC5384EB1}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A82-4826-9F78-2B064121C2DD}"/>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{AE44CEA1-CDAF-4D19-8599-B32CC026F9CA}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A82-4826-9F78-2B064121C2DD}"/>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{212C8434-EA02-4AEC-AB4F-022DCAED79D9}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A82-4826-9F78-2B064121C2DD}"/>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{7B4A9E84-314F-4278-BD59-3017F39A05FE}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A82-4826-9F78-2B064121C2DD}"/>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{3B20F4CE-219A-464B-80A8-0157C31AD2ED}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A82-4826-9F78-2B064121C2DD}"/>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{D5B9668C-45B6-42B6-A8C7-F61983082691}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A82-4826-9F78-2B064121C2DD}"/>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{B0E66995-CAF4-4E20-8E35-4C12D14BE2B4}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A82-4826-9F78-2B064121C2DD}"/>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{D2086049-FE73-44D7-B9AB-D5D984D64C80}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A82-4826-9F78-2B064121C2DD}"/>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{2A9B737A-B83C-4345-AE89-D391002C0BBF}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A82-4826-9F78-2B064121C2DD}"/>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{291533A2-FE2E-4E57-8D06-AD5C36EC7472}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A82-4826-9F78-2B064121C2DD}"/>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{DAC563B8-E237-45F9-A604-358CE5195EE2}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A82-4826-9F78-2B064121C2DD}"/>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{8ECA17A8-920A-474A-8968-472D4A7DE226}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A82-4826-9F78-2B064121C2DD}"/>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{025C847E-81C9-4421-8259-EC1BE70DAC59}</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A82-4826-9F78-2B064121C2DD}"/>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{73D1B857-9E48-416A-8D31-4AABAB60D0BB}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A82-4826-9F78-2B064121C2DD}"/>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{432E8098-6AAA-476E-BE25-C0F63A0E6C6E}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A82-4826-9F78-2B064121C2DD}"/>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{FA12D33E-1DC5-4997-94FA-22D97762B2EB}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A82-4826-9F78-2B064121C2DD}"/>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{BA0F29FE-438F-4674-A44C-689B0F2877D6}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A82-4826-9F78-2B064121C2DD}"/>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{3C5369E1-441B-45C7-8A04-B8ADFCF38C9D}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A82-4826-9F78-2B064121C2DD}"/>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{721C4E50-712F-48A4-ACB3-7B0B7673C56D}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A82-4826-9F78-2B064121C2DD}"/>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{C4B8D299-5B59-47FF-BC05-8BE76515572A}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A82-4826-9F78-2B064121C2D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-0.75</c:v>
                </c:pt>
                <c:pt idx="5">
                  <c:v>0</c:v>
                </c:pt>
                <c:pt idx="6">
                  <c:v>-0.75</c:v>
                </c:pt>
                <c:pt idx="7">
                  <c:v>-0.75</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6A82-4826-9F78-2B064121C2DD}"/>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45</c:v>
                </c:pt>
                <c:pt idx="5">
                  <c:v>#N/A</c:v>
                </c:pt>
                <c:pt idx="6">
                  <c:v>45</c:v>
                </c:pt>
                <c:pt idx="7">
                  <c:v>45</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46</c:v>
                </c:pt>
                <c:pt idx="5">
                  <c:v>#N/A</c:v>
                </c:pt>
                <c:pt idx="6">
                  <c:v>67</c:v>
                </c:pt>
                <c:pt idx="7">
                  <c:v>77</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6A82-4826-9F78-2B064121C2DD}"/>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{A7596B89-7567-432C-94D1-62657AC273E4}</c15:txfldGUID>
                      <c15:f>Diagramm!$I$46</c15:f>
                      <c15:dlblFieldTableCache>
                        <c:ptCount val="1"/>
                      </c15:dlblFieldTableCache>
                    </c15:dlblFTEntry>
                  </c15:dlblFieldTable>
                  <c15:showDataLabelsRange val="0"/>
                </c:ext>
                <c:ext xmlns:c16="http://schemas.microsoft.com/office/drawing/2014/chart" uri="{C3380CC4-5D6E-409C-BE32-E72D297353CC}">
                  <c16:uniqueId val="{00000000-ADB0-4D31-BBB9-FC7EC70F60F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{C967A715-AB8E-467C-A9D1-B9B1C8B5F589}</c15:txfldGUID>
                      <c15:f>Diagramm!$I$47</c15:f>
                      <c15:dlblFieldTableCache>
                        <c:ptCount val="1"/>
                      </c15:dlblFieldTableCache>
                    </c15:dlblFTEntry>
                  </c15:dlblFieldTable>
                  <c15:showDataLabelsRange val="0"/>
                </c:ext>
                <c:ext xmlns:c16="http://schemas.microsoft.com/office/drawing/2014/chart" uri="{C3380CC4-5D6E-409C-BE32-E72D297353CC}">
                  <c16:uniqueId val="{00000001-ADB0-4D31-BBB9-FC7EC70F60F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{7A845B6A-F2DE-4539-9530-598F74BD7C05}</c15:txfldGUID>
                      <c15:f>Diagramm!$I$48</c15:f>
                      <c15:dlblFieldTableCache>
                        <c:ptCount val="1"/>
                      </c15:dlblFieldTableCache>
                    </c15:dlblFTEntry>
                  </c15:dlblFieldTable>
                  <c15:showDataLabelsRange val="0"/>
                </c:ext>
                <c:ext xmlns:c16="http://schemas.microsoft.com/office/drawing/2014/chart" uri="{C3380CC4-5D6E-409C-BE32-E72D297353CC}">
                  <c16:uniqueId val="{00000002-ADB0-4D31-BBB9-FC7EC70F60F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{6D34C854-95B3-45F8-B91B-0ED3BE827A27}</c15:txfldGUID>
                      <c15:f>Diagramm!$I$49</c15:f>
                      <c15:dlblFieldTableCache>
                        <c:ptCount val="1"/>
                      </c15:dlblFieldTableCache>
                    </c15:dlblFTEntry>
                  </c15:dlblFieldTable>
                  <c15:showDataLabelsRange val="0"/>
                </c:ext>
                <c:ext xmlns:c16="http://schemas.microsoft.com/office/drawing/2014/chart" uri="{C3380CC4-5D6E-409C-BE32-E72D297353CC}">
                  <c16:uniqueId val="{00000003-ADB0-4D31-BBB9-FC7EC70F60F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{648E2AF2-0546-4689-801D-5B4041410187}</c15:txfldGUID>
                      <c15:f>Diagramm!$I$50</c15:f>
                      <c15:dlblFieldTableCache>
                        <c:ptCount val="1"/>
                      </c15:dlblFieldTableCache>
                    </c15:dlblFTEntry>
                  </c15:dlblFieldTable>
                  <c15:showDataLabelsRange val="0"/>
                </c:ext>
                <c:ext xmlns:c16="http://schemas.microsoft.com/office/drawing/2014/chart" uri="{C3380CC4-5D6E-409C-BE32-E72D297353CC}">
                  <c16:uniqueId val="{00000004-ADB0-4D31-BBB9-FC7EC70F60F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{D3D1AF22-40B1-43D0-827C-8D830B4B80F9}</c15:txfldGUID>
                      <c15:f>Diagramm!$I$51</c15:f>
                      <c15:dlblFieldTableCache>
                        <c:ptCount val="1"/>
                      </c15:dlblFieldTableCache>
                    </c15:dlblFTEntry>
                  </c15:dlblFieldTable>
                  <c15:showDataLabelsRange val="0"/>
                </c:ext>
                <c:ext xmlns:c16="http://schemas.microsoft.com/office/drawing/2014/chart" uri="{C3380CC4-5D6E-409C-BE32-E72D297353CC}">
                  <c16:uniqueId val="{00000005-ADB0-4D31-BBB9-FC7EC70F60F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{CD7216C7-B736-4D1D-BDB5-F9D8CE11EA20}</c15:txfldGUID>
                      <c15:f>Diagramm!$I$52</c15:f>
                      <c15:dlblFieldTableCache>
                        <c:ptCount val="1"/>
                      </c15:dlblFieldTableCache>
                    </c15:dlblFTEntry>
                  </c15:dlblFieldTable>
                  <c15:showDataLabelsRange val="0"/>
                </c:ext>
                <c:ext xmlns:c16="http://schemas.microsoft.com/office/drawing/2014/chart" uri="{C3380CC4-5D6E-409C-BE32-E72D297353CC}">
                  <c16:uniqueId val="{00000006-ADB0-4D31-BBB9-FC7EC70F60F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{0C7F45C6-A236-489C-AEAD-70C0A9F0618A}</c15:txfldGUID>
                      <c15:f>Diagramm!$I$53</c15:f>
                      <c15:dlblFieldTableCache>
                        <c:ptCount val="1"/>
                      </c15:dlblFieldTableCache>
                    </c15:dlblFTEntry>
                  </c15:dlblFieldTable>
                  <c15:showDataLabelsRange val="0"/>
                </c:ext>
                <c:ext xmlns:c16="http://schemas.microsoft.com/office/drawing/2014/chart" uri="{C3380CC4-5D6E-409C-BE32-E72D297353CC}">
                  <c16:uniqueId val="{00000007-ADB0-4D31-BBB9-FC7EC70F60F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{31BBF1BC-882A-4B64-87A6-A093826A7B2F}</c15:txfldGUID>
                      <c15:f>Diagramm!$I$54</c15:f>
                      <c15:dlblFieldTableCache>
                        <c:ptCount val="1"/>
                      </c15:dlblFieldTableCache>
                    </c15:dlblFTEntry>
                  </c15:dlblFieldTable>
                  <c15:showDataLabelsRange val="0"/>
                </c:ext>
                <c:ext xmlns:c16="http://schemas.microsoft.com/office/drawing/2014/chart" uri="{C3380CC4-5D6E-409C-BE32-E72D297353CC}">
                  <c16:uniqueId val="{00000008-ADB0-4D31-BBB9-FC7EC70F60F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{7FBA79A4-72F6-4B61-83AA-E386CAA0DB54}</c15:txfldGUID>
                      <c15:f>Diagramm!$I$55</c15:f>
                      <c15:dlblFieldTableCache>
                        <c:ptCount val="1"/>
                      </c15:dlblFieldTableCache>
                    </c15:dlblFTEntry>
                  </c15:dlblFieldTable>
                  <c15:showDataLabelsRange val="0"/>
                </c:ext>
                <c:ext xmlns:c16="http://schemas.microsoft.com/office/drawing/2014/chart" uri="{C3380CC4-5D6E-409C-BE32-E72D297353CC}">
                  <c16:uniqueId val="{00000009-ADB0-4D31-BBB9-FC7EC70F60F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{E0885A05-5CC3-414F-ADC3-8F35AC14905F}</c15:txfldGUID>
                      <c15:f>Diagramm!$I$56</c15:f>
                      <c15:dlblFieldTableCache>
                        <c:ptCount val="1"/>
                      </c15:dlblFieldTableCache>
                    </c15:dlblFTEntry>
                  </c15:dlblFieldTable>
                  <c15:showDataLabelsRange val="0"/>
                </c:ext>
                <c:ext xmlns:c16="http://schemas.microsoft.com/office/drawing/2014/chart" uri="{C3380CC4-5D6E-409C-BE32-E72D297353CC}">
                  <c16:uniqueId val="{0000000A-ADB0-4D31-BBB9-FC7EC70F60F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{242CD0F1-FC03-456D-99D7-8827FECBE736}</c15:txfldGUID>
                      <c15:f>Diagramm!$I$57</c15:f>
                      <c15:dlblFieldTableCache>
                        <c:ptCount val="1"/>
                      </c15:dlblFieldTableCache>
                    </c15:dlblFTEntry>
                  </c15:dlblFieldTable>
                  <c15:showDataLabelsRange val="0"/>
                </c:ext>
                <c:ext xmlns:c16="http://schemas.microsoft.com/office/drawing/2014/chart" uri="{C3380CC4-5D6E-409C-BE32-E72D297353CC}">
                  <c16:uniqueId val="{0000000B-ADB0-4D31-BBB9-FC7EC70F60F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{B378DBE7-452A-4599-B320-D760705414CD}</c15:txfldGUID>
                      <c15:f>Diagramm!$I$58</c15:f>
                      <c15:dlblFieldTableCache>
                        <c:ptCount val="1"/>
                      </c15:dlblFieldTableCache>
                    </c15:dlblFTEntry>
                  </c15:dlblFieldTable>
                  <c15:showDataLabelsRange val="0"/>
                </c:ext>
                <c:ext xmlns:c16="http://schemas.microsoft.com/office/drawing/2014/chart" uri="{C3380CC4-5D6E-409C-BE32-E72D297353CC}">
                  <c16:uniqueId val="{0000000C-ADB0-4D31-BBB9-FC7EC70F60F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{3F132EA5-46F4-4174-8708-BD0D4A571F14}</c15:txfldGUID>
                      <c15:f>Diagramm!$I$59</c15:f>
                      <c15:dlblFieldTableCache>
                        <c:ptCount val="1"/>
                      </c15:dlblFieldTableCache>
                    </c15:dlblFTEntry>
                  </c15:dlblFieldTable>
                  <c15:showDataLabelsRange val="0"/>
                </c:ext>
                <c:ext xmlns:c16="http://schemas.microsoft.com/office/drawing/2014/chart" uri="{C3380CC4-5D6E-409C-BE32-E72D297353CC}">
                  <c16:uniqueId val="{0000000D-ADB0-4D31-BBB9-FC7EC70F60F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{C77F8AEA-DF7C-4A96-A7CB-FC1678E70F89}</c15:txfldGUID>
                      <c15:f>Diagramm!$I$60</c15:f>
                      <c15:dlblFieldTableCache>
                        <c:ptCount val="1"/>
                      </c15:dlblFieldTableCache>
                    </c15:dlblFTEntry>
                  </c15:dlblFieldTable>
                  <c15:showDataLabelsRange val="0"/>
                </c:ext>
                <c:ext xmlns:c16="http://schemas.microsoft.com/office/drawing/2014/chart" uri="{C3380CC4-5D6E-409C-BE32-E72D297353CC}">
                  <c16:uniqueId val="{0000000E-ADB0-4D31-BBB9-FC7EC70F60F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{70F3D8AC-90F3-4A82-95D3-6A8B8FE34202}</c15:txfldGUID>
                      <c15:f>Diagramm!$I$61</c15:f>
                      <c15:dlblFieldTableCache>
                        <c:ptCount val="1"/>
                      </c15:dlblFieldTableCache>
                    </c15:dlblFTEntry>
                  </c15:dlblFieldTable>
                  <c15:showDataLabelsRange val="0"/>
                </c:ext>
                <c:ext xmlns:c16="http://schemas.microsoft.com/office/drawing/2014/chart" uri="{C3380CC4-5D6E-409C-BE32-E72D297353CC}">
                  <c16:uniqueId val="{0000000F-ADB0-4D31-BBB9-FC7EC70F60F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{9AA47F83-8883-4A90-8FA0-72CB8D8ECD9A}</c15:txfldGUID>
                      <c15:f>Diagramm!$I$62</c15:f>
                      <c15:dlblFieldTableCache>
                        <c:ptCount val="1"/>
                      </c15:dlblFieldTableCache>
                    </c15:dlblFTEntry>
                  </c15:dlblFieldTable>
                  <c15:showDataLabelsRange val="0"/>
                </c:ext>
                <c:ext xmlns:c16="http://schemas.microsoft.com/office/drawing/2014/chart" uri="{C3380CC4-5D6E-409C-BE32-E72D297353CC}">
                  <c16:uniqueId val="{00000010-ADB0-4D31-BBB9-FC7EC70F60F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{F2363F1B-5A01-4EC0-BFEE-17275C3D3A46}</c15:txfldGUID>
                      <c15:f>Diagramm!$I$63</c15:f>
                      <c15:dlblFieldTableCache>
                        <c:ptCount val="1"/>
                      </c15:dlblFieldTableCache>
                    </c15:dlblFTEntry>
                  </c15:dlblFieldTable>
                  <c15:showDataLabelsRange val="0"/>
                </c:ext>
                <c:ext xmlns:c16="http://schemas.microsoft.com/office/drawing/2014/chart" uri="{C3380CC4-5D6E-409C-BE32-E72D297353CC}">
                  <c16:uniqueId val="{00000011-ADB0-4D31-BBB9-FC7EC70F60F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{20A1CF3B-8296-4570-B407-A53832766826}</c15:txfldGUID>
                      <c15:f>Diagramm!$I$64</c15:f>
                      <c15:dlblFieldTableCache>
                        <c:ptCount val="1"/>
                      </c15:dlblFieldTableCache>
                    </c15:dlblFTEntry>
                  </c15:dlblFieldTable>
                  <c15:showDataLabelsRange val="0"/>
                </c:ext>
                <c:ext xmlns:c16="http://schemas.microsoft.com/office/drawing/2014/chart" uri="{C3380CC4-5D6E-409C-BE32-E72D297353CC}">
                  <c16:uniqueId val="{00000012-ADB0-4D31-BBB9-FC7EC70F60F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{0A9283FF-76D0-4731-84DF-F745DDEA28E9}</c15:txfldGUID>
                      <c15:f>Diagramm!$I$65</c15:f>
                      <c15:dlblFieldTableCache>
                        <c:ptCount val="1"/>
                      </c15:dlblFieldTableCache>
                    </c15:dlblFTEntry>
                  </c15:dlblFieldTable>
                  <c15:showDataLabelsRange val="0"/>
                </c:ext>
                <c:ext xmlns:c16="http://schemas.microsoft.com/office/drawing/2014/chart" uri="{C3380CC4-5D6E-409C-BE32-E72D297353CC}">
                  <c16:uniqueId val="{00000013-ADB0-4D31-BBB9-FC7EC70F60F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{8EB76FB9-2FD1-4DC7-B53C-915F05876408}</c15:txfldGUID>
                      <c15:f>Diagramm!$I$66</c15:f>
                      <c15:dlblFieldTableCache>
                        <c:ptCount val="1"/>
                      </c15:dlblFieldTableCache>
                    </c15:dlblFTEntry>
                  </c15:dlblFieldTable>
                  <c15:showDataLabelsRange val="0"/>
                </c:ext>
                <c:ext xmlns:c16="http://schemas.microsoft.com/office/drawing/2014/chart" uri="{C3380CC4-5D6E-409C-BE32-E72D297353CC}">
                  <c16:uniqueId val="{00000014-ADB0-4D31-BBB9-FC7EC70F60F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{786CA13B-FE60-4722-A170-0CE8A95EAF2D}</c15:txfldGUID>
                      <c15:f>Diagramm!$I$67</c15:f>
                      <c15:dlblFieldTableCache>
                        <c:ptCount val="1"/>
                      </c15:dlblFieldTableCache>
                    </c15:dlblFTEntry>
                  </c15:dlblFieldTable>
                  <c15:showDataLabelsRange val="0"/>
                </c:ext>
                <c:ext xmlns:c16="http://schemas.microsoft.com/office/drawing/2014/chart" uri="{C3380CC4-5D6E-409C-BE32-E72D297353CC}">
                  <c16:uniqueId val="{00000015-ADB0-4D31-BBB9-FC7EC70F60F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DB0-4D31-BBB9-FC7EC70F60F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{AD9EFBE0-086C-4800-947A-4224EF5A0970}</c15:txfldGUID>
                      <c15:f>Diagramm!$K$46</c15:f>
                      <c15:dlblFieldTableCache>
                        <c:ptCount val="1"/>
                      </c15:dlblFieldTableCache>
                    </c15:dlblFTEntry>
                  </c15:dlblFieldTable>
                  <c15:showDataLabelsRange val="0"/>
                </c:ext>
                <c:ext xmlns:c16="http://schemas.microsoft.com/office/drawing/2014/chart" uri="{C3380CC4-5D6E-409C-BE32-E72D297353CC}">
                  <c16:uniqueId val="{00000017-ADB0-4D31-BBB9-FC7EC70F60F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{7A89B2A5-AC24-4932-A335-B214BA159830}</c15:txfldGUID>
                      <c15:f>Diagramm!$K$47</c15:f>
                      <c15:dlblFieldTableCache>
                        <c:ptCount val="1"/>
                      </c15:dlblFieldTableCache>
                    </c15:dlblFTEntry>
                  </c15:dlblFieldTable>
                  <c15:showDataLabelsRange val="0"/>
                </c:ext>
                <c:ext xmlns:c16="http://schemas.microsoft.com/office/drawing/2014/chart" uri="{C3380CC4-5D6E-409C-BE32-E72D297353CC}">
                  <c16:uniqueId val="{00000018-ADB0-4D31-BBB9-FC7EC70F60F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{FB139785-641E-48BC-B064-8648A91A6FBF}</c15:txfldGUID>
                      <c15:f>Diagramm!$K$48</c15:f>
                      <c15:dlblFieldTableCache>
                        <c:ptCount val="1"/>
                      </c15:dlblFieldTableCache>
                    </c15:dlblFTEntry>
                  </c15:dlblFieldTable>
                  <c15:showDataLabelsRange val="0"/>
                </c:ext>
                <c:ext xmlns:c16="http://schemas.microsoft.com/office/drawing/2014/chart" uri="{C3380CC4-5D6E-409C-BE32-E72D297353CC}">
                  <c16:uniqueId val="{00000019-ADB0-4D31-BBB9-FC7EC70F60F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{A0C04F0E-F3D2-4CB8-9EC7-DC862C5E03B8}</c15:txfldGUID>
                      <c15:f>Diagramm!$K$49</c15:f>
                      <c15:dlblFieldTableCache>
                        <c:ptCount val="1"/>
                      </c15:dlblFieldTableCache>
                    </c15:dlblFTEntry>
                  </c15:dlblFieldTable>
                  <c15:showDataLabelsRange val="0"/>
                </c:ext>
                <c:ext xmlns:c16="http://schemas.microsoft.com/office/drawing/2014/chart" uri="{C3380CC4-5D6E-409C-BE32-E72D297353CC}">
                  <c16:uniqueId val="{0000001A-ADB0-4D31-BBB9-FC7EC70F60F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{4F9142B8-B250-4948-A41F-C8CAB04F1CE7}</c15:txfldGUID>
                      <c15:f>Diagramm!$K$50</c15:f>
                      <c15:dlblFieldTableCache>
                        <c:ptCount val="1"/>
                      </c15:dlblFieldTableCache>
                    </c15:dlblFTEntry>
                  </c15:dlblFieldTable>
                  <c15:showDataLabelsRange val="0"/>
                </c:ext>
                <c:ext xmlns:c16="http://schemas.microsoft.com/office/drawing/2014/chart" uri="{C3380CC4-5D6E-409C-BE32-E72D297353CC}">
                  <c16:uniqueId val="{0000001B-ADB0-4D31-BBB9-FC7EC70F60F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{60566C26-AB0C-45F9-BB5A-B922EED67793}</c15:txfldGUID>
                      <c15:f>Diagramm!$K$51</c15:f>
                      <c15:dlblFieldTableCache>
                        <c:ptCount val="1"/>
                      </c15:dlblFieldTableCache>
                    </c15:dlblFTEntry>
                  </c15:dlblFieldTable>
                  <c15:showDataLabelsRange val="0"/>
                </c:ext>
                <c:ext xmlns:c16="http://schemas.microsoft.com/office/drawing/2014/chart" uri="{C3380CC4-5D6E-409C-BE32-E72D297353CC}">
                  <c16:uniqueId val="{0000001C-ADB0-4D31-BBB9-FC7EC70F60F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{D74E98BB-72A4-4423-B10A-7EF63CC7720F}</c15:txfldGUID>
                      <c15:f>Diagramm!$K$52</c15:f>
                      <c15:dlblFieldTableCache>
                        <c:ptCount val="1"/>
                      </c15:dlblFieldTableCache>
                    </c15:dlblFTEntry>
                  </c15:dlblFieldTable>
                  <c15:showDataLabelsRange val="0"/>
                </c:ext>
                <c:ext xmlns:c16="http://schemas.microsoft.com/office/drawing/2014/chart" uri="{C3380CC4-5D6E-409C-BE32-E72D297353CC}">
                  <c16:uniqueId val="{0000001D-ADB0-4D31-BBB9-FC7EC70F60F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{4B14FE93-37D2-4E28-A881-814AFA08FD40}</c15:txfldGUID>
                      <c15:f>Diagramm!$K$53</c15:f>
                      <c15:dlblFieldTableCache>
                        <c:ptCount val="1"/>
                      </c15:dlblFieldTableCache>
                    </c15:dlblFTEntry>
                  </c15:dlblFieldTable>
                  <c15:showDataLabelsRange val="0"/>
                </c:ext>
                <c:ext xmlns:c16="http://schemas.microsoft.com/office/drawing/2014/chart" uri="{C3380CC4-5D6E-409C-BE32-E72D297353CC}">
                  <c16:uniqueId val="{0000001E-ADB0-4D31-BBB9-FC7EC70F60F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{FAE3B18F-EC96-44EB-9D46-F4C5698FFAE2}</c15:txfldGUID>
                      <c15:f>Diagramm!$K$54</c15:f>
                      <c15:dlblFieldTableCache>
                        <c:ptCount val="1"/>
                      </c15:dlblFieldTableCache>
                    </c15:dlblFTEntry>
                  </c15:dlblFieldTable>
                  <c15:showDataLabelsRange val="0"/>
                </c:ext>
                <c:ext xmlns:c16="http://schemas.microsoft.com/office/drawing/2014/chart" uri="{C3380CC4-5D6E-409C-BE32-E72D297353CC}">
                  <c16:uniqueId val="{0000001F-ADB0-4D31-BBB9-FC7EC70F60F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{442205A3-D29B-4E83-B177-9E43EB3C60EA}</c15:txfldGUID>
                      <c15:f>Diagramm!$K$55</c15:f>
                      <c15:dlblFieldTableCache>
                        <c:ptCount val="1"/>
                      </c15:dlblFieldTableCache>
                    </c15:dlblFTEntry>
                  </c15:dlblFieldTable>
                  <c15:showDataLabelsRange val="0"/>
                </c:ext>
                <c:ext xmlns:c16="http://schemas.microsoft.com/office/drawing/2014/chart" uri="{C3380CC4-5D6E-409C-BE32-E72D297353CC}">
                  <c16:uniqueId val="{00000020-ADB0-4D31-BBB9-FC7EC70F60F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{4941E631-52D5-4AF6-8746-3EEF497082DC}</c15:txfldGUID>
                      <c15:f>Diagramm!$K$56</c15:f>
                      <c15:dlblFieldTableCache>
                        <c:ptCount val="1"/>
                      </c15:dlblFieldTableCache>
                    </c15:dlblFTEntry>
                  </c15:dlblFieldTable>
                  <c15:showDataLabelsRange val="0"/>
                </c:ext>
                <c:ext xmlns:c16="http://schemas.microsoft.com/office/drawing/2014/chart" uri="{C3380CC4-5D6E-409C-BE32-E72D297353CC}">
                  <c16:uniqueId val="{00000021-ADB0-4D31-BBB9-FC7EC70F60F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{1A831BAB-89C9-4E74-80D2-FF36816038E3}</c15:txfldGUID>
                      <c15:f>Diagramm!$K$57</c15:f>
                      <c15:dlblFieldTableCache>
                        <c:ptCount val="1"/>
                      </c15:dlblFieldTableCache>
                    </c15:dlblFTEntry>
                  </c15:dlblFieldTable>
                  <c15:showDataLabelsRange val="0"/>
                </c:ext>
                <c:ext xmlns:c16="http://schemas.microsoft.com/office/drawing/2014/chart" uri="{C3380CC4-5D6E-409C-BE32-E72D297353CC}">
                  <c16:uniqueId val="{00000022-ADB0-4D31-BBB9-FC7EC70F60F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{6A244302-4818-4CD6-AF53-8E1B84493D6F}</c15:txfldGUID>
                      <c15:f>Diagramm!$K$58</c15:f>
                      <c15:dlblFieldTableCache>
                        <c:ptCount val="1"/>
                      </c15:dlblFieldTableCache>
                    </c15:dlblFTEntry>
                  </c15:dlblFieldTable>
                  <c15:showDataLabelsRange val="0"/>
                </c:ext>
                <c:ext xmlns:c16="http://schemas.microsoft.com/office/drawing/2014/chart" uri="{C3380CC4-5D6E-409C-BE32-E72D297353CC}">
                  <c16:uniqueId val="{00000023-ADB0-4D31-BBB9-FC7EC70F60F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{42E99596-1447-4570-A47C-201CDDCEF0A1}</c15:txfldGUID>
                      <c15:f>Diagramm!$K$59</c15:f>
                      <c15:dlblFieldTableCache>
                        <c:ptCount val="1"/>
                      </c15:dlblFieldTableCache>
                    </c15:dlblFTEntry>
                  </c15:dlblFieldTable>
                  <c15:showDataLabelsRange val="0"/>
                </c:ext>
                <c:ext xmlns:c16="http://schemas.microsoft.com/office/drawing/2014/chart" uri="{C3380CC4-5D6E-409C-BE32-E72D297353CC}">
                  <c16:uniqueId val="{00000024-ADB0-4D31-BBB9-FC7EC70F60F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{79FBF388-5777-4347-AAE0-FA4E39578699}</c15:txfldGUID>
                      <c15:f>Diagramm!$K$60</c15:f>
                      <c15:dlblFieldTableCache>
                        <c:ptCount val="1"/>
                      </c15:dlblFieldTableCache>
                    </c15:dlblFTEntry>
                  </c15:dlblFieldTable>
                  <c15:showDataLabelsRange val="0"/>
                </c:ext>
                <c:ext xmlns:c16="http://schemas.microsoft.com/office/drawing/2014/chart" uri="{C3380CC4-5D6E-409C-BE32-E72D297353CC}">
                  <c16:uniqueId val="{00000025-ADB0-4D31-BBB9-FC7EC70F60F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{5E576B5F-C49B-4F7A-88BC-78BD7F25DF39}</c15:txfldGUID>
                      <c15:f>Diagramm!$K$61</c15:f>
                      <c15:dlblFieldTableCache>
                        <c:ptCount val="1"/>
                      </c15:dlblFieldTableCache>
                    </c15:dlblFTEntry>
                  </c15:dlblFieldTable>
                  <c15:showDataLabelsRange val="0"/>
                </c:ext>
                <c:ext xmlns:c16="http://schemas.microsoft.com/office/drawing/2014/chart" uri="{C3380CC4-5D6E-409C-BE32-E72D297353CC}">
                  <c16:uniqueId val="{00000026-ADB0-4D31-BBB9-FC7EC70F60F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{3CE36F2B-6989-42EE-B812-5A3DC07DDF82}</c15:txfldGUID>
                      <c15:f>Diagramm!$K$62</c15:f>
                      <c15:dlblFieldTableCache>
                        <c:ptCount val="1"/>
                      </c15:dlblFieldTableCache>
                    </c15:dlblFTEntry>
                  </c15:dlblFieldTable>
                  <c15:showDataLabelsRange val="0"/>
                </c:ext>
                <c:ext xmlns:c16="http://schemas.microsoft.com/office/drawing/2014/chart" uri="{C3380CC4-5D6E-409C-BE32-E72D297353CC}">
                  <c16:uniqueId val="{00000027-ADB0-4D31-BBB9-FC7EC70F60F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{7002C53D-8271-464F-BF65-F1D19D7B6ABC}</c15:txfldGUID>
                      <c15:f>Diagramm!$K$63</c15:f>
                      <c15:dlblFieldTableCache>
                        <c:ptCount val="1"/>
                      </c15:dlblFieldTableCache>
                    </c15:dlblFTEntry>
                  </c15:dlblFieldTable>
                  <c15:showDataLabelsRange val="0"/>
                </c:ext>
                <c:ext xmlns:c16="http://schemas.microsoft.com/office/drawing/2014/chart" uri="{C3380CC4-5D6E-409C-BE32-E72D297353CC}">
                  <c16:uniqueId val="{00000028-ADB0-4D31-BBB9-FC7EC70F60F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{FE95A37C-AEA5-427D-8ED7-A44CE606EB58}</c15:txfldGUID>
                      <c15:f>Diagramm!$K$64</c15:f>
                      <c15:dlblFieldTableCache>
                        <c:ptCount val="1"/>
                      </c15:dlblFieldTableCache>
                    </c15:dlblFTEntry>
                  </c15:dlblFieldTable>
                  <c15:showDataLabelsRange val="0"/>
                </c:ext>
                <c:ext xmlns:c16="http://schemas.microsoft.com/office/drawing/2014/chart" uri="{C3380CC4-5D6E-409C-BE32-E72D297353CC}">
                  <c16:uniqueId val="{00000029-ADB0-4D31-BBB9-FC7EC70F60F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{3FE13069-D921-473D-9E7A-EAE681B43FF7}</c15:txfldGUID>
                      <c15:f>Diagramm!$K$65</c15:f>
                      <c15:dlblFieldTableCache>
                        <c:ptCount val="1"/>
                      </c15:dlblFieldTableCache>
                    </c15:dlblFTEntry>
                  </c15:dlblFieldTable>
                  <c15:showDataLabelsRange val="0"/>
                </c:ext>
                <c:ext xmlns:c16="http://schemas.microsoft.com/office/drawing/2014/chart" uri="{C3380CC4-5D6E-409C-BE32-E72D297353CC}">
                  <c16:uniqueId val="{0000002A-ADB0-4D31-BBB9-FC7EC70F60F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{5ECAB511-B0A9-4B54-AEDD-4189CE916CC2}</c15:txfldGUID>
                      <c15:f>Diagramm!$K$66</c15:f>
                      <c15:dlblFieldTableCache>
                        <c:ptCount val="1"/>
                      </c15:dlblFieldTableCache>
                    </c15:dlblFTEntry>
                  </c15:dlblFieldTable>
                  <c15:showDataLabelsRange val="0"/>
                </c:ext>
                <c:ext xmlns:c16="http://schemas.microsoft.com/office/drawing/2014/chart" uri="{C3380CC4-5D6E-409C-BE32-E72D297353CC}">
                  <c16:uniqueId val="{0000002B-ADB0-4D31-BBB9-FC7EC70F60F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{D6511F64-1415-498B-8961-AC910D7E35E9}</c15:txfldGUID>
                      <c15:f>Diagramm!$K$67</c15:f>
                      <c15:dlblFieldTableCache>
                        <c:ptCount val="1"/>
                      </c15:dlblFieldTableCache>
                    </c15:dlblFTEntry>
                  </c15:dlblFieldTable>
                  <c15:showDataLabelsRange val="0"/>
                </c:ext>
                <c:ext xmlns:c16="http://schemas.microsoft.com/office/drawing/2014/chart" uri="{C3380CC4-5D6E-409C-BE32-E72D297353CC}">
                  <c16:uniqueId val="{0000002C-ADB0-4D31-BBB9-FC7EC70F60F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DB0-4D31-BBB9-FC7EC70F60F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{31224D93-D41A-48ED-BEA8-D6554E5AB133}</c15:txfldGUID>
                      <c15:f>Diagramm!$J$46</c15:f>
                      <c15:dlblFieldTableCache>
                        <c:ptCount val="1"/>
                      </c15:dlblFieldTableCache>
                    </c15:dlblFTEntry>
                  </c15:dlblFieldTable>
                  <c15:showDataLabelsRange val="0"/>
                </c:ext>
                <c:ext xmlns:c16="http://schemas.microsoft.com/office/drawing/2014/chart" uri="{C3380CC4-5D6E-409C-BE32-E72D297353CC}">
                  <c16:uniqueId val="{0000002E-ADB0-4D31-BBB9-FC7EC70F60F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{7CEB9669-0209-4EB3-9E72-F7D09E2E0D46}</c15:txfldGUID>
                      <c15:f>Diagramm!$J$47</c15:f>
                      <c15:dlblFieldTableCache>
                        <c:ptCount val="1"/>
                      </c15:dlblFieldTableCache>
                    </c15:dlblFTEntry>
                  </c15:dlblFieldTable>
                  <c15:showDataLabelsRange val="0"/>
                </c:ext>
                <c:ext xmlns:c16="http://schemas.microsoft.com/office/drawing/2014/chart" uri="{C3380CC4-5D6E-409C-BE32-E72D297353CC}">
                  <c16:uniqueId val="{0000002F-ADB0-4D31-BBB9-FC7EC70F60F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{DDC7746F-1208-465D-BC58-4E083103EA94}</c15:txfldGUID>
                      <c15:f>Diagramm!$J$48</c15:f>
                      <c15:dlblFieldTableCache>
                        <c:ptCount val="1"/>
                      </c15:dlblFieldTableCache>
                    </c15:dlblFTEntry>
                  </c15:dlblFieldTable>
                  <c15:showDataLabelsRange val="0"/>
                </c:ext>
                <c:ext xmlns:c16="http://schemas.microsoft.com/office/drawing/2014/chart" uri="{C3380CC4-5D6E-409C-BE32-E72D297353CC}">
                  <c16:uniqueId val="{00000030-ADB0-4D31-BBB9-FC7EC70F60F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{480B25E0-3A39-4A7D-A71A-89777BA79919}</c15:txfldGUID>
                      <c15:f>Diagramm!$J$49</c15:f>
                      <c15:dlblFieldTableCache>
                        <c:ptCount val="1"/>
                      </c15:dlblFieldTableCache>
                    </c15:dlblFTEntry>
                  </c15:dlblFieldTable>
                  <c15:showDataLabelsRange val="0"/>
                </c:ext>
                <c:ext xmlns:c16="http://schemas.microsoft.com/office/drawing/2014/chart" uri="{C3380CC4-5D6E-409C-BE32-E72D297353CC}">
                  <c16:uniqueId val="{00000031-ADB0-4D31-BBB9-FC7EC70F60F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{0E8C3165-8A49-42B0-812F-7E4C873625C4}</c15:txfldGUID>
                      <c15:f>Diagramm!$J$50</c15:f>
                      <c15:dlblFieldTableCache>
                        <c:ptCount val="1"/>
                      </c15:dlblFieldTableCache>
                    </c15:dlblFTEntry>
                  </c15:dlblFieldTable>
                  <c15:showDataLabelsRange val="0"/>
                </c:ext>
                <c:ext xmlns:c16="http://schemas.microsoft.com/office/drawing/2014/chart" uri="{C3380CC4-5D6E-409C-BE32-E72D297353CC}">
                  <c16:uniqueId val="{00000032-ADB0-4D31-BBB9-FC7EC70F60F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{6597971D-1169-4E21-941B-7736CACE54E8}</c15:txfldGUID>
                      <c15:f>Diagramm!$J$51</c15:f>
                      <c15:dlblFieldTableCache>
                        <c:ptCount val="1"/>
                      </c15:dlblFieldTableCache>
                    </c15:dlblFTEntry>
                  </c15:dlblFieldTable>
                  <c15:showDataLabelsRange val="0"/>
                </c:ext>
                <c:ext xmlns:c16="http://schemas.microsoft.com/office/drawing/2014/chart" uri="{C3380CC4-5D6E-409C-BE32-E72D297353CC}">
                  <c16:uniqueId val="{00000033-ADB0-4D31-BBB9-FC7EC70F60F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{54B0D3A7-51D8-4D19-9DD7-D1724D732B2F}</c15:txfldGUID>
                      <c15:f>Diagramm!$J$52</c15:f>
                      <c15:dlblFieldTableCache>
                        <c:ptCount val="1"/>
                      </c15:dlblFieldTableCache>
                    </c15:dlblFTEntry>
                  </c15:dlblFieldTable>
                  <c15:showDataLabelsRange val="0"/>
                </c:ext>
                <c:ext xmlns:c16="http://schemas.microsoft.com/office/drawing/2014/chart" uri="{C3380CC4-5D6E-409C-BE32-E72D297353CC}">
                  <c16:uniqueId val="{00000034-ADB0-4D31-BBB9-FC7EC70F60F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{04391019-E26D-4E28-BCB2-5806156B470F}</c15:txfldGUID>
                      <c15:f>Diagramm!$J$53</c15:f>
                      <c15:dlblFieldTableCache>
                        <c:ptCount val="1"/>
                      </c15:dlblFieldTableCache>
                    </c15:dlblFTEntry>
                  </c15:dlblFieldTable>
                  <c15:showDataLabelsRange val="0"/>
                </c:ext>
                <c:ext xmlns:c16="http://schemas.microsoft.com/office/drawing/2014/chart" uri="{C3380CC4-5D6E-409C-BE32-E72D297353CC}">
                  <c16:uniqueId val="{00000035-ADB0-4D31-BBB9-FC7EC70F60F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{16DA2297-6DF5-4DE1-A786-BFD52DFF9FBD}</c15:txfldGUID>
                      <c15:f>Diagramm!$J$54</c15:f>
                      <c15:dlblFieldTableCache>
                        <c:ptCount val="1"/>
                      </c15:dlblFieldTableCache>
                    </c15:dlblFTEntry>
                  </c15:dlblFieldTable>
                  <c15:showDataLabelsRange val="0"/>
                </c:ext>
                <c:ext xmlns:c16="http://schemas.microsoft.com/office/drawing/2014/chart" uri="{C3380CC4-5D6E-409C-BE32-E72D297353CC}">
                  <c16:uniqueId val="{00000036-ADB0-4D31-BBB9-FC7EC70F60F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{BDB1EA2C-D30E-4766-A7A2-1ADC4B9F981D}</c15:txfldGUID>
                      <c15:f>Diagramm!$J$55</c15:f>
                      <c15:dlblFieldTableCache>
                        <c:ptCount val="1"/>
                      </c15:dlblFieldTableCache>
                    </c15:dlblFTEntry>
                  </c15:dlblFieldTable>
                  <c15:showDataLabelsRange val="0"/>
                </c:ext>
                <c:ext xmlns:c16="http://schemas.microsoft.com/office/drawing/2014/chart" uri="{C3380CC4-5D6E-409C-BE32-E72D297353CC}">
                  <c16:uniqueId val="{00000037-ADB0-4D31-BBB9-FC7EC70F60F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{AD07B513-195F-4A5F-8018-B5A4F0FF63B8}</c15:txfldGUID>
                      <c15:f>Diagramm!$J$56</c15:f>
                      <c15:dlblFieldTableCache>
                        <c:ptCount val="1"/>
                      </c15:dlblFieldTableCache>
                    </c15:dlblFTEntry>
                  </c15:dlblFieldTable>
                  <c15:showDataLabelsRange val="0"/>
                </c:ext>
                <c:ext xmlns:c16="http://schemas.microsoft.com/office/drawing/2014/chart" uri="{C3380CC4-5D6E-409C-BE32-E72D297353CC}">
                  <c16:uniqueId val="{00000038-ADB0-4D31-BBB9-FC7EC70F60F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{3D90903D-341F-48F1-8623-99AD8B78CBA2}</c15:txfldGUID>
                      <c15:f>Diagramm!$J$57</c15:f>
                      <c15:dlblFieldTableCache>
                        <c:ptCount val="1"/>
                      </c15:dlblFieldTableCache>
                    </c15:dlblFTEntry>
                  </c15:dlblFieldTable>
                  <c15:showDataLabelsRange val="0"/>
                </c:ext>
                <c:ext xmlns:c16="http://schemas.microsoft.com/office/drawing/2014/chart" uri="{C3380CC4-5D6E-409C-BE32-E72D297353CC}">
                  <c16:uniqueId val="{00000039-ADB0-4D31-BBB9-FC7EC70F60F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{6B5ED975-46E9-4DB2-8301-89ECCEB03E2C}</c15:txfldGUID>
                      <c15:f>Diagramm!$J$58</c15:f>
                      <c15:dlblFieldTableCache>
                        <c:ptCount val="1"/>
                      </c15:dlblFieldTableCache>
                    </c15:dlblFTEntry>
                  </c15:dlblFieldTable>
                  <c15:showDataLabelsRange val="0"/>
                </c:ext>
                <c:ext xmlns:c16="http://schemas.microsoft.com/office/drawing/2014/chart" uri="{C3380CC4-5D6E-409C-BE32-E72D297353CC}">
                  <c16:uniqueId val="{0000003A-ADB0-4D31-BBB9-FC7EC70F60F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{70FBE3C3-64C0-4EA0-8DF6-1C6B60DAD3A6}</c15:txfldGUID>
                      <c15:f>Diagramm!$J$59</c15:f>
                      <c15:dlblFieldTableCache>
                        <c:ptCount val="1"/>
                      </c15:dlblFieldTableCache>
                    </c15:dlblFTEntry>
                  </c15:dlblFieldTable>
                  <c15:showDataLabelsRange val="0"/>
                </c:ext>
                <c:ext xmlns:c16="http://schemas.microsoft.com/office/drawing/2014/chart" uri="{C3380CC4-5D6E-409C-BE32-E72D297353CC}">
                  <c16:uniqueId val="{0000003B-ADB0-4D31-BBB9-FC7EC70F60F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{336EC151-6DDB-465A-A25D-C37547F90C2C}</c15:txfldGUID>
                      <c15:f>Diagramm!$J$60</c15:f>
                      <c15:dlblFieldTableCache>
                        <c:ptCount val="1"/>
                      </c15:dlblFieldTableCache>
                    </c15:dlblFTEntry>
                  </c15:dlblFieldTable>
                  <c15:showDataLabelsRange val="0"/>
                </c:ext>
                <c:ext xmlns:c16="http://schemas.microsoft.com/office/drawing/2014/chart" uri="{C3380CC4-5D6E-409C-BE32-E72D297353CC}">
                  <c16:uniqueId val="{0000003C-ADB0-4D31-BBB9-FC7EC70F60F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{5F70A29A-DD7D-4C51-9DA9-02FD449B9ABF}</c15:txfldGUID>
                      <c15:f>Diagramm!$J$61</c15:f>
                      <c15:dlblFieldTableCache>
                        <c:ptCount val="1"/>
                      </c15:dlblFieldTableCache>
                    </c15:dlblFTEntry>
                  </c15:dlblFieldTable>
                  <c15:showDataLabelsRange val="0"/>
                </c:ext>
                <c:ext xmlns:c16="http://schemas.microsoft.com/office/drawing/2014/chart" uri="{C3380CC4-5D6E-409C-BE32-E72D297353CC}">
                  <c16:uniqueId val="{0000003D-ADB0-4D31-BBB9-FC7EC70F60F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{CB6E8D46-2E91-4F48-9A60-D0818D5C9FAC}</c15:txfldGUID>
                      <c15:f>Diagramm!$J$62</c15:f>
                      <c15:dlblFieldTableCache>
                        <c:ptCount val="1"/>
                      </c15:dlblFieldTableCache>
                    </c15:dlblFTEntry>
                  </c15:dlblFieldTable>
                  <c15:showDataLabelsRange val="0"/>
                </c:ext>
                <c:ext xmlns:c16="http://schemas.microsoft.com/office/drawing/2014/chart" uri="{C3380CC4-5D6E-409C-BE32-E72D297353CC}">
                  <c16:uniqueId val="{0000003E-ADB0-4D31-BBB9-FC7EC70F60F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{C7889CCA-F17D-4DD3-A565-852326A5E57F}</c15:txfldGUID>
                      <c15:f>Diagramm!$J$63</c15:f>
                      <c15:dlblFieldTableCache>
                        <c:ptCount val="1"/>
                      </c15:dlblFieldTableCache>
                    </c15:dlblFTEntry>
                  </c15:dlblFieldTable>
                  <c15:showDataLabelsRange val="0"/>
                </c:ext>
                <c:ext xmlns:c16="http://schemas.microsoft.com/office/drawing/2014/chart" uri="{C3380CC4-5D6E-409C-BE32-E72D297353CC}">
                  <c16:uniqueId val="{0000003F-ADB0-4D31-BBB9-FC7EC70F60F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{F69DE6F2-3988-4CD0-B90E-A4FCFB636FC4}</c15:txfldGUID>
                      <c15:f>Diagramm!$J$64</c15:f>
                      <c15:dlblFieldTableCache>
                        <c:ptCount val="1"/>
                      </c15:dlblFieldTableCache>
                    </c15:dlblFTEntry>
                  </c15:dlblFieldTable>
                  <c15:showDataLabelsRange val="0"/>
                </c:ext>
                <c:ext xmlns:c16="http://schemas.microsoft.com/office/drawing/2014/chart" uri="{C3380CC4-5D6E-409C-BE32-E72D297353CC}">
                  <c16:uniqueId val="{00000040-ADB0-4D31-BBB9-FC7EC70F60F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{104ED64A-9DF9-4A9F-8A4E-3AE83262BD21}</c15:txfldGUID>
                      <c15:f>Diagramm!$J$65</c15:f>
                      <c15:dlblFieldTableCache>
                        <c:ptCount val="1"/>
                      </c15:dlblFieldTableCache>
                    </c15:dlblFTEntry>
                  </c15:dlblFieldTable>
                  <c15:showDataLabelsRange val="0"/>
                </c:ext>
                <c:ext xmlns:c16="http://schemas.microsoft.com/office/drawing/2014/chart" uri="{C3380CC4-5D6E-409C-BE32-E72D297353CC}">
                  <c16:uniqueId val="{00000041-ADB0-4D31-BBB9-FC7EC70F60F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{1F0643A3-58DA-41F3-AF77-B396C9506ECF}</c15:txfldGUID>
                      <c15:f>Diagramm!$J$66</c15:f>
                      <c15:dlblFieldTableCache>
                        <c:ptCount val="1"/>
                      </c15:dlblFieldTableCache>
                    </c15:dlblFTEntry>
                  </c15:dlblFieldTable>
                  <c15:showDataLabelsRange val="0"/>
                </c:ext>
                <c:ext xmlns:c16="http://schemas.microsoft.com/office/drawing/2014/chart" uri="{C3380CC4-5D6E-409C-BE32-E72D297353CC}">
                  <c16:uniqueId val="{00000042-ADB0-4D31-BBB9-FC7EC70F60F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{B0438C08-7045-42FE-9991-23105C913C82}</c15:txfldGUID>
                      <c15:f>Diagramm!$J$67</c15:f>
                      <c15:dlblFieldTableCache>
                        <c:ptCount val="1"/>
                      </c15:dlblFieldTableCache>
                    </c15:dlblFTEntry>
                  </c15:dlblFieldTable>
                  <c15:showDataLabelsRange val="0"/>
                </c:ext>
                <c:ext xmlns:c16="http://schemas.microsoft.com/office/drawing/2014/chart" uri="{C3380CC4-5D6E-409C-BE32-E72D297353CC}">
                  <c16:uniqueId val="{00000043-ADB0-4D31-BBB9-FC7EC70F60F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DB0-4D31-BBB9-FC7EC70F60F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F21-45C3-B118-32C2B1FE281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21-45C3-B118-32C2B1FE281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21-45C3-B118-32C2B1FE281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21-45C3-B118-32C2B1FE281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F21-45C3-B118-32C2B1FE281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F21-45C3-B118-32C2B1FE281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F21-45C3-B118-32C2B1FE281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F21-45C3-B118-32C2B1FE281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F21-45C3-B118-32C2B1FE281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F21-45C3-B118-32C2B1FE281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F21-45C3-B118-32C2B1FE281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F21-45C3-B118-32C2B1FE281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F21-45C3-B118-32C2B1FE281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F21-45C3-B118-32C2B1FE281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F21-45C3-B118-32C2B1FE281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F21-45C3-B118-32C2B1FE281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F21-45C3-B118-32C2B1FE281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F21-45C3-B118-32C2B1FE281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F21-45C3-B118-32C2B1FE281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F21-45C3-B118-32C2B1FE281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F21-45C3-B118-32C2B1FE281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F21-45C3-B118-32C2B1FE281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F21-45C3-B118-32C2B1FE281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F21-45C3-B118-32C2B1FE281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F21-45C3-B118-32C2B1FE281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F21-45C3-B118-32C2B1FE281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F21-45C3-B118-32C2B1FE281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F21-45C3-B118-32C2B1FE281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F21-45C3-B118-32C2B1FE281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F21-45C3-B118-32C2B1FE281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F21-45C3-B118-32C2B1FE281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F21-45C3-B118-32C2B1FE281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F21-45C3-B118-32C2B1FE281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F21-45C3-B118-32C2B1FE281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F21-45C3-B118-32C2B1FE281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F21-45C3-B118-32C2B1FE281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F21-45C3-B118-32C2B1FE281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F21-45C3-B118-32C2B1FE281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F21-45C3-B118-32C2B1FE281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F21-45C3-B118-32C2B1FE281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F21-45C3-B118-32C2B1FE281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F21-45C3-B118-32C2B1FE281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F21-45C3-B118-32C2B1FE281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F21-45C3-B118-32C2B1FE281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F21-45C3-B118-32C2B1FE281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F21-45C3-B118-32C2B1FE281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F21-45C3-B118-32C2B1FE281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F21-45C3-B118-32C2B1FE281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F21-45C3-B118-32C2B1FE281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F21-45C3-B118-32C2B1FE281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F21-45C3-B118-32C2B1FE281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F21-45C3-B118-32C2B1FE281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F21-45C3-B118-32C2B1FE281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F21-45C3-B118-32C2B1FE281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F21-45C3-B118-32C2B1FE281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F21-45C3-B118-32C2B1FE281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F21-45C3-B118-32C2B1FE281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F21-45C3-B118-32C2B1FE281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F21-45C3-B118-32C2B1FE281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F21-45C3-B118-32C2B1FE281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F21-45C3-B118-32C2B1FE281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F21-45C3-B118-32C2B1FE281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F21-45C3-B118-32C2B1FE281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F21-45C3-B118-32C2B1FE281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F21-45C3-B118-32C2B1FE281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F21-45C3-B118-32C2B1FE281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F21-45C3-B118-32C2B1FE281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F21-45C3-B118-32C2B1FE281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F21-45C3-B118-32C2B1FE281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101.14197530864197</c:v>
                </c:pt>
                <c:pt idx="2">
                  <c:v>102.05106621773288</c:v>
                </c:pt>
                <c:pt idx="3">
                  <c:v>100.69304152637486</c:v>
                </c:pt>
                <c:pt idx="4">
                  <c:v>100.90067340067338</c:v>
                </c:pt>
                <c:pt idx="5">
                  <c:v>102.10998877665544</c:v>
                </c:pt>
                <c:pt idx="6">
                  <c:v>104.0263748597082</c:v>
                </c:pt>
                <c:pt idx="7">
                  <c:v>102.74130190796858</c:v>
                </c:pt>
                <c:pt idx="8">
                  <c:v>102.9601571268238</c:v>
                </c:pt>
                <c:pt idx="9">
                  <c:v>104.53703703703702</c:v>
                </c:pt>
                <c:pt idx="10">
                  <c:v>106.32716049382715</c:v>
                </c:pt>
                <c:pt idx="11">
                  <c:v>105.72951739618406</c:v>
                </c:pt>
                <c:pt idx="12">
                  <c:v>106.08866442199776</c:v>
                </c:pt>
                <c:pt idx="13">
                  <c:v>107.95173961840629</c:v>
                </c:pt>
                <c:pt idx="14">
                  <c:v>109.89057239057239</c:v>
                </c:pt>
                <c:pt idx="15">
                  <c:v>109.11616161616162</c:v>
                </c:pt>
                <c:pt idx="16">
                  <c:v>109.59876543209876</c:v>
                </c:pt>
                <c:pt idx="17">
                  <c:v>111.02132435465768</c:v>
                </c:pt>
                <c:pt idx="18">
                  <c:v>112.68237934904602</c:v>
                </c:pt>
                <c:pt idx="19">
                  <c:v>111.28226711560045</c:v>
                </c:pt>
                <c:pt idx="20">
                  <c:v>111.43658810325476</c:v>
                </c:pt>
                <c:pt idx="21">
                  <c:v>112.73007856341191</c:v>
                </c:pt>
                <c:pt idx="22">
                  <c:v>114.50897867564534</c:v>
                </c:pt>
                <c:pt idx="23">
                  <c:v>113.33333333333333</c:v>
                </c:pt>
                <c:pt idx="24">
                  <c:v>112.70482603815937</c:v>
                </c:pt>
              </c:numCache>
            </c:numRef>
          </c:val>
          <c:smooth val="0"/>
          <c:extLst>
            <c:ext xmlns:c16="http://schemas.microsoft.com/office/drawing/2014/chart" uri="{C3380CC4-5D6E-409C-BE32-E72D297353CC}">
              <c16:uniqueId val="{00000000-9BB9-4068-8168-054D15B1EE3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103.56312935708753</c:v>
                </c:pt>
                <c:pt idx="2">
                  <c:v>106.19674670797832</c:v>
                </c:pt>
                <c:pt idx="3">
                  <c:v>105.18977536793184</c:v>
                </c:pt>
                <c:pt idx="4">
                  <c:v>104.26026336173508</c:v>
                </c:pt>
                <c:pt idx="5">
                  <c:v>106.85515104570101</c:v>
                </c:pt>
                <c:pt idx="6">
                  <c:v>109.64368706429124</c:v>
                </c:pt>
                <c:pt idx="7">
                  <c:v>108.21068938807126</c:v>
                </c:pt>
                <c:pt idx="8">
                  <c:v>109.52749806351665</c:v>
                </c:pt>
                <c:pt idx="9">
                  <c:v>114.0588690937258</c:v>
                </c:pt>
                <c:pt idx="10">
                  <c:v>117.11851278079008</c:v>
                </c:pt>
                <c:pt idx="11">
                  <c:v>117.62199845081331</c:v>
                </c:pt>
                <c:pt idx="12">
                  <c:v>117.15724244771495</c:v>
                </c:pt>
                <c:pt idx="13">
                  <c:v>120.79783113865221</c:v>
                </c:pt>
                <c:pt idx="14">
                  <c:v>124.9419054996127</c:v>
                </c:pt>
                <c:pt idx="15">
                  <c:v>123.81874515879163</c:v>
                </c:pt>
                <c:pt idx="16">
                  <c:v>122.73431448489542</c:v>
                </c:pt>
                <c:pt idx="17">
                  <c:v>128.85360185902402</c:v>
                </c:pt>
                <c:pt idx="18">
                  <c:v>128.50503485670023</c:v>
                </c:pt>
                <c:pt idx="19">
                  <c:v>127.45933384972889</c:v>
                </c:pt>
                <c:pt idx="20">
                  <c:v>129.78311386522077</c:v>
                </c:pt>
                <c:pt idx="21">
                  <c:v>133.1138652207591</c:v>
                </c:pt>
                <c:pt idx="22">
                  <c:v>135.36018590240124</c:v>
                </c:pt>
                <c:pt idx="23">
                  <c:v>132.18435321456235</c:v>
                </c:pt>
                <c:pt idx="24">
                  <c:v>125.40666150271107</c:v>
                </c:pt>
              </c:numCache>
            </c:numRef>
          </c:val>
          <c:smooth val="0"/>
          <c:extLst>
            <c:ext xmlns:c16="http://schemas.microsoft.com/office/drawing/2014/chart" uri="{C3380CC4-5D6E-409C-BE32-E72D297353CC}">
              <c16:uniqueId val="{00000001-9BB9-4068-8168-054D15B1EE3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103.50541746335244</c:v>
                </c:pt>
                <c:pt idx="2">
                  <c:v>99.872530274059912</c:v>
                </c:pt>
                <c:pt idx="3">
                  <c:v>106.23008285532185</c:v>
                </c:pt>
                <c:pt idx="4">
                  <c:v>100.81261950286806</c:v>
                </c:pt>
                <c:pt idx="5">
                  <c:v>103.84002549394521</c:v>
                </c:pt>
                <c:pt idx="6">
                  <c:v>97.68961121733588</c:v>
                </c:pt>
                <c:pt idx="7">
                  <c:v>103.37794773741236</c:v>
                </c:pt>
                <c:pt idx="8">
                  <c:v>98.677501593371574</c:v>
                </c:pt>
                <c:pt idx="9">
                  <c:v>102.24665391969407</c:v>
                </c:pt>
                <c:pt idx="10">
                  <c:v>97.657743785850855</c:v>
                </c:pt>
                <c:pt idx="11">
                  <c:v>105.17845761631612</c:v>
                </c:pt>
                <c:pt idx="12">
                  <c:v>100.14340344168259</c:v>
                </c:pt>
                <c:pt idx="13">
                  <c:v>104.20650095602295</c:v>
                </c:pt>
                <c:pt idx="14">
                  <c:v>99.776927979604849</c:v>
                </c:pt>
                <c:pt idx="15">
                  <c:v>107.855321861058</c:v>
                </c:pt>
                <c:pt idx="16">
                  <c:v>102.27852135117909</c:v>
                </c:pt>
                <c:pt idx="17">
                  <c:v>105.91140854047163</c:v>
                </c:pt>
                <c:pt idx="18">
                  <c:v>100.15933715742511</c:v>
                </c:pt>
                <c:pt idx="19">
                  <c:v>107.855321861058</c:v>
                </c:pt>
                <c:pt idx="20">
                  <c:v>102.35818992989165</c:v>
                </c:pt>
                <c:pt idx="21">
                  <c:v>106.40535372848949</c:v>
                </c:pt>
                <c:pt idx="22">
                  <c:v>100.33460803059273</c:v>
                </c:pt>
                <c:pt idx="23">
                  <c:v>104.44550669216062</c:v>
                </c:pt>
                <c:pt idx="24">
                  <c:v>96.542383683875073</c:v>
                </c:pt>
              </c:numCache>
            </c:numRef>
          </c:val>
          <c:smooth val="0"/>
          <c:extLst>
            <c:ext xmlns:c16="http://schemas.microsoft.com/office/drawing/2014/chart" uri="{C3380CC4-5D6E-409C-BE32-E72D297353CC}">
              <c16:uniqueId val="{00000002-9BB9-4068-8168-054D15B1EE3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BB9-4068-8168-054D15B1EE36}"/>
                </c:ext>
              </c:extLst>
            </c:dLbl>
            <c:dLbl>
              <c:idx val="1"/>
              <c:delete val="1"/>
              <c:extLst>
                <c:ext xmlns:c15="http://schemas.microsoft.com/office/drawing/2012/chart" uri="{CE6537A1-D6FC-4f65-9D91-7224C49458BB}"/>
                <c:ext xmlns:c16="http://schemas.microsoft.com/office/drawing/2014/chart" uri="{C3380CC4-5D6E-409C-BE32-E72D297353CC}">
                  <c16:uniqueId val="{00000004-9BB9-4068-8168-054D15B1EE36}"/>
                </c:ext>
              </c:extLst>
            </c:dLbl>
            <c:dLbl>
              <c:idx val="2"/>
              <c:delete val="1"/>
              <c:extLst>
                <c:ext xmlns:c15="http://schemas.microsoft.com/office/drawing/2012/chart" uri="{CE6537A1-D6FC-4f65-9D91-7224C49458BB}"/>
                <c:ext xmlns:c16="http://schemas.microsoft.com/office/drawing/2014/chart" uri="{C3380CC4-5D6E-409C-BE32-E72D297353CC}">
                  <c16:uniqueId val="{00000005-9BB9-4068-8168-054D15B1EE36}"/>
                </c:ext>
              </c:extLst>
            </c:dLbl>
            <c:dLbl>
              <c:idx val="3"/>
              <c:delete val="1"/>
              <c:extLst>
                <c:ext xmlns:c15="http://schemas.microsoft.com/office/drawing/2012/chart" uri="{CE6537A1-D6FC-4f65-9D91-7224C49458BB}"/>
                <c:ext xmlns:c16="http://schemas.microsoft.com/office/drawing/2014/chart" uri="{C3380CC4-5D6E-409C-BE32-E72D297353CC}">
                  <c16:uniqueId val="{00000006-9BB9-4068-8168-054D15B1EE36}"/>
                </c:ext>
              </c:extLst>
            </c:dLbl>
            <c:dLbl>
              <c:idx val="4"/>
              <c:delete val="1"/>
              <c:extLst>
                <c:ext xmlns:c15="http://schemas.microsoft.com/office/drawing/2012/chart" uri="{CE6537A1-D6FC-4f65-9D91-7224C49458BB}"/>
                <c:ext xmlns:c16="http://schemas.microsoft.com/office/drawing/2014/chart" uri="{C3380CC4-5D6E-409C-BE32-E72D297353CC}">
                  <c16:uniqueId val="{00000007-9BB9-4068-8168-054D15B1EE36}"/>
                </c:ext>
              </c:extLst>
            </c:dLbl>
            <c:dLbl>
              <c:idx val="5"/>
              <c:delete val="1"/>
              <c:extLst>
                <c:ext xmlns:c15="http://schemas.microsoft.com/office/drawing/2012/chart" uri="{CE6537A1-D6FC-4f65-9D91-7224C49458BB}"/>
                <c:ext xmlns:c16="http://schemas.microsoft.com/office/drawing/2014/chart" uri="{C3380CC4-5D6E-409C-BE32-E72D297353CC}">
                  <c16:uniqueId val="{00000008-9BB9-4068-8168-054D15B1EE36}"/>
                </c:ext>
              </c:extLst>
            </c:dLbl>
            <c:dLbl>
              <c:idx val="6"/>
              <c:delete val="1"/>
              <c:extLst>
                <c:ext xmlns:c15="http://schemas.microsoft.com/office/drawing/2012/chart" uri="{CE6537A1-D6FC-4f65-9D91-7224C49458BB}"/>
                <c:ext xmlns:c16="http://schemas.microsoft.com/office/drawing/2014/chart" uri="{C3380CC4-5D6E-409C-BE32-E72D297353CC}">
                  <c16:uniqueId val="{00000009-9BB9-4068-8168-054D15B1EE36}"/>
                </c:ext>
              </c:extLst>
            </c:dLbl>
            <c:dLbl>
              <c:idx val="7"/>
              <c:delete val="1"/>
              <c:extLst>
                <c:ext xmlns:c15="http://schemas.microsoft.com/office/drawing/2012/chart" uri="{CE6537A1-D6FC-4f65-9D91-7224C49458BB}"/>
                <c:ext xmlns:c16="http://schemas.microsoft.com/office/drawing/2014/chart" uri="{C3380CC4-5D6E-409C-BE32-E72D297353CC}">
                  <c16:uniqueId val="{0000000A-9BB9-4068-8168-054D15B1EE36}"/>
                </c:ext>
              </c:extLst>
            </c:dLbl>
            <c:dLbl>
              <c:idx val="8"/>
              <c:delete val="1"/>
              <c:extLst>
                <c:ext xmlns:c15="http://schemas.microsoft.com/office/drawing/2012/chart" uri="{CE6537A1-D6FC-4f65-9D91-7224C49458BB}"/>
                <c:ext xmlns:c16="http://schemas.microsoft.com/office/drawing/2014/chart" uri="{C3380CC4-5D6E-409C-BE32-E72D297353CC}">
                  <c16:uniqueId val="{0000000B-9BB9-4068-8168-054D15B1EE36}"/>
                </c:ext>
              </c:extLst>
            </c:dLbl>
            <c:dLbl>
              <c:idx val="9"/>
              <c:delete val="1"/>
              <c:extLst>
                <c:ext xmlns:c15="http://schemas.microsoft.com/office/drawing/2012/chart" uri="{CE6537A1-D6FC-4f65-9D91-7224C49458BB}"/>
                <c:ext xmlns:c16="http://schemas.microsoft.com/office/drawing/2014/chart" uri="{C3380CC4-5D6E-409C-BE32-E72D297353CC}">
                  <c16:uniqueId val="{0000000C-9BB9-4068-8168-054D15B1EE36}"/>
                </c:ext>
              </c:extLst>
            </c:dLbl>
            <c:dLbl>
              <c:idx val="10"/>
              <c:delete val="1"/>
              <c:extLst>
                <c:ext xmlns:c15="http://schemas.microsoft.com/office/drawing/2012/chart" uri="{CE6537A1-D6FC-4f65-9D91-7224C49458BB}"/>
                <c:ext xmlns:c16="http://schemas.microsoft.com/office/drawing/2014/chart" uri="{C3380CC4-5D6E-409C-BE32-E72D297353CC}">
                  <c16:uniqueId val="{0000000D-9BB9-4068-8168-054D15B1EE36}"/>
                </c:ext>
              </c:extLst>
            </c:dLbl>
            <c:dLbl>
              <c:idx val="11"/>
              <c:delete val="1"/>
              <c:extLst>
                <c:ext xmlns:c15="http://schemas.microsoft.com/office/drawing/2012/chart" uri="{CE6537A1-D6FC-4f65-9D91-7224C49458BB}"/>
                <c:ext xmlns:c16="http://schemas.microsoft.com/office/drawing/2014/chart" uri="{C3380CC4-5D6E-409C-BE32-E72D297353CC}">
                  <c16:uniqueId val="{0000000E-9BB9-4068-8168-054D15B1EE36}"/>
                </c:ext>
              </c:extLst>
            </c:dLbl>
            <c:dLbl>
              <c:idx val="12"/>
              <c:delete val="1"/>
              <c:extLst>
                <c:ext xmlns:c15="http://schemas.microsoft.com/office/drawing/2012/chart" uri="{CE6537A1-D6FC-4f65-9D91-7224C49458BB}"/>
                <c:ext xmlns:c16="http://schemas.microsoft.com/office/drawing/2014/chart" uri="{C3380CC4-5D6E-409C-BE32-E72D297353CC}">
                  <c16:uniqueId val="{0000000F-9BB9-4068-8168-054D15B1EE3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BB9-4068-8168-054D15B1EE36}"/>
                </c:ext>
              </c:extLst>
            </c:dLbl>
            <c:dLbl>
              <c:idx val="14"/>
              <c:delete val="1"/>
              <c:extLst>
                <c:ext xmlns:c15="http://schemas.microsoft.com/office/drawing/2012/chart" uri="{CE6537A1-D6FC-4f65-9D91-7224C49458BB}"/>
                <c:ext xmlns:c16="http://schemas.microsoft.com/office/drawing/2014/chart" uri="{C3380CC4-5D6E-409C-BE32-E72D297353CC}">
                  <c16:uniqueId val="{00000011-9BB9-4068-8168-054D15B1EE36}"/>
                </c:ext>
              </c:extLst>
            </c:dLbl>
            <c:dLbl>
              <c:idx val="15"/>
              <c:delete val="1"/>
              <c:extLst>
                <c:ext xmlns:c15="http://schemas.microsoft.com/office/drawing/2012/chart" uri="{CE6537A1-D6FC-4f65-9D91-7224C49458BB}"/>
                <c:ext xmlns:c16="http://schemas.microsoft.com/office/drawing/2014/chart" uri="{C3380CC4-5D6E-409C-BE32-E72D297353CC}">
                  <c16:uniqueId val="{00000012-9BB9-4068-8168-054D15B1EE36}"/>
                </c:ext>
              </c:extLst>
            </c:dLbl>
            <c:dLbl>
              <c:idx val="16"/>
              <c:delete val="1"/>
              <c:extLst>
                <c:ext xmlns:c15="http://schemas.microsoft.com/office/drawing/2012/chart" uri="{CE6537A1-D6FC-4f65-9D91-7224C49458BB}"/>
                <c:ext xmlns:c16="http://schemas.microsoft.com/office/drawing/2014/chart" uri="{C3380CC4-5D6E-409C-BE32-E72D297353CC}">
                  <c16:uniqueId val="{00000013-9BB9-4068-8168-054D15B1EE36}"/>
                </c:ext>
              </c:extLst>
            </c:dLbl>
            <c:dLbl>
              <c:idx val="17"/>
              <c:delete val="1"/>
              <c:extLst>
                <c:ext xmlns:c15="http://schemas.microsoft.com/office/drawing/2012/chart" uri="{CE6537A1-D6FC-4f65-9D91-7224C49458BB}"/>
                <c:ext xmlns:c16="http://schemas.microsoft.com/office/drawing/2014/chart" uri="{C3380CC4-5D6E-409C-BE32-E72D297353CC}">
                  <c16:uniqueId val="{00000014-9BB9-4068-8168-054D15B1EE36}"/>
                </c:ext>
              </c:extLst>
            </c:dLbl>
            <c:dLbl>
              <c:idx val="18"/>
              <c:delete val="1"/>
              <c:extLst>
                <c:ext xmlns:c15="http://schemas.microsoft.com/office/drawing/2012/chart" uri="{CE6537A1-D6FC-4f65-9D91-7224C49458BB}"/>
                <c:ext xmlns:c16="http://schemas.microsoft.com/office/drawing/2014/chart" uri="{C3380CC4-5D6E-409C-BE32-E72D297353CC}">
                  <c16:uniqueId val="{00000015-9BB9-4068-8168-054D15B1EE36}"/>
                </c:ext>
              </c:extLst>
            </c:dLbl>
            <c:dLbl>
              <c:idx val="19"/>
              <c:delete val="1"/>
              <c:extLst>
                <c:ext xmlns:c15="http://schemas.microsoft.com/office/drawing/2012/chart" uri="{CE6537A1-D6FC-4f65-9D91-7224C49458BB}"/>
                <c:ext xmlns:c16="http://schemas.microsoft.com/office/drawing/2014/chart" uri="{C3380CC4-5D6E-409C-BE32-E72D297353CC}">
                  <c16:uniqueId val="{00000016-9BB9-4068-8168-054D15B1EE36}"/>
                </c:ext>
              </c:extLst>
            </c:dLbl>
            <c:dLbl>
              <c:idx val="20"/>
              <c:delete val="1"/>
              <c:extLst>
                <c:ext xmlns:c15="http://schemas.microsoft.com/office/drawing/2012/chart" uri="{CE6537A1-D6FC-4f65-9D91-7224C49458BB}"/>
                <c:ext xmlns:c16="http://schemas.microsoft.com/office/drawing/2014/chart" uri="{C3380CC4-5D6E-409C-BE32-E72D297353CC}">
                  <c16:uniqueId val="{00000017-9BB9-4068-8168-054D15B1EE36}"/>
                </c:ext>
              </c:extLst>
            </c:dLbl>
            <c:dLbl>
              <c:idx val="21"/>
              <c:delete val="1"/>
              <c:extLst>
                <c:ext xmlns:c15="http://schemas.microsoft.com/office/drawing/2012/chart" uri="{CE6537A1-D6FC-4f65-9D91-7224C49458BB}"/>
                <c:ext xmlns:c16="http://schemas.microsoft.com/office/drawing/2014/chart" uri="{C3380CC4-5D6E-409C-BE32-E72D297353CC}">
                  <c16:uniqueId val="{00000018-9BB9-4068-8168-054D15B1EE36}"/>
                </c:ext>
              </c:extLst>
            </c:dLbl>
            <c:dLbl>
              <c:idx val="22"/>
              <c:delete val="1"/>
              <c:extLst>
                <c:ext xmlns:c15="http://schemas.microsoft.com/office/drawing/2012/chart" uri="{CE6537A1-D6FC-4f65-9D91-7224C49458BB}"/>
                <c:ext xmlns:c16="http://schemas.microsoft.com/office/drawing/2014/chart" uri="{C3380CC4-5D6E-409C-BE32-E72D297353CC}">
                  <c16:uniqueId val="{00000019-9BB9-4068-8168-054D15B1EE36}"/>
                </c:ext>
              </c:extLst>
            </c:dLbl>
            <c:dLbl>
              <c:idx val="23"/>
              <c:delete val="1"/>
              <c:extLst>
                <c:ext xmlns:c15="http://schemas.microsoft.com/office/drawing/2012/chart" uri="{CE6537A1-D6FC-4f65-9D91-7224C49458BB}"/>
                <c:ext xmlns:c16="http://schemas.microsoft.com/office/drawing/2014/chart" uri="{C3380CC4-5D6E-409C-BE32-E72D297353CC}">
                  <c16:uniqueId val="{0000001A-9BB9-4068-8168-054D15B1EE36}"/>
                </c:ext>
              </c:extLst>
            </c:dLbl>
            <c:dLbl>
              <c:idx val="24"/>
              <c:delete val="1"/>
              <c:extLst>
                <c:ext xmlns:c15="http://schemas.microsoft.com/office/drawing/2012/chart" uri="{CE6537A1-D6FC-4f65-9D91-7224C49458BB}"/>
                <c:ext xmlns:c16="http://schemas.microsoft.com/office/drawing/2014/chart" uri="{C3380CC4-5D6E-409C-BE32-E72D297353CC}">
                  <c16:uniqueId val="{0000001B-9BB9-4068-8168-054D15B1EE3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BB9-4068-8168-054D15B1EE3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Passau, Stadt (09262)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40168</v>
      </c>
      <c r="F11" s="238">
        <v>40392</v>
      </c>
      <c r="G11" s="238">
        <v>40811</v>
      </c>
      <c r="H11" s="238">
        <v>40177</v>
      </c>
      <c r="I11" s="265">
        <v>39716</v>
      </c>
      <c r="J11" s="263">
        <v>452</v>
      </c>
      <c r="K11" s="266">
        <v>1.1380803706314835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16.331408086038639</v>
      </c>
      <c r="E13" s="115">
        <v>6560</v>
      </c>
      <c r="F13" s="114">
        <v>6670</v>
      </c>
      <c r="G13" s="114">
        <v>6888</v>
      </c>
      <c r="H13" s="114">
        <v>6948</v>
      </c>
      <c r="I13" s="140">
        <v>6673</v>
      </c>
      <c r="J13" s="115">
        <v>-113</v>
      </c>
      <c r="K13" s="116">
        <v>-1.6933912782856286</v>
      </c>
    </row>
    <row r="14" spans="1:255" ht="14.1" customHeight="1" x14ac:dyDescent="0.2">
      <c r="A14" s="306" t="s">
        <v>230</v>
      </c>
      <c r="B14" s="307"/>
      <c r="C14" s="308"/>
      <c r="D14" s="113">
        <v>58.469428400716986</v>
      </c>
      <c r="E14" s="115">
        <v>23486</v>
      </c>
      <c r="F14" s="114">
        <v>23625</v>
      </c>
      <c r="G14" s="114">
        <v>23880</v>
      </c>
      <c r="H14" s="114">
        <v>23353</v>
      </c>
      <c r="I14" s="140">
        <v>23182</v>
      </c>
      <c r="J14" s="115">
        <v>304</v>
      </c>
      <c r="K14" s="116">
        <v>1.3113622638253817</v>
      </c>
    </row>
    <row r="15" spans="1:255" ht="14.1" customHeight="1" x14ac:dyDescent="0.2">
      <c r="A15" s="306" t="s">
        <v>231</v>
      </c>
      <c r="B15" s="307"/>
      <c r="C15" s="308"/>
      <c r="D15" s="113">
        <v>11.496713802031469</v>
      </c>
      <c r="E15" s="115">
        <v>4618</v>
      </c>
      <c r="F15" s="114">
        <v>4641</v>
      </c>
      <c r="G15" s="114">
        <v>4645</v>
      </c>
      <c r="H15" s="114">
        <v>4510</v>
      </c>
      <c r="I15" s="140">
        <v>4485</v>
      </c>
      <c r="J15" s="115">
        <v>133</v>
      </c>
      <c r="K15" s="116">
        <v>2.9654403567447045</v>
      </c>
    </row>
    <row r="16" spans="1:255" ht="14.1" customHeight="1" x14ac:dyDescent="0.2">
      <c r="A16" s="306" t="s">
        <v>232</v>
      </c>
      <c r="B16" s="307"/>
      <c r="C16" s="308"/>
      <c r="D16" s="113">
        <v>13.498307110137423</v>
      </c>
      <c r="E16" s="115">
        <v>5422</v>
      </c>
      <c r="F16" s="114">
        <v>5376</v>
      </c>
      <c r="G16" s="114">
        <v>5311</v>
      </c>
      <c r="H16" s="114">
        <v>5282</v>
      </c>
      <c r="I16" s="140">
        <v>5284</v>
      </c>
      <c r="J16" s="115">
        <v>138</v>
      </c>
      <c r="K16" s="116">
        <v>2.6116578349735051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0.1692889862577176</v>
      </c>
      <c r="E18" s="115">
        <v>68</v>
      </c>
      <c r="F18" s="114">
        <v>67</v>
      </c>
      <c r="G18" s="114">
        <v>79</v>
      </c>
      <c r="H18" s="114">
        <v>69</v>
      </c>
      <c r="I18" s="140">
        <v>66</v>
      </c>
      <c r="J18" s="115">
        <v>2</v>
      </c>
      <c r="K18" s="116">
        <v>3.0303030303030303</v>
      </c>
    </row>
    <row r="19" spans="1:255" ht="14.1" customHeight="1" x14ac:dyDescent="0.2">
      <c r="A19" s="306" t="s">
        <v>235</v>
      </c>
      <c r="B19" s="307" t="s">
        <v>236</v>
      </c>
      <c r="C19" s="308"/>
      <c r="D19" s="113">
        <v>0.11451902011551483</v>
      </c>
      <c r="E19" s="115">
        <v>46</v>
      </c>
      <c r="F19" s="114">
        <v>45</v>
      </c>
      <c r="G19" s="114">
        <v>58</v>
      </c>
      <c r="H19" s="114">
        <v>50</v>
      </c>
      <c r="I19" s="140">
        <v>49</v>
      </c>
      <c r="J19" s="115">
        <v>-3</v>
      </c>
      <c r="K19" s="116">
        <v>-6.1224489795918364</v>
      </c>
    </row>
    <row r="20" spans="1:255" ht="14.1" customHeight="1" x14ac:dyDescent="0.2">
      <c r="A20" s="306">
        <v>12</v>
      </c>
      <c r="B20" s="307" t="s">
        <v>237</v>
      </c>
      <c r="C20" s="308"/>
      <c r="D20" s="113">
        <v>0.23650667197769368</v>
      </c>
      <c r="E20" s="115">
        <v>95</v>
      </c>
      <c r="F20" s="114">
        <v>91</v>
      </c>
      <c r="G20" s="114">
        <v>100</v>
      </c>
      <c r="H20" s="114">
        <v>98</v>
      </c>
      <c r="I20" s="140">
        <v>95</v>
      </c>
      <c r="J20" s="115">
        <v>0</v>
      </c>
      <c r="K20" s="116">
        <v>0</v>
      </c>
    </row>
    <row r="21" spans="1:255" ht="14.1" customHeight="1" x14ac:dyDescent="0.2">
      <c r="A21" s="306">
        <v>21</v>
      </c>
      <c r="B21" s="307" t="s">
        <v>238</v>
      </c>
      <c r="C21" s="308"/>
      <c r="D21" s="113">
        <v>0.19169488149770961</v>
      </c>
      <c r="E21" s="115">
        <v>77</v>
      </c>
      <c r="F21" s="114">
        <v>75</v>
      </c>
      <c r="G21" s="114">
        <v>74</v>
      </c>
      <c r="H21" s="114">
        <v>71</v>
      </c>
      <c r="I21" s="140">
        <v>67</v>
      </c>
      <c r="J21" s="115">
        <v>10</v>
      </c>
      <c r="K21" s="116">
        <v>14.925373134328359</v>
      </c>
    </row>
    <row r="22" spans="1:255" ht="14.1" customHeight="1" x14ac:dyDescent="0.2">
      <c r="A22" s="306">
        <v>22</v>
      </c>
      <c r="B22" s="307" t="s">
        <v>239</v>
      </c>
      <c r="C22" s="308"/>
      <c r="D22" s="113">
        <v>1.6879107747460664</v>
      </c>
      <c r="E22" s="115">
        <v>678</v>
      </c>
      <c r="F22" s="114">
        <v>687</v>
      </c>
      <c r="G22" s="114">
        <v>720</v>
      </c>
      <c r="H22" s="114">
        <v>728</v>
      </c>
      <c r="I22" s="140">
        <v>739</v>
      </c>
      <c r="J22" s="115">
        <v>-61</v>
      </c>
      <c r="K22" s="116">
        <v>-8.2543978349120426</v>
      </c>
    </row>
    <row r="23" spans="1:255" ht="14.1" customHeight="1" x14ac:dyDescent="0.2">
      <c r="A23" s="306">
        <v>23</v>
      </c>
      <c r="B23" s="307" t="s">
        <v>240</v>
      </c>
      <c r="C23" s="308"/>
      <c r="D23" s="113">
        <v>0.6597291376219877</v>
      </c>
      <c r="E23" s="115">
        <v>265</v>
      </c>
      <c r="F23" s="114">
        <v>271</v>
      </c>
      <c r="G23" s="114">
        <v>283</v>
      </c>
      <c r="H23" s="114">
        <v>276</v>
      </c>
      <c r="I23" s="140">
        <v>274</v>
      </c>
      <c r="J23" s="115">
        <v>-9</v>
      </c>
      <c r="K23" s="116">
        <v>-3.2846715328467155</v>
      </c>
    </row>
    <row r="24" spans="1:255" ht="14.1" customHeight="1" x14ac:dyDescent="0.2">
      <c r="A24" s="306">
        <v>24</v>
      </c>
      <c r="B24" s="307" t="s">
        <v>241</v>
      </c>
      <c r="C24" s="308"/>
      <c r="D24" s="113">
        <v>1.4240191196972714</v>
      </c>
      <c r="E24" s="115">
        <v>572</v>
      </c>
      <c r="F24" s="114">
        <v>584</v>
      </c>
      <c r="G24" s="114">
        <v>620</v>
      </c>
      <c r="H24" s="114">
        <v>618</v>
      </c>
      <c r="I24" s="140">
        <v>632</v>
      </c>
      <c r="J24" s="115">
        <v>-60</v>
      </c>
      <c r="K24" s="116">
        <v>-9.4936708860759502</v>
      </c>
    </row>
    <row r="25" spans="1:255" ht="14.1" customHeight="1" x14ac:dyDescent="0.2">
      <c r="A25" s="306">
        <v>25</v>
      </c>
      <c r="B25" s="307" t="s">
        <v>242</v>
      </c>
      <c r="C25" s="308"/>
      <c r="D25" s="113">
        <v>8.9897430790679156</v>
      </c>
      <c r="E25" s="115">
        <v>3611</v>
      </c>
      <c r="F25" s="114">
        <v>3601</v>
      </c>
      <c r="G25" s="114">
        <v>3689</v>
      </c>
      <c r="H25" s="114">
        <v>3669</v>
      </c>
      <c r="I25" s="140">
        <v>3670</v>
      </c>
      <c r="J25" s="115">
        <v>-59</v>
      </c>
      <c r="K25" s="116">
        <v>-1.6076294277929155</v>
      </c>
    </row>
    <row r="26" spans="1:255" ht="14.1" customHeight="1" x14ac:dyDescent="0.2">
      <c r="A26" s="306">
        <v>26</v>
      </c>
      <c r="B26" s="307" t="s">
        <v>243</v>
      </c>
      <c r="C26" s="308"/>
      <c r="D26" s="113">
        <v>2.046405098585939</v>
      </c>
      <c r="E26" s="115">
        <v>822</v>
      </c>
      <c r="F26" s="114">
        <v>834</v>
      </c>
      <c r="G26" s="114">
        <v>836</v>
      </c>
      <c r="H26" s="114">
        <v>801</v>
      </c>
      <c r="I26" s="140">
        <v>790</v>
      </c>
      <c r="J26" s="115">
        <v>32</v>
      </c>
      <c r="K26" s="116">
        <v>4.0506329113924053</v>
      </c>
    </row>
    <row r="27" spans="1:255" ht="14.1" customHeight="1" x14ac:dyDescent="0.2">
      <c r="A27" s="306">
        <v>27</v>
      </c>
      <c r="B27" s="307" t="s">
        <v>244</v>
      </c>
      <c r="C27" s="308"/>
      <c r="D27" s="113">
        <v>3.4181437960565626</v>
      </c>
      <c r="E27" s="115">
        <v>1373</v>
      </c>
      <c r="F27" s="114">
        <v>1375</v>
      </c>
      <c r="G27" s="114">
        <v>1383</v>
      </c>
      <c r="H27" s="114">
        <v>1346</v>
      </c>
      <c r="I27" s="140">
        <v>1361</v>
      </c>
      <c r="J27" s="115">
        <v>12</v>
      </c>
      <c r="K27" s="116">
        <v>0.88170462894930202</v>
      </c>
    </row>
    <row r="28" spans="1:255" ht="14.1" customHeight="1" x14ac:dyDescent="0.2">
      <c r="A28" s="306">
        <v>28</v>
      </c>
      <c r="B28" s="307" t="s">
        <v>245</v>
      </c>
      <c r="C28" s="308"/>
      <c r="D28" s="113">
        <v>0.23152758414658434</v>
      </c>
      <c r="E28" s="115">
        <v>93</v>
      </c>
      <c r="F28" s="114">
        <v>92</v>
      </c>
      <c r="G28" s="114">
        <v>98</v>
      </c>
      <c r="H28" s="114">
        <v>98</v>
      </c>
      <c r="I28" s="140">
        <v>101</v>
      </c>
      <c r="J28" s="115">
        <v>-8</v>
      </c>
      <c r="K28" s="116">
        <v>-7.9207920792079207</v>
      </c>
    </row>
    <row r="29" spans="1:255" ht="14.1" customHeight="1" x14ac:dyDescent="0.2">
      <c r="A29" s="306">
        <v>29</v>
      </c>
      <c r="B29" s="307" t="s">
        <v>246</v>
      </c>
      <c r="C29" s="308"/>
      <c r="D29" s="113">
        <v>2.1808404700258914</v>
      </c>
      <c r="E29" s="115">
        <v>876</v>
      </c>
      <c r="F29" s="114">
        <v>922</v>
      </c>
      <c r="G29" s="114">
        <v>939</v>
      </c>
      <c r="H29" s="114">
        <v>941</v>
      </c>
      <c r="I29" s="140">
        <v>870</v>
      </c>
      <c r="J29" s="115">
        <v>6</v>
      </c>
      <c r="K29" s="116">
        <v>0.68965517241379315</v>
      </c>
    </row>
    <row r="30" spans="1:255" ht="14.1" customHeight="1" x14ac:dyDescent="0.2">
      <c r="A30" s="306" t="s">
        <v>247</v>
      </c>
      <c r="B30" s="307" t="s">
        <v>248</v>
      </c>
      <c r="C30" s="308"/>
      <c r="D30" s="113">
        <v>0.3759211312487552</v>
      </c>
      <c r="E30" s="115">
        <v>151</v>
      </c>
      <c r="F30" s="114">
        <v>147</v>
      </c>
      <c r="G30" s="114">
        <v>148</v>
      </c>
      <c r="H30" s="114">
        <v>148</v>
      </c>
      <c r="I30" s="140">
        <v>143</v>
      </c>
      <c r="J30" s="115">
        <v>8</v>
      </c>
      <c r="K30" s="116">
        <v>5.5944055944055942</v>
      </c>
    </row>
    <row r="31" spans="1:255" ht="14.1" customHeight="1" x14ac:dyDescent="0.2">
      <c r="A31" s="306" t="s">
        <v>249</v>
      </c>
      <c r="B31" s="307" t="s">
        <v>250</v>
      </c>
      <c r="C31" s="308"/>
      <c r="D31" s="113">
        <v>1.7252539334793866</v>
      </c>
      <c r="E31" s="115">
        <v>693</v>
      </c>
      <c r="F31" s="114">
        <v>743</v>
      </c>
      <c r="G31" s="114">
        <v>761</v>
      </c>
      <c r="H31" s="114">
        <v>765</v>
      </c>
      <c r="I31" s="140">
        <v>699</v>
      </c>
      <c r="J31" s="115">
        <v>-6</v>
      </c>
      <c r="K31" s="116">
        <v>-0.85836909871244638</v>
      </c>
    </row>
    <row r="32" spans="1:255" ht="14.1" customHeight="1" x14ac:dyDescent="0.2">
      <c r="A32" s="306">
        <v>31</v>
      </c>
      <c r="B32" s="307" t="s">
        <v>251</v>
      </c>
      <c r="C32" s="308"/>
      <c r="D32" s="113">
        <v>0.8539135630352519</v>
      </c>
      <c r="E32" s="115">
        <v>343</v>
      </c>
      <c r="F32" s="114">
        <v>331</v>
      </c>
      <c r="G32" s="114">
        <v>325</v>
      </c>
      <c r="H32" s="114">
        <v>328</v>
      </c>
      <c r="I32" s="140">
        <v>321</v>
      </c>
      <c r="J32" s="115">
        <v>22</v>
      </c>
      <c r="K32" s="116">
        <v>6.8535825545171338</v>
      </c>
    </row>
    <row r="33" spans="1:11" ht="14.1" customHeight="1" x14ac:dyDescent="0.2">
      <c r="A33" s="306">
        <v>32</v>
      </c>
      <c r="B33" s="307" t="s">
        <v>252</v>
      </c>
      <c r="C33" s="308"/>
      <c r="D33" s="113">
        <v>2.3675562636924914</v>
      </c>
      <c r="E33" s="115">
        <v>951</v>
      </c>
      <c r="F33" s="114">
        <v>932</v>
      </c>
      <c r="G33" s="114">
        <v>1028</v>
      </c>
      <c r="H33" s="114">
        <v>1014</v>
      </c>
      <c r="I33" s="140">
        <v>928</v>
      </c>
      <c r="J33" s="115">
        <v>23</v>
      </c>
      <c r="K33" s="116">
        <v>2.478448275862069</v>
      </c>
    </row>
    <row r="34" spans="1:11" ht="14.1" customHeight="1" x14ac:dyDescent="0.2">
      <c r="A34" s="306">
        <v>33</v>
      </c>
      <c r="B34" s="307" t="s">
        <v>253</v>
      </c>
      <c r="C34" s="308"/>
      <c r="D34" s="113">
        <v>0.79416450906193981</v>
      </c>
      <c r="E34" s="115">
        <v>319</v>
      </c>
      <c r="F34" s="114">
        <v>299</v>
      </c>
      <c r="G34" s="114">
        <v>332</v>
      </c>
      <c r="H34" s="114">
        <v>318</v>
      </c>
      <c r="I34" s="140">
        <v>296</v>
      </c>
      <c r="J34" s="115">
        <v>23</v>
      </c>
      <c r="K34" s="116">
        <v>7.7702702702702702</v>
      </c>
    </row>
    <row r="35" spans="1:11" ht="14.1" customHeight="1" x14ac:dyDescent="0.2">
      <c r="A35" s="306">
        <v>34</v>
      </c>
      <c r="B35" s="307" t="s">
        <v>254</v>
      </c>
      <c r="C35" s="308"/>
      <c r="D35" s="113">
        <v>1.6953794064927306</v>
      </c>
      <c r="E35" s="115">
        <v>681</v>
      </c>
      <c r="F35" s="114">
        <v>659</v>
      </c>
      <c r="G35" s="114">
        <v>672</v>
      </c>
      <c r="H35" s="114">
        <v>649</v>
      </c>
      <c r="I35" s="140">
        <v>647</v>
      </c>
      <c r="J35" s="115">
        <v>34</v>
      </c>
      <c r="K35" s="116">
        <v>5.255023183925811</v>
      </c>
    </row>
    <row r="36" spans="1:11" ht="14.1" customHeight="1" x14ac:dyDescent="0.2">
      <c r="A36" s="306">
        <v>41</v>
      </c>
      <c r="B36" s="307" t="s">
        <v>255</v>
      </c>
      <c r="C36" s="308"/>
      <c r="D36" s="113">
        <v>0.25642302330213107</v>
      </c>
      <c r="E36" s="115">
        <v>103</v>
      </c>
      <c r="F36" s="114">
        <v>104</v>
      </c>
      <c r="G36" s="114">
        <v>106</v>
      </c>
      <c r="H36" s="114">
        <v>109</v>
      </c>
      <c r="I36" s="140">
        <v>110</v>
      </c>
      <c r="J36" s="115">
        <v>-7</v>
      </c>
      <c r="K36" s="116">
        <v>-6.3636363636363633</v>
      </c>
    </row>
    <row r="37" spans="1:11" ht="14.1" customHeight="1" x14ac:dyDescent="0.2">
      <c r="A37" s="306">
        <v>42</v>
      </c>
      <c r="B37" s="307" t="s">
        <v>256</v>
      </c>
      <c r="C37" s="308"/>
      <c r="D37" s="113">
        <v>5.4769966142202746E-2</v>
      </c>
      <c r="E37" s="115">
        <v>22</v>
      </c>
      <c r="F37" s="114">
        <v>23</v>
      </c>
      <c r="G37" s="114">
        <v>23</v>
      </c>
      <c r="H37" s="114">
        <v>18</v>
      </c>
      <c r="I37" s="140">
        <v>17</v>
      </c>
      <c r="J37" s="115">
        <v>5</v>
      </c>
      <c r="K37" s="116">
        <v>29.411764705882351</v>
      </c>
    </row>
    <row r="38" spans="1:11" ht="14.1" customHeight="1" x14ac:dyDescent="0.2">
      <c r="A38" s="306">
        <v>43</v>
      </c>
      <c r="B38" s="307" t="s">
        <v>257</v>
      </c>
      <c r="C38" s="308"/>
      <c r="D38" s="113">
        <v>3.2588129854610637</v>
      </c>
      <c r="E38" s="115">
        <v>1309</v>
      </c>
      <c r="F38" s="114">
        <v>1300</v>
      </c>
      <c r="G38" s="114">
        <v>1282</v>
      </c>
      <c r="H38" s="114">
        <v>1220</v>
      </c>
      <c r="I38" s="140">
        <v>1185</v>
      </c>
      <c r="J38" s="115">
        <v>124</v>
      </c>
      <c r="K38" s="116">
        <v>10.464135021097047</v>
      </c>
    </row>
    <row r="39" spans="1:11" ht="14.1" customHeight="1" x14ac:dyDescent="0.2">
      <c r="A39" s="306">
        <v>51</v>
      </c>
      <c r="B39" s="307" t="s">
        <v>258</v>
      </c>
      <c r="C39" s="308"/>
      <c r="D39" s="113">
        <v>5.7956582354112722</v>
      </c>
      <c r="E39" s="115">
        <v>2328</v>
      </c>
      <c r="F39" s="114">
        <v>2372</v>
      </c>
      <c r="G39" s="114">
        <v>2416</v>
      </c>
      <c r="H39" s="114">
        <v>2397</v>
      </c>
      <c r="I39" s="140">
        <v>2300</v>
      </c>
      <c r="J39" s="115">
        <v>28</v>
      </c>
      <c r="K39" s="116">
        <v>1.2173913043478262</v>
      </c>
    </row>
    <row r="40" spans="1:11" ht="14.1" customHeight="1" x14ac:dyDescent="0.2">
      <c r="A40" s="306" t="s">
        <v>259</v>
      </c>
      <c r="B40" s="307" t="s">
        <v>260</v>
      </c>
      <c r="C40" s="308"/>
      <c r="D40" s="113">
        <v>5.0263891655048791</v>
      </c>
      <c r="E40" s="115">
        <v>2019</v>
      </c>
      <c r="F40" s="114">
        <v>2060</v>
      </c>
      <c r="G40" s="114">
        <v>2104</v>
      </c>
      <c r="H40" s="114">
        <v>2091</v>
      </c>
      <c r="I40" s="140">
        <v>1995</v>
      </c>
      <c r="J40" s="115">
        <v>24</v>
      </c>
      <c r="K40" s="116">
        <v>1.2030075187969924</v>
      </c>
    </row>
    <row r="41" spans="1:11" ht="14.1" customHeight="1" x14ac:dyDescent="0.2">
      <c r="A41" s="306"/>
      <c r="B41" s="307" t="s">
        <v>261</v>
      </c>
      <c r="C41" s="308"/>
      <c r="D41" s="113">
        <v>3.2737502489543915</v>
      </c>
      <c r="E41" s="115">
        <v>1315</v>
      </c>
      <c r="F41" s="114">
        <v>1364</v>
      </c>
      <c r="G41" s="114">
        <v>1415</v>
      </c>
      <c r="H41" s="114">
        <v>1395</v>
      </c>
      <c r="I41" s="140">
        <v>1316</v>
      </c>
      <c r="J41" s="115">
        <v>-1</v>
      </c>
      <c r="K41" s="116">
        <v>-7.598784194528875E-2</v>
      </c>
    </row>
    <row r="42" spans="1:11" ht="14.1" customHeight="1" x14ac:dyDescent="0.2">
      <c r="A42" s="306">
        <v>52</v>
      </c>
      <c r="B42" s="307" t="s">
        <v>262</v>
      </c>
      <c r="C42" s="308"/>
      <c r="D42" s="113">
        <v>3.0945030870344552</v>
      </c>
      <c r="E42" s="115">
        <v>1243</v>
      </c>
      <c r="F42" s="114">
        <v>1247</v>
      </c>
      <c r="G42" s="114">
        <v>1285</v>
      </c>
      <c r="H42" s="114">
        <v>1290</v>
      </c>
      <c r="I42" s="140">
        <v>1226</v>
      </c>
      <c r="J42" s="115">
        <v>17</v>
      </c>
      <c r="K42" s="116">
        <v>1.3866231647634584</v>
      </c>
    </row>
    <row r="43" spans="1:11" ht="14.1" customHeight="1" x14ac:dyDescent="0.2">
      <c r="A43" s="306" t="s">
        <v>263</v>
      </c>
      <c r="B43" s="307" t="s">
        <v>264</v>
      </c>
      <c r="C43" s="308"/>
      <c r="D43" s="113">
        <v>2.4571798446524595</v>
      </c>
      <c r="E43" s="115">
        <v>987</v>
      </c>
      <c r="F43" s="114">
        <v>982</v>
      </c>
      <c r="G43" s="114">
        <v>1007</v>
      </c>
      <c r="H43" s="114">
        <v>1016</v>
      </c>
      <c r="I43" s="140">
        <v>963</v>
      </c>
      <c r="J43" s="115">
        <v>24</v>
      </c>
      <c r="K43" s="116">
        <v>2.4922118380062304</v>
      </c>
    </row>
    <row r="44" spans="1:11" ht="14.1" customHeight="1" x14ac:dyDescent="0.2">
      <c r="A44" s="306">
        <v>53</v>
      </c>
      <c r="B44" s="307" t="s">
        <v>265</v>
      </c>
      <c r="C44" s="308"/>
      <c r="D44" s="113">
        <v>0.72196773551085436</v>
      </c>
      <c r="E44" s="115">
        <v>290</v>
      </c>
      <c r="F44" s="114">
        <v>298</v>
      </c>
      <c r="G44" s="114">
        <v>298</v>
      </c>
      <c r="H44" s="114">
        <v>293</v>
      </c>
      <c r="I44" s="140">
        <v>291</v>
      </c>
      <c r="J44" s="115">
        <v>-1</v>
      </c>
      <c r="K44" s="116">
        <v>-0.3436426116838488</v>
      </c>
    </row>
    <row r="45" spans="1:11" ht="14.1" customHeight="1" x14ac:dyDescent="0.2">
      <c r="A45" s="306" t="s">
        <v>266</v>
      </c>
      <c r="B45" s="307" t="s">
        <v>267</v>
      </c>
      <c r="C45" s="308"/>
      <c r="D45" s="113">
        <v>0.64977096195976902</v>
      </c>
      <c r="E45" s="115">
        <v>261</v>
      </c>
      <c r="F45" s="114">
        <v>271</v>
      </c>
      <c r="G45" s="114">
        <v>271</v>
      </c>
      <c r="H45" s="114">
        <v>266</v>
      </c>
      <c r="I45" s="140">
        <v>264</v>
      </c>
      <c r="J45" s="115">
        <v>-3</v>
      </c>
      <c r="K45" s="116">
        <v>-1.1363636363636365</v>
      </c>
    </row>
    <row r="46" spans="1:11" ht="14.1" customHeight="1" x14ac:dyDescent="0.2">
      <c r="A46" s="306">
        <v>54</v>
      </c>
      <c r="B46" s="307" t="s">
        <v>268</v>
      </c>
      <c r="C46" s="308"/>
      <c r="D46" s="113">
        <v>3.057159928301135</v>
      </c>
      <c r="E46" s="115">
        <v>1228</v>
      </c>
      <c r="F46" s="114">
        <v>1238</v>
      </c>
      <c r="G46" s="114">
        <v>1241</v>
      </c>
      <c r="H46" s="114">
        <v>1215</v>
      </c>
      <c r="I46" s="140">
        <v>1188</v>
      </c>
      <c r="J46" s="115">
        <v>40</v>
      </c>
      <c r="K46" s="116">
        <v>3.3670033670033672</v>
      </c>
    </row>
    <row r="47" spans="1:11" ht="14.1" customHeight="1" x14ac:dyDescent="0.2">
      <c r="A47" s="306">
        <v>61</v>
      </c>
      <c r="B47" s="307" t="s">
        <v>269</v>
      </c>
      <c r="C47" s="308"/>
      <c r="D47" s="113">
        <v>2.8903604859589724</v>
      </c>
      <c r="E47" s="115">
        <v>1161</v>
      </c>
      <c r="F47" s="114">
        <v>1163</v>
      </c>
      <c r="G47" s="114">
        <v>1183</v>
      </c>
      <c r="H47" s="114">
        <v>1172</v>
      </c>
      <c r="I47" s="140">
        <v>1201</v>
      </c>
      <c r="J47" s="115">
        <v>-40</v>
      </c>
      <c r="K47" s="116">
        <v>-3.330557868442964</v>
      </c>
    </row>
    <row r="48" spans="1:11" ht="14.1" customHeight="1" x14ac:dyDescent="0.2">
      <c r="A48" s="306">
        <v>62</v>
      </c>
      <c r="B48" s="307" t="s">
        <v>270</v>
      </c>
      <c r="C48" s="308"/>
      <c r="D48" s="113">
        <v>7.3366859191396134</v>
      </c>
      <c r="E48" s="115">
        <v>2947</v>
      </c>
      <c r="F48" s="114">
        <v>2951</v>
      </c>
      <c r="G48" s="114">
        <v>2973</v>
      </c>
      <c r="H48" s="114">
        <v>2890</v>
      </c>
      <c r="I48" s="140">
        <v>2918</v>
      </c>
      <c r="J48" s="115">
        <v>29</v>
      </c>
      <c r="K48" s="116">
        <v>0.99383139136394794</v>
      </c>
    </row>
    <row r="49" spans="1:11" ht="14.1" customHeight="1" x14ac:dyDescent="0.2">
      <c r="A49" s="306">
        <v>63</v>
      </c>
      <c r="B49" s="307" t="s">
        <v>271</v>
      </c>
      <c r="C49" s="308"/>
      <c r="D49" s="113">
        <v>2.3227444732125075</v>
      </c>
      <c r="E49" s="115">
        <v>933</v>
      </c>
      <c r="F49" s="114">
        <v>1044</v>
      </c>
      <c r="G49" s="114">
        <v>1052</v>
      </c>
      <c r="H49" s="114">
        <v>1022</v>
      </c>
      <c r="I49" s="140">
        <v>939</v>
      </c>
      <c r="J49" s="115">
        <v>-6</v>
      </c>
      <c r="K49" s="116">
        <v>-0.63897763578274758</v>
      </c>
    </row>
    <row r="50" spans="1:11" ht="14.1" customHeight="1" x14ac:dyDescent="0.2">
      <c r="A50" s="306" t="s">
        <v>272</v>
      </c>
      <c r="B50" s="307" t="s">
        <v>273</v>
      </c>
      <c r="C50" s="308"/>
      <c r="D50" s="113">
        <v>0.6174068910575583</v>
      </c>
      <c r="E50" s="115">
        <v>248</v>
      </c>
      <c r="F50" s="114">
        <v>287</v>
      </c>
      <c r="G50" s="114">
        <v>301</v>
      </c>
      <c r="H50" s="114">
        <v>267</v>
      </c>
      <c r="I50" s="140">
        <v>250</v>
      </c>
      <c r="J50" s="115">
        <v>-2</v>
      </c>
      <c r="K50" s="116">
        <v>-0.8</v>
      </c>
    </row>
    <row r="51" spans="1:11" ht="14.1" customHeight="1" x14ac:dyDescent="0.2">
      <c r="A51" s="306" t="s">
        <v>274</v>
      </c>
      <c r="B51" s="307" t="s">
        <v>275</v>
      </c>
      <c r="C51" s="308"/>
      <c r="D51" s="113">
        <v>1.5061740689105756</v>
      </c>
      <c r="E51" s="115">
        <v>605</v>
      </c>
      <c r="F51" s="114">
        <v>672</v>
      </c>
      <c r="G51" s="114">
        <v>668</v>
      </c>
      <c r="H51" s="114">
        <v>679</v>
      </c>
      <c r="I51" s="140">
        <v>611</v>
      </c>
      <c r="J51" s="115">
        <v>-6</v>
      </c>
      <c r="K51" s="116">
        <v>-0.98199672667757776</v>
      </c>
    </row>
    <row r="52" spans="1:11" ht="14.1" customHeight="1" x14ac:dyDescent="0.2">
      <c r="A52" s="306">
        <v>71</v>
      </c>
      <c r="B52" s="307" t="s">
        <v>276</v>
      </c>
      <c r="C52" s="308"/>
      <c r="D52" s="113">
        <v>12.706632144991037</v>
      </c>
      <c r="E52" s="115">
        <v>5104</v>
      </c>
      <c r="F52" s="114">
        <v>5156</v>
      </c>
      <c r="G52" s="114">
        <v>5189</v>
      </c>
      <c r="H52" s="114">
        <v>5145</v>
      </c>
      <c r="I52" s="140">
        <v>5092</v>
      </c>
      <c r="J52" s="115">
        <v>12</v>
      </c>
      <c r="K52" s="116">
        <v>0.2356637863315004</v>
      </c>
    </row>
    <row r="53" spans="1:11" ht="14.1" customHeight="1" x14ac:dyDescent="0.2">
      <c r="A53" s="306" t="s">
        <v>277</v>
      </c>
      <c r="B53" s="307" t="s">
        <v>278</v>
      </c>
      <c r="C53" s="308"/>
      <c r="D53" s="113">
        <v>3.3110934076877117</v>
      </c>
      <c r="E53" s="115">
        <v>1330</v>
      </c>
      <c r="F53" s="114">
        <v>1349</v>
      </c>
      <c r="G53" s="114">
        <v>1354</v>
      </c>
      <c r="H53" s="114">
        <v>1323</v>
      </c>
      <c r="I53" s="140">
        <v>1304</v>
      </c>
      <c r="J53" s="115">
        <v>26</v>
      </c>
      <c r="K53" s="116">
        <v>1.9938650306748467</v>
      </c>
    </row>
    <row r="54" spans="1:11" ht="14.1" customHeight="1" x14ac:dyDescent="0.2">
      <c r="A54" s="306" t="s">
        <v>279</v>
      </c>
      <c r="B54" s="307" t="s">
        <v>280</v>
      </c>
      <c r="C54" s="308"/>
      <c r="D54" s="113">
        <v>7.8072097191794461</v>
      </c>
      <c r="E54" s="115">
        <v>3136</v>
      </c>
      <c r="F54" s="114">
        <v>3162</v>
      </c>
      <c r="G54" s="114">
        <v>3192</v>
      </c>
      <c r="H54" s="114">
        <v>3205</v>
      </c>
      <c r="I54" s="140">
        <v>3171</v>
      </c>
      <c r="J54" s="115">
        <v>-35</v>
      </c>
      <c r="K54" s="116">
        <v>-1.1037527593818985</v>
      </c>
    </row>
    <row r="55" spans="1:11" ht="14.1" customHeight="1" x14ac:dyDescent="0.2">
      <c r="A55" s="306">
        <v>72</v>
      </c>
      <c r="B55" s="307" t="s">
        <v>281</v>
      </c>
      <c r="C55" s="308"/>
      <c r="D55" s="113">
        <v>3.7592113124875524</v>
      </c>
      <c r="E55" s="115">
        <v>1510</v>
      </c>
      <c r="F55" s="114">
        <v>1522</v>
      </c>
      <c r="G55" s="114">
        <v>1536</v>
      </c>
      <c r="H55" s="114">
        <v>1512</v>
      </c>
      <c r="I55" s="140">
        <v>1510</v>
      </c>
      <c r="J55" s="115">
        <v>0</v>
      </c>
      <c r="K55" s="116">
        <v>0</v>
      </c>
    </row>
    <row r="56" spans="1:11" ht="14.1" customHeight="1" x14ac:dyDescent="0.2">
      <c r="A56" s="306" t="s">
        <v>282</v>
      </c>
      <c r="B56" s="307" t="s">
        <v>283</v>
      </c>
      <c r="C56" s="308"/>
      <c r="D56" s="113">
        <v>1.8123879705238</v>
      </c>
      <c r="E56" s="115">
        <v>728</v>
      </c>
      <c r="F56" s="114">
        <v>742</v>
      </c>
      <c r="G56" s="114">
        <v>770</v>
      </c>
      <c r="H56" s="114">
        <v>760</v>
      </c>
      <c r="I56" s="140">
        <v>769</v>
      </c>
      <c r="J56" s="115">
        <v>-41</v>
      </c>
      <c r="K56" s="116">
        <v>-5.3315994798439528</v>
      </c>
    </row>
    <row r="57" spans="1:11" ht="14.1" customHeight="1" x14ac:dyDescent="0.2">
      <c r="A57" s="306" t="s">
        <v>284</v>
      </c>
      <c r="B57" s="307" t="s">
        <v>285</v>
      </c>
      <c r="C57" s="308"/>
      <c r="D57" s="113">
        <v>1.1252738498307111</v>
      </c>
      <c r="E57" s="115">
        <v>452</v>
      </c>
      <c r="F57" s="114">
        <v>451</v>
      </c>
      <c r="G57" s="114">
        <v>445</v>
      </c>
      <c r="H57" s="114">
        <v>441</v>
      </c>
      <c r="I57" s="140">
        <v>431</v>
      </c>
      <c r="J57" s="115">
        <v>21</v>
      </c>
      <c r="K57" s="116">
        <v>4.872389791183295</v>
      </c>
    </row>
    <row r="58" spans="1:11" ht="14.1" customHeight="1" x14ac:dyDescent="0.2">
      <c r="A58" s="306">
        <v>73</v>
      </c>
      <c r="B58" s="307" t="s">
        <v>286</v>
      </c>
      <c r="C58" s="308"/>
      <c r="D58" s="113">
        <v>3.6397132045409282</v>
      </c>
      <c r="E58" s="115">
        <v>1462</v>
      </c>
      <c r="F58" s="114">
        <v>1476</v>
      </c>
      <c r="G58" s="114">
        <v>1470</v>
      </c>
      <c r="H58" s="114">
        <v>1445</v>
      </c>
      <c r="I58" s="140">
        <v>1417</v>
      </c>
      <c r="J58" s="115">
        <v>45</v>
      </c>
      <c r="K58" s="116">
        <v>3.1757233592095977</v>
      </c>
    </row>
    <row r="59" spans="1:11" ht="14.1" customHeight="1" x14ac:dyDescent="0.2">
      <c r="A59" s="306" t="s">
        <v>287</v>
      </c>
      <c r="B59" s="307" t="s">
        <v>288</v>
      </c>
      <c r="C59" s="308"/>
      <c r="D59" s="113">
        <v>3.0496912965544714</v>
      </c>
      <c r="E59" s="115">
        <v>1225</v>
      </c>
      <c r="F59" s="114">
        <v>1233</v>
      </c>
      <c r="G59" s="114">
        <v>1226</v>
      </c>
      <c r="H59" s="114">
        <v>1204</v>
      </c>
      <c r="I59" s="140">
        <v>1189</v>
      </c>
      <c r="J59" s="115">
        <v>36</v>
      </c>
      <c r="K59" s="116">
        <v>3.0277544154751892</v>
      </c>
    </row>
    <row r="60" spans="1:11" ht="14.1" customHeight="1" x14ac:dyDescent="0.2">
      <c r="A60" s="306">
        <v>81</v>
      </c>
      <c r="B60" s="307" t="s">
        <v>289</v>
      </c>
      <c r="C60" s="308"/>
      <c r="D60" s="113">
        <v>10.314180442143</v>
      </c>
      <c r="E60" s="115">
        <v>4143</v>
      </c>
      <c r="F60" s="114">
        <v>4109</v>
      </c>
      <c r="G60" s="114">
        <v>4044</v>
      </c>
      <c r="H60" s="114">
        <v>3981</v>
      </c>
      <c r="I60" s="140">
        <v>3969</v>
      </c>
      <c r="J60" s="115">
        <v>174</v>
      </c>
      <c r="K60" s="116">
        <v>4.3839758125472414</v>
      </c>
    </row>
    <row r="61" spans="1:11" ht="14.1" customHeight="1" x14ac:dyDescent="0.2">
      <c r="A61" s="306" t="s">
        <v>290</v>
      </c>
      <c r="B61" s="307" t="s">
        <v>291</v>
      </c>
      <c r="C61" s="308"/>
      <c r="D61" s="113">
        <v>2.6563433578968332</v>
      </c>
      <c r="E61" s="115">
        <v>1067</v>
      </c>
      <c r="F61" s="114">
        <v>1053</v>
      </c>
      <c r="G61" s="114">
        <v>1060</v>
      </c>
      <c r="H61" s="114">
        <v>1027</v>
      </c>
      <c r="I61" s="140">
        <v>1023</v>
      </c>
      <c r="J61" s="115">
        <v>44</v>
      </c>
      <c r="K61" s="116">
        <v>4.301075268817204</v>
      </c>
    </row>
    <row r="62" spans="1:11" ht="14.1" customHeight="1" x14ac:dyDescent="0.2">
      <c r="A62" s="306" t="s">
        <v>292</v>
      </c>
      <c r="B62" s="307" t="s">
        <v>293</v>
      </c>
      <c r="C62" s="308"/>
      <c r="D62" s="113">
        <v>4.8869747062338176</v>
      </c>
      <c r="E62" s="115">
        <v>1963</v>
      </c>
      <c r="F62" s="114">
        <v>1957</v>
      </c>
      <c r="G62" s="114">
        <v>1899</v>
      </c>
      <c r="H62" s="114">
        <v>1871</v>
      </c>
      <c r="I62" s="140">
        <v>1867</v>
      </c>
      <c r="J62" s="115">
        <v>96</v>
      </c>
      <c r="K62" s="116">
        <v>5.1419389394750938</v>
      </c>
    </row>
    <row r="63" spans="1:11" ht="14.1" customHeight="1" x14ac:dyDescent="0.2">
      <c r="A63" s="306"/>
      <c r="B63" s="307" t="s">
        <v>294</v>
      </c>
      <c r="C63" s="308"/>
      <c r="D63" s="113">
        <v>4.1326428998207527</v>
      </c>
      <c r="E63" s="115">
        <v>1660</v>
      </c>
      <c r="F63" s="114">
        <v>1656</v>
      </c>
      <c r="G63" s="114">
        <v>1606</v>
      </c>
      <c r="H63" s="114">
        <v>1581</v>
      </c>
      <c r="I63" s="140">
        <v>1576</v>
      </c>
      <c r="J63" s="115">
        <v>84</v>
      </c>
      <c r="K63" s="116">
        <v>5.3299492385786804</v>
      </c>
    </row>
    <row r="64" spans="1:11" ht="14.1" customHeight="1" x14ac:dyDescent="0.2">
      <c r="A64" s="306" t="s">
        <v>295</v>
      </c>
      <c r="B64" s="307" t="s">
        <v>296</v>
      </c>
      <c r="C64" s="308"/>
      <c r="D64" s="113">
        <v>1.2746464847639913</v>
      </c>
      <c r="E64" s="115">
        <v>512</v>
      </c>
      <c r="F64" s="114">
        <v>499</v>
      </c>
      <c r="G64" s="114">
        <v>488</v>
      </c>
      <c r="H64" s="114">
        <v>485</v>
      </c>
      <c r="I64" s="140">
        <v>477</v>
      </c>
      <c r="J64" s="115">
        <v>35</v>
      </c>
      <c r="K64" s="116">
        <v>7.3375262054507342</v>
      </c>
    </row>
    <row r="65" spans="1:11" ht="14.1" customHeight="1" x14ac:dyDescent="0.2">
      <c r="A65" s="306" t="s">
        <v>297</v>
      </c>
      <c r="B65" s="307" t="s">
        <v>298</v>
      </c>
      <c r="C65" s="308"/>
      <c r="D65" s="113">
        <v>0.5925114519020116</v>
      </c>
      <c r="E65" s="115">
        <v>238</v>
      </c>
      <c r="F65" s="114">
        <v>234</v>
      </c>
      <c r="G65" s="114">
        <v>229</v>
      </c>
      <c r="H65" s="114">
        <v>222</v>
      </c>
      <c r="I65" s="140">
        <v>222</v>
      </c>
      <c r="J65" s="115">
        <v>16</v>
      </c>
      <c r="K65" s="116">
        <v>7.2072072072072073</v>
      </c>
    </row>
    <row r="66" spans="1:11" ht="14.1" customHeight="1" x14ac:dyDescent="0.2">
      <c r="A66" s="306">
        <v>82</v>
      </c>
      <c r="B66" s="307" t="s">
        <v>299</v>
      </c>
      <c r="C66" s="308"/>
      <c r="D66" s="113">
        <v>2.7086237801234816</v>
      </c>
      <c r="E66" s="115">
        <v>1088</v>
      </c>
      <c r="F66" s="114">
        <v>1112</v>
      </c>
      <c r="G66" s="114">
        <v>1106</v>
      </c>
      <c r="H66" s="114">
        <v>1080</v>
      </c>
      <c r="I66" s="140">
        <v>1104</v>
      </c>
      <c r="J66" s="115">
        <v>-16</v>
      </c>
      <c r="K66" s="116">
        <v>-1.4492753623188406</v>
      </c>
    </row>
    <row r="67" spans="1:11" ht="14.1" customHeight="1" x14ac:dyDescent="0.2">
      <c r="A67" s="306" t="s">
        <v>300</v>
      </c>
      <c r="B67" s="307" t="s">
        <v>301</v>
      </c>
      <c r="C67" s="308"/>
      <c r="D67" s="113">
        <v>1.6829316869149571</v>
      </c>
      <c r="E67" s="115">
        <v>676</v>
      </c>
      <c r="F67" s="114">
        <v>696</v>
      </c>
      <c r="G67" s="114">
        <v>695</v>
      </c>
      <c r="H67" s="114">
        <v>685</v>
      </c>
      <c r="I67" s="140">
        <v>698</v>
      </c>
      <c r="J67" s="115">
        <v>-22</v>
      </c>
      <c r="K67" s="116">
        <v>-3.151862464183381</v>
      </c>
    </row>
    <row r="68" spans="1:11" ht="14.1" customHeight="1" x14ac:dyDescent="0.2">
      <c r="A68" s="306" t="s">
        <v>302</v>
      </c>
      <c r="B68" s="307" t="s">
        <v>303</v>
      </c>
      <c r="C68" s="308"/>
      <c r="D68" s="113">
        <v>0.45807608046205933</v>
      </c>
      <c r="E68" s="115">
        <v>184</v>
      </c>
      <c r="F68" s="114">
        <v>182</v>
      </c>
      <c r="G68" s="114">
        <v>177</v>
      </c>
      <c r="H68" s="114">
        <v>171</v>
      </c>
      <c r="I68" s="140">
        <v>178</v>
      </c>
      <c r="J68" s="115">
        <v>6</v>
      </c>
      <c r="K68" s="116">
        <v>3.3707865168539324</v>
      </c>
    </row>
    <row r="69" spans="1:11" ht="14.1" customHeight="1" x14ac:dyDescent="0.2">
      <c r="A69" s="306">
        <v>83</v>
      </c>
      <c r="B69" s="307" t="s">
        <v>304</v>
      </c>
      <c r="C69" s="308"/>
      <c r="D69" s="113">
        <v>4.8620792670782711</v>
      </c>
      <c r="E69" s="115">
        <v>1953</v>
      </c>
      <c r="F69" s="114">
        <v>1921</v>
      </c>
      <c r="G69" s="114">
        <v>1920</v>
      </c>
      <c r="H69" s="114">
        <v>1867</v>
      </c>
      <c r="I69" s="140">
        <v>1855</v>
      </c>
      <c r="J69" s="115">
        <v>98</v>
      </c>
      <c r="K69" s="116">
        <v>5.283018867924528</v>
      </c>
    </row>
    <row r="70" spans="1:11" ht="14.1" customHeight="1" x14ac:dyDescent="0.2">
      <c r="A70" s="306" t="s">
        <v>305</v>
      </c>
      <c r="B70" s="307" t="s">
        <v>306</v>
      </c>
      <c r="C70" s="308"/>
      <c r="D70" s="113">
        <v>3.8438558056164109</v>
      </c>
      <c r="E70" s="115">
        <v>1544</v>
      </c>
      <c r="F70" s="114">
        <v>1512</v>
      </c>
      <c r="G70" s="114">
        <v>1514</v>
      </c>
      <c r="H70" s="114">
        <v>1462</v>
      </c>
      <c r="I70" s="140">
        <v>1452</v>
      </c>
      <c r="J70" s="115">
        <v>92</v>
      </c>
      <c r="K70" s="116">
        <v>6.3360881542699721</v>
      </c>
    </row>
    <row r="71" spans="1:11" ht="14.1" customHeight="1" x14ac:dyDescent="0.2">
      <c r="A71" s="306"/>
      <c r="B71" s="307" t="s">
        <v>307</v>
      </c>
      <c r="C71" s="308"/>
      <c r="D71" s="113">
        <v>1.9766978689504082</v>
      </c>
      <c r="E71" s="115">
        <v>794</v>
      </c>
      <c r="F71" s="114">
        <v>778</v>
      </c>
      <c r="G71" s="114">
        <v>781</v>
      </c>
      <c r="H71" s="114">
        <v>761</v>
      </c>
      <c r="I71" s="140">
        <v>765</v>
      </c>
      <c r="J71" s="115">
        <v>29</v>
      </c>
      <c r="K71" s="116">
        <v>3.7908496732026142</v>
      </c>
    </row>
    <row r="72" spans="1:11" ht="14.1" customHeight="1" x14ac:dyDescent="0.2">
      <c r="A72" s="306">
        <v>84</v>
      </c>
      <c r="B72" s="307" t="s">
        <v>308</v>
      </c>
      <c r="C72" s="308"/>
      <c r="D72" s="113">
        <v>3.7044413463453494</v>
      </c>
      <c r="E72" s="115">
        <v>1488</v>
      </c>
      <c r="F72" s="114">
        <v>1486</v>
      </c>
      <c r="G72" s="114">
        <v>1482</v>
      </c>
      <c r="H72" s="114">
        <v>1490</v>
      </c>
      <c r="I72" s="140">
        <v>1504</v>
      </c>
      <c r="J72" s="115">
        <v>-16</v>
      </c>
      <c r="K72" s="116">
        <v>-1.0638297872340425</v>
      </c>
    </row>
    <row r="73" spans="1:11" ht="14.1" customHeight="1" x14ac:dyDescent="0.2">
      <c r="A73" s="306" t="s">
        <v>309</v>
      </c>
      <c r="B73" s="307" t="s">
        <v>310</v>
      </c>
      <c r="C73" s="308"/>
      <c r="D73" s="113">
        <v>0.97092212706632142</v>
      </c>
      <c r="E73" s="115">
        <v>390</v>
      </c>
      <c r="F73" s="114">
        <v>387</v>
      </c>
      <c r="G73" s="114">
        <v>381</v>
      </c>
      <c r="H73" s="114">
        <v>392</v>
      </c>
      <c r="I73" s="140">
        <v>392</v>
      </c>
      <c r="J73" s="115">
        <v>-2</v>
      </c>
      <c r="K73" s="116">
        <v>-0.51020408163265307</v>
      </c>
    </row>
    <row r="74" spans="1:11" ht="14.1" customHeight="1" x14ac:dyDescent="0.2">
      <c r="A74" s="306" t="s">
        <v>311</v>
      </c>
      <c r="B74" s="307" t="s">
        <v>312</v>
      </c>
      <c r="C74" s="308"/>
      <c r="D74" s="113">
        <v>0.8364867556263692</v>
      </c>
      <c r="E74" s="115">
        <v>336</v>
      </c>
      <c r="F74" s="114">
        <v>341</v>
      </c>
      <c r="G74" s="114">
        <v>338</v>
      </c>
      <c r="H74" s="114">
        <v>334</v>
      </c>
      <c r="I74" s="140">
        <v>341</v>
      </c>
      <c r="J74" s="115">
        <v>-5</v>
      </c>
      <c r="K74" s="116">
        <v>-1.466275659824047</v>
      </c>
    </row>
    <row r="75" spans="1:11" ht="14.1" customHeight="1" x14ac:dyDescent="0.2">
      <c r="A75" s="306" t="s">
        <v>313</v>
      </c>
      <c r="B75" s="307" t="s">
        <v>314</v>
      </c>
      <c r="C75" s="308"/>
      <c r="D75" s="113">
        <v>1.2821151165106552</v>
      </c>
      <c r="E75" s="115">
        <v>515</v>
      </c>
      <c r="F75" s="114">
        <v>517</v>
      </c>
      <c r="G75" s="114">
        <v>522</v>
      </c>
      <c r="H75" s="114">
        <v>529</v>
      </c>
      <c r="I75" s="140">
        <v>534</v>
      </c>
      <c r="J75" s="115">
        <v>-19</v>
      </c>
      <c r="K75" s="116">
        <v>-3.5580524344569286</v>
      </c>
    </row>
    <row r="76" spans="1:11" ht="14.1" customHeight="1" x14ac:dyDescent="0.2">
      <c r="A76" s="306">
        <v>91</v>
      </c>
      <c r="B76" s="307" t="s">
        <v>315</v>
      </c>
      <c r="C76" s="308"/>
      <c r="D76" s="113">
        <v>0.19418442541326428</v>
      </c>
      <c r="E76" s="115">
        <v>78</v>
      </c>
      <c r="F76" s="114">
        <v>79</v>
      </c>
      <c r="G76" s="114">
        <v>78</v>
      </c>
      <c r="H76" s="114">
        <v>75</v>
      </c>
      <c r="I76" s="140">
        <v>74</v>
      </c>
      <c r="J76" s="115">
        <v>4</v>
      </c>
      <c r="K76" s="116">
        <v>5.4054054054054053</v>
      </c>
    </row>
    <row r="77" spans="1:11" ht="14.1" customHeight="1" x14ac:dyDescent="0.2">
      <c r="A77" s="306">
        <v>92</v>
      </c>
      <c r="B77" s="307" t="s">
        <v>316</v>
      </c>
      <c r="C77" s="308"/>
      <c r="D77" s="113">
        <v>1.638119896434973</v>
      </c>
      <c r="E77" s="115">
        <v>658</v>
      </c>
      <c r="F77" s="114">
        <v>700</v>
      </c>
      <c r="G77" s="114">
        <v>696</v>
      </c>
      <c r="H77" s="114">
        <v>679</v>
      </c>
      <c r="I77" s="140">
        <v>666</v>
      </c>
      <c r="J77" s="115">
        <v>-8</v>
      </c>
      <c r="K77" s="116">
        <v>-1.2012012012012012</v>
      </c>
    </row>
    <row r="78" spans="1:11" ht="14.1" customHeight="1" x14ac:dyDescent="0.2">
      <c r="A78" s="306">
        <v>93</v>
      </c>
      <c r="B78" s="307" t="s">
        <v>317</v>
      </c>
      <c r="C78" s="308"/>
      <c r="D78" s="113">
        <v>0.13194582752439754</v>
      </c>
      <c r="E78" s="115">
        <v>53</v>
      </c>
      <c r="F78" s="114">
        <v>50</v>
      </c>
      <c r="G78" s="114">
        <v>50</v>
      </c>
      <c r="H78" s="114">
        <v>43</v>
      </c>
      <c r="I78" s="140">
        <v>55</v>
      </c>
      <c r="J78" s="115">
        <v>-2</v>
      </c>
      <c r="K78" s="116">
        <v>-3.6363636363636362</v>
      </c>
    </row>
    <row r="79" spans="1:11" ht="14.1" customHeight="1" x14ac:dyDescent="0.2">
      <c r="A79" s="306">
        <v>94</v>
      </c>
      <c r="B79" s="307" t="s">
        <v>318</v>
      </c>
      <c r="C79" s="308"/>
      <c r="D79" s="113">
        <v>0.40081657040430191</v>
      </c>
      <c r="E79" s="115">
        <v>161</v>
      </c>
      <c r="F79" s="114">
        <v>141</v>
      </c>
      <c r="G79" s="114">
        <v>116</v>
      </c>
      <c r="H79" s="114">
        <v>126</v>
      </c>
      <c r="I79" s="140">
        <v>146</v>
      </c>
      <c r="J79" s="115">
        <v>15</v>
      </c>
      <c r="K79" s="116">
        <v>10.273972602739725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0.20414260107548296</v>
      </c>
      <c r="E81" s="143">
        <v>82</v>
      </c>
      <c r="F81" s="144">
        <v>80</v>
      </c>
      <c r="G81" s="144">
        <v>87</v>
      </c>
      <c r="H81" s="144">
        <v>84</v>
      </c>
      <c r="I81" s="145">
        <v>92</v>
      </c>
      <c r="J81" s="143">
        <v>-10</v>
      </c>
      <c r="K81" s="146">
        <v>-10.869565217391305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9297</v>
      </c>
      <c r="E12" s="114">
        <v>9968</v>
      </c>
      <c r="F12" s="114">
        <v>9792</v>
      </c>
      <c r="G12" s="114">
        <v>10115</v>
      </c>
      <c r="H12" s="140">
        <v>9775</v>
      </c>
      <c r="I12" s="115">
        <v>-478</v>
      </c>
      <c r="J12" s="116">
        <v>-4.8900255754475701</v>
      </c>
      <c r="K12"/>
      <c r="L12"/>
      <c r="M12"/>
      <c r="N12"/>
      <c r="O12"/>
      <c r="P12"/>
    </row>
    <row r="13" spans="1:16" s="110" customFormat="1" ht="14.45" customHeight="1" x14ac:dyDescent="0.2">
      <c r="A13" s="120" t="s">
        <v>105</v>
      </c>
      <c r="B13" s="119" t="s">
        <v>106</v>
      </c>
      <c r="C13" s="113">
        <v>36.979670861568245</v>
      </c>
      <c r="D13" s="115">
        <v>3438</v>
      </c>
      <c r="E13" s="114">
        <v>3704</v>
      </c>
      <c r="F13" s="114">
        <v>3675</v>
      </c>
      <c r="G13" s="114">
        <v>3789</v>
      </c>
      <c r="H13" s="140">
        <v>3612</v>
      </c>
      <c r="I13" s="115">
        <v>-174</v>
      </c>
      <c r="J13" s="116">
        <v>-4.8172757475083055</v>
      </c>
      <c r="K13"/>
      <c r="L13"/>
      <c r="M13"/>
      <c r="N13"/>
      <c r="O13"/>
      <c r="P13"/>
    </row>
    <row r="14" spans="1:16" s="110" customFormat="1" ht="14.45" customHeight="1" x14ac:dyDescent="0.2">
      <c r="A14" s="120"/>
      <c r="B14" s="119" t="s">
        <v>107</v>
      </c>
      <c r="C14" s="113">
        <v>63.020329138431755</v>
      </c>
      <c r="D14" s="115">
        <v>5859</v>
      </c>
      <c r="E14" s="114">
        <v>6264</v>
      </c>
      <c r="F14" s="114">
        <v>6117</v>
      </c>
      <c r="G14" s="114">
        <v>6326</v>
      </c>
      <c r="H14" s="140">
        <v>6163</v>
      </c>
      <c r="I14" s="115">
        <v>-304</v>
      </c>
      <c r="J14" s="116">
        <v>-4.9326626642868732</v>
      </c>
      <c r="K14"/>
      <c r="L14"/>
      <c r="M14"/>
      <c r="N14"/>
      <c r="O14"/>
      <c r="P14"/>
    </row>
    <row r="15" spans="1:16" s="110" customFormat="1" ht="14.45" customHeight="1" x14ac:dyDescent="0.2">
      <c r="A15" s="118" t="s">
        <v>105</v>
      </c>
      <c r="B15" s="121" t="s">
        <v>108</v>
      </c>
      <c r="C15" s="113">
        <v>20.662579326664517</v>
      </c>
      <c r="D15" s="115">
        <v>1921</v>
      </c>
      <c r="E15" s="114">
        <v>2280</v>
      </c>
      <c r="F15" s="114">
        <v>2045</v>
      </c>
      <c r="G15" s="114">
        <v>2333</v>
      </c>
      <c r="H15" s="140">
        <v>2110</v>
      </c>
      <c r="I15" s="115">
        <v>-189</v>
      </c>
      <c r="J15" s="116">
        <v>-8.9573459715639814</v>
      </c>
      <c r="K15"/>
      <c r="L15"/>
      <c r="M15"/>
      <c r="N15"/>
      <c r="O15"/>
      <c r="P15"/>
    </row>
    <row r="16" spans="1:16" s="110" customFormat="1" ht="14.45" customHeight="1" x14ac:dyDescent="0.2">
      <c r="A16" s="118"/>
      <c r="B16" s="121" t="s">
        <v>109</v>
      </c>
      <c r="C16" s="113">
        <v>45.595353339787025</v>
      </c>
      <c r="D16" s="115">
        <v>4239</v>
      </c>
      <c r="E16" s="114">
        <v>4497</v>
      </c>
      <c r="F16" s="114">
        <v>4528</v>
      </c>
      <c r="G16" s="114">
        <v>4561</v>
      </c>
      <c r="H16" s="140">
        <v>4506</v>
      </c>
      <c r="I16" s="115">
        <v>-267</v>
      </c>
      <c r="J16" s="116">
        <v>-5.9254327563249003</v>
      </c>
      <c r="K16"/>
      <c r="L16"/>
      <c r="M16"/>
      <c r="N16"/>
      <c r="O16"/>
      <c r="P16"/>
    </row>
    <row r="17" spans="1:16" s="110" customFormat="1" ht="14.45" customHeight="1" x14ac:dyDescent="0.2">
      <c r="A17" s="118"/>
      <c r="B17" s="121" t="s">
        <v>110</v>
      </c>
      <c r="C17" s="113">
        <v>18.134882220070992</v>
      </c>
      <c r="D17" s="115">
        <v>1686</v>
      </c>
      <c r="E17" s="114">
        <v>1710</v>
      </c>
      <c r="F17" s="114">
        <v>1710</v>
      </c>
      <c r="G17" s="114">
        <v>1735</v>
      </c>
      <c r="H17" s="140">
        <v>1705</v>
      </c>
      <c r="I17" s="115">
        <v>-19</v>
      </c>
      <c r="J17" s="116">
        <v>-1.1143695014662756</v>
      </c>
      <c r="K17"/>
      <c r="L17"/>
      <c r="M17"/>
      <c r="N17"/>
      <c r="O17"/>
      <c r="P17"/>
    </row>
    <row r="18" spans="1:16" s="110" customFormat="1" ht="14.45" customHeight="1" x14ac:dyDescent="0.2">
      <c r="A18" s="120"/>
      <c r="B18" s="121" t="s">
        <v>111</v>
      </c>
      <c r="C18" s="113">
        <v>15.607185113477465</v>
      </c>
      <c r="D18" s="115">
        <v>1451</v>
      </c>
      <c r="E18" s="114">
        <v>1481</v>
      </c>
      <c r="F18" s="114">
        <v>1509</v>
      </c>
      <c r="G18" s="114">
        <v>1486</v>
      </c>
      <c r="H18" s="140">
        <v>1454</v>
      </c>
      <c r="I18" s="115">
        <v>-3</v>
      </c>
      <c r="J18" s="116">
        <v>-0.2063273727647868</v>
      </c>
      <c r="K18"/>
      <c r="L18"/>
      <c r="M18"/>
      <c r="N18"/>
      <c r="O18"/>
      <c r="P18"/>
    </row>
    <row r="19" spans="1:16" s="110" customFormat="1" ht="14.45" customHeight="1" x14ac:dyDescent="0.2">
      <c r="A19" s="120"/>
      <c r="B19" s="121" t="s">
        <v>112</v>
      </c>
      <c r="C19" s="113">
        <v>1.398300527051737</v>
      </c>
      <c r="D19" s="115">
        <v>130</v>
      </c>
      <c r="E19" s="114">
        <v>139</v>
      </c>
      <c r="F19" s="114">
        <v>162</v>
      </c>
      <c r="G19" s="114">
        <v>122</v>
      </c>
      <c r="H19" s="140">
        <v>110</v>
      </c>
      <c r="I19" s="115">
        <v>20</v>
      </c>
      <c r="J19" s="116">
        <v>18.181818181818183</v>
      </c>
      <c r="K19"/>
      <c r="L19"/>
      <c r="M19"/>
      <c r="N19"/>
      <c r="O19"/>
      <c r="P19"/>
    </row>
    <row r="20" spans="1:16" s="110" customFormat="1" ht="14.45" customHeight="1" x14ac:dyDescent="0.2">
      <c r="A20" s="120" t="s">
        <v>113</v>
      </c>
      <c r="B20" s="119" t="s">
        <v>116</v>
      </c>
      <c r="C20" s="113">
        <v>88.060664730558244</v>
      </c>
      <c r="D20" s="115">
        <v>8187</v>
      </c>
      <c r="E20" s="114">
        <v>8784</v>
      </c>
      <c r="F20" s="114">
        <v>8640</v>
      </c>
      <c r="G20" s="114">
        <v>8966</v>
      </c>
      <c r="H20" s="140">
        <v>8655</v>
      </c>
      <c r="I20" s="115">
        <v>-468</v>
      </c>
      <c r="J20" s="116">
        <v>-5.407279029462738</v>
      </c>
      <c r="K20"/>
      <c r="L20"/>
      <c r="M20"/>
      <c r="N20"/>
      <c r="O20"/>
      <c r="P20"/>
    </row>
    <row r="21" spans="1:16" s="110" customFormat="1" ht="14.45" customHeight="1" x14ac:dyDescent="0.2">
      <c r="A21" s="123"/>
      <c r="B21" s="124" t="s">
        <v>117</v>
      </c>
      <c r="C21" s="125">
        <v>11.756480585134989</v>
      </c>
      <c r="D21" s="143">
        <v>1093</v>
      </c>
      <c r="E21" s="144">
        <v>1165</v>
      </c>
      <c r="F21" s="144">
        <v>1132</v>
      </c>
      <c r="G21" s="144">
        <v>1130</v>
      </c>
      <c r="H21" s="145">
        <v>1100</v>
      </c>
      <c r="I21" s="143">
        <v>-7</v>
      </c>
      <c r="J21" s="146">
        <v>-0.63636363636363635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6115</v>
      </c>
      <c r="E56" s="114">
        <v>6601</v>
      </c>
      <c r="F56" s="114">
        <v>6423</v>
      </c>
      <c r="G56" s="114">
        <v>6595</v>
      </c>
      <c r="H56" s="140">
        <v>6408</v>
      </c>
      <c r="I56" s="115">
        <v>-293</v>
      </c>
      <c r="J56" s="116">
        <v>-4.572409488139825</v>
      </c>
      <c r="K56"/>
      <c r="L56"/>
      <c r="M56"/>
      <c r="N56"/>
      <c r="O56"/>
      <c r="P56"/>
    </row>
    <row r="57" spans="1:16" s="110" customFormat="1" ht="14.45" customHeight="1" x14ac:dyDescent="0.2">
      <c r="A57" s="120" t="s">
        <v>105</v>
      </c>
      <c r="B57" s="119" t="s">
        <v>106</v>
      </c>
      <c r="C57" s="113">
        <v>40.114472608340144</v>
      </c>
      <c r="D57" s="115">
        <v>2453</v>
      </c>
      <c r="E57" s="114">
        <v>2640</v>
      </c>
      <c r="F57" s="114">
        <v>2580</v>
      </c>
      <c r="G57" s="114">
        <v>2600</v>
      </c>
      <c r="H57" s="140">
        <v>2507</v>
      </c>
      <c r="I57" s="115">
        <v>-54</v>
      </c>
      <c r="J57" s="116">
        <v>-2.1539688871160751</v>
      </c>
    </row>
    <row r="58" spans="1:16" s="110" customFormat="1" ht="14.45" customHeight="1" x14ac:dyDescent="0.2">
      <c r="A58" s="120"/>
      <c r="B58" s="119" t="s">
        <v>107</v>
      </c>
      <c r="C58" s="113">
        <v>59.885527391659856</v>
      </c>
      <c r="D58" s="115">
        <v>3662</v>
      </c>
      <c r="E58" s="114">
        <v>3961</v>
      </c>
      <c r="F58" s="114">
        <v>3843</v>
      </c>
      <c r="G58" s="114">
        <v>3995</v>
      </c>
      <c r="H58" s="140">
        <v>3901</v>
      </c>
      <c r="I58" s="115">
        <v>-239</v>
      </c>
      <c r="J58" s="116">
        <v>-6.126634196359908</v>
      </c>
    </row>
    <row r="59" spans="1:16" s="110" customFormat="1" ht="14.45" customHeight="1" x14ac:dyDescent="0.2">
      <c r="A59" s="118" t="s">
        <v>105</v>
      </c>
      <c r="B59" s="121" t="s">
        <v>108</v>
      </c>
      <c r="C59" s="113">
        <v>24.873262469337693</v>
      </c>
      <c r="D59" s="115">
        <v>1521</v>
      </c>
      <c r="E59" s="114">
        <v>1740</v>
      </c>
      <c r="F59" s="114">
        <v>1574</v>
      </c>
      <c r="G59" s="114">
        <v>1776</v>
      </c>
      <c r="H59" s="140">
        <v>1663</v>
      </c>
      <c r="I59" s="115">
        <v>-142</v>
      </c>
      <c r="J59" s="116">
        <v>-8.5387853277209853</v>
      </c>
    </row>
    <row r="60" spans="1:16" s="110" customFormat="1" ht="14.45" customHeight="1" x14ac:dyDescent="0.2">
      <c r="A60" s="118"/>
      <c r="B60" s="121" t="s">
        <v>109</v>
      </c>
      <c r="C60" s="113">
        <v>46.541291905151269</v>
      </c>
      <c r="D60" s="115">
        <v>2846</v>
      </c>
      <c r="E60" s="114">
        <v>3045</v>
      </c>
      <c r="F60" s="114">
        <v>3024</v>
      </c>
      <c r="G60" s="114">
        <v>3022</v>
      </c>
      <c r="H60" s="140">
        <v>2981</v>
      </c>
      <c r="I60" s="115">
        <v>-135</v>
      </c>
      <c r="J60" s="116">
        <v>-4.5286816504528682</v>
      </c>
    </row>
    <row r="61" spans="1:16" s="110" customFormat="1" ht="14.45" customHeight="1" x14ac:dyDescent="0.2">
      <c r="A61" s="118"/>
      <c r="B61" s="121" t="s">
        <v>110</v>
      </c>
      <c r="C61" s="113">
        <v>14.358135731807032</v>
      </c>
      <c r="D61" s="115">
        <v>878</v>
      </c>
      <c r="E61" s="114">
        <v>922</v>
      </c>
      <c r="F61" s="114">
        <v>920</v>
      </c>
      <c r="G61" s="114">
        <v>911</v>
      </c>
      <c r="H61" s="140">
        <v>899</v>
      </c>
      <c r="I61" s="115">
        <v>-21</v>
      </c>
      <c r="J61" s="116">
        <v>-2.3359288097886539</v>
      </c>
    </row>
    <row r="62" spans="1:16" s="110" customFormat="1" ht="14.45" customHeight="1" x14ac:dyDescent="0.2">
      <c r="A62" s="120"/>
      <c r="B62" s="121" t="s">
        <v>111</v>
      </c>
      <c r="C62" s="113">
        <v>14.227309893704007</v>
      </c>
      <c r="D62" s="115">
        <v>870</v>
      </c>
      <c r="E62" s="114">
        <v>894</v>
      </c>
      <c r="F62" s="114">
        <v>905</v>
      </c>
      <c r="G62" s="114">
        <v>886</v>
      </c>
      <c r="H62" s="140">
        <v>865</v>
      </c>
      <c r="I62" s="115">
        <v>5</v>
      </c>
      <c r="J62" s="116">
        <v>0.5780346820809249</v>
      </c>
    </row>
    <row r="63" spans="1:16" s="110" customFormat="1" ht="14.45" customHeight="1" x14ac:dyDescent="0.2">
      <c r="A63" s="120"/>
      <c r="B63" s="121" t="s">
        <v>112</v>
      </c>
      <c r="C63" s="113">
        <v>1.0956663941128373</v>
      </c>
      <c r="D63" s="115">
        <v>67</v>
      </c>
      <c r="E63" s="114">
        <v>70</v>
      </c>
      <c r="F63" s="114">
        <v>82</v>
      </c>
      <c r="G63" s="114">
        <v>65</v>
      </c>
      <c r="H63" s="140">
        <v>69</v>
      </c>
      <c r="I63" s="115">
        <v>-2</v>
      </c>
      <c r="J63" s="116">
        <v>-2.8985507246376812</v>
      </c>
    </row>
    <row r="64" spans="1:16" s="110" customFormat="1" ht="14.45" customHeight="1" x14ac:dyDescent="0.2">
      <c r="A64" s="120" t="s">
        <v>113</v>
      </c>
      <c r="B64" s="119" t="s">
        <v>116</v>
      </c>
      <c r="C64" s="113">
        <v>83.25429272281275</v>
      </c>
      <c r="D64" s="115">
        <v>5091</v>
      </c>
      <c r="E64" s="114">
        <v>5491</v>
      </c>
      <c r="F64" s="114">
        <v>5327</v>
      </c>
      <c r="G64" s="114">
        <v>5513</v>
      </c>
      <c r="H64" s="140">
        <v>5346</v>
      </c>
      <c r="I64" s="115">
        <v>-255</v>
      </c>
      <c r="J64" s="116">
        <v>-4.7699214365881035</v>
      </c>
    </row>
    <row r="65" spans="1:10" s="110" customFormat="1" ht="14.45" customHeight="1" x14ac:dyDescent="0.2">
      <c r="A65" s="123"/>
      <c r="B65" s="124" t="s">
        <v>117</v>
      </c>
      <c r="C65" s="125">
        <v>16.53311529026983</v>
      </c>
      <c r="D65" s="143">
        <v>1011</v>
      </c>
      <c r="E65" s="144">
        <v>1095</v>
      </c>
      <c r="F65" s="144">
        <v>1080</v>
      </c>
      <c r="G65" s="144">
        <v>1066</v>
      </c>
      <c r="H65" s="145">
        <v>1044</v>
      </c>
      <c r="I65" s="143">
        <v>-33</v>
      </c>
      <c r="J65" s="146">
        <v>-3.1609195402298851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9297</v>
      </c>
      <c r="G11" s="114">
        <v>9968</v>
      </c>
      <c r="H11" s="114">
        <v>9792</v>
      </c>
      <c r="I11" s="114">
        <v>10115</v>
      </c>
      <c r="J11" s="140">
        <v>9775</v>
      </c>
      <c r="K11" s="114">
        <v>-478</v>
      </c>
      <c r="L11" s="116">
        <v>-4.8900255754475701</v>
      </c>
    </row>
    <row r="12" spans="1:17" s="110" customFormat="1" ht="24" customHeight="1" x14ac:dyDescent="0.2">
      <c r="A12" s="604" t="s">
        <v>185</v>
      </c>
      <c r="B12" s="605"/>
      <c r="C12" s="605"/>
      <c r="D12" s="606"/>
      <c r="E12" s="113">
        <v>36.979670861568245</v>
      </c>
      <c r="F12" s="115">
        <v>3438</v>
      </c>
      <c r="G12" s="114">
        <v>3704</v>
      </c>
      <c r="H12" s="114">
        <v>3675</v>
      </c>
      <c r="I12" s="114">
        <v>3789</v>
      </c>
      <c r="J12" s="140">
        <v>3612</v>
      </c>
      <c r="K12" s="114">
        <v>-174</v>
      </c>
      <c r="L12" s="116">
        <v>-4.8172757475083055</v>
      </c>
    </row>
    <row r="13" spans="1:17" s="110" customFormat="1" ht="15" customHeight="1" x14ac:dyDescent="0.2">
      <c r="A13" s="120"/>
      <c r="B13" s="612" t="s">
        <v>107</v>
      </c>
      <c r="C13" s="612"/>
      <c r="E13" s="113">
        <v>63.020329138431755</v>
      </c>
      <c r="F13" s="115">
        <v>5859</v>
      </c>
      <c r="G13" s="114">
        <v>6264</v>
      </c>
      <c r="H13" s="114">
        <v>6117</v>
      </c>
      <c r="I13" s="114">
        <v>6326</v>
      </c>
      <c r="J13" s="140">
        <v>6163</v>
      </c>
      <c r="K13" s="114">
        <v>-304</v>
      </c>
      <c r="L13" s="116">
        <v>-4.9326626642868732</v>
      </c>
    </row>
    <row r="14" spans="1:17" s="110" customFormat="1" ht="22.5" customHeight="1" x14ac:dyDescent="0.2">
      <c r="A14" s="604" t="s">
        <v>186</v>
      </c>
      <c r="B14" s="605"/>
      <c r="C14" s="605"/>
      <c r="D14" s="606"/>
      <c r="E14" s="113">
        <v>20.662579326664517</v>
      </c>
      <c r="F14" s="115">
        <v>1921</v>
      </c>
      <c r="G14" s="114">
        <v>2280</v>
      </c>
      <c r="H14" s="114">
        <v>2045</v>
      </c>
      <c r="I14" s="114">
        <v>2333</v>
      </c>
      <c r="J14" s="140">
        <v>2110</v>
      </c>
      <c r="K14" s="114">
        <v>-189</v>
      </c>
      <c r="L14" s="116">
        <v>-8.9573459715639814</v>
      </c>
    </row>
    <row r="15" spans="1:17" s="110" customFormat="1" ht="15" customHeight="1" x14ac:dyDescent="0.2">
      <c r="A15" s="120"/>
      <c r="B15" s="119"/>
      <c r="C15" s="258" t="s">
        <v>106</v>
      </c>
      <c r="E15" s="113">
        <v>38.365434669442998</v>
      </c>
      <c r="F15" s="115">
        <v>737</v>
      </c>
      <c r="G15" s="114">
        <v>879</v>
      </c>
      <c r="H15" s="114">
        <v>829</v>
      </c>
      <c r="I15" s="114">
        <v>940</v>
      </c>
      <c r="J15" s="140">
        <v>833</v>
      </c>
      <c r="K15" s="114">
        <v>-96</v>
      </c>
      <c r="L15" s="116">
        <v>-11.524609843937576</v>
      </c>
    </row>
    <row r="16" spans="1:17" s="110" customFormat="1" ht="15" customHeight="1" x14ac:dyDescent="0.2">
      <c r="A16" s="120"/>
      <c r="B16" s="119"/>
      <c r="C16" s="258" t="s">
        <v>107</v>
      </c>
      <c r="E16" s="113">
        <v>61.634565330557002</v>
      </c>
      <c r="F16" s="115">
        <v>1184</v>
      </c>
      <c r="G16" s="114">
        <v>1401</v>
      </c>
      <c r="H16" s="114">
        <v>1216</v>
      </c>
      <c r="I16" s="114">
        <v>1393</v>
      </c>
      <c r="J16" s="140">
        <v>1277</v>
      </c>
      <c r="K16" s="114">
        <v>-93</v>
      </c>
      <c r="L16" s="116">
        <v>-7.2826938136256851</v>
      </c>
    </row>
    <row r="17" spans="1:12" s="110" customFormat="1" ht="15" customHeight="1" x14ac:dyDescent="0.2">
      <c r="A17" s="120"/>
      <c r="B17" s="121" t="s">
        <v>109</v>
      </c>
      <c r="C17" s="258"/>
      <c r="E17" s="113">
        <v>45.595353339787025</v>
      </c>
      <c r="F17" s="115">
        <v>4239</v>
      </c>
      <c r="G17" s="114">
        <v>4497</v>
      </c>
      <c r="H17" s="114">
        <v>4528</v>
      </c>
      <c r="I17" s="114">
        <v>4561</v>
      </c>
      <c r="J17" s="140">
        <v>4506</v>
      </c>
      <c r="K17" s="114">
        <v>-267</v>
      </c>
      <c r="L17" s="116">
        <v>-5.9254327563249003</v>
      </c>
    </row>
    <row r="18" spans="1:12" s="110" customFormat="1" ht="15" customHeight="1" x14ac:dyDescent="0.2">
      <c r="A18" s="120"/>
      <c r="B18" s="119"/>
      <c r="C18" s="258" t="s">
        <v>106</v>
      </c>
      <c r="E18" s="113">
        <v>35.36211370606275</v>
      </c>
      <c r="F18" s="115">
        <v>1499</v>
      </c>
      <c r="G18" s="114">
        <v>1607</v>
      </c>
      <c r="H18" s="114">
        <v>1616</v>
      </c>
      <c r="I18" s="114">
        <v>1609</v>
      </c>
      <c r="J18" s="140">
        <v>1565</v>
      </c>
      <c r="K18" s="114">
        <v>-66</v>
      </c>
      <c r="L18" s="116">
        <v>-4.2172523961661339</v>
      </c>
    </row>
    <row r="19" spans="1:12" s="110" customFormat="1" ht="15" customHeight="1" x14ac:dyDescent="0.2">
      <c r="A19" s="120"/>
      <c r="B19" s="119"/>
      <c r="C19" s="258" t="s">
        <v>107</v>
      </c>
      <c r="E19" s="113">
        <v>64.637886293937242</v>
      </c>
      <c r="F19" s="115">
        <v>2740</v>
      </c>
      <c r="G19" s="114">
        <v>2890</v>
      </c>
      <c r="H19" s="114">
        <v>2912</v>
      </c>
      <c r="I19" s="114">
        <v>2952</v>
      </c>
      <c r="J19" s="140">
        <v>2941</v>
      </c>
      <c r="K19" s="114">
        <v>-201</v>
      </c>
      <c r="L19" s="116">
        <v>-6.8344100646038761</v>
      </c>
    </row>
    <row r="20" spans="1:12" s="110" customFormat="1" ht="15" customHeight="1" x14ac:dyDescent="0.2">
      <c r="A20" s="120"/>
      <c r="B20" s="121" t="s">
        <v>110</v>
      </c>
      <c r="C20" s="258"/>
      <c r="E20" s="113">
        <v>18.134882220070992</v>
      </c>
      <c r="F20" s="115">
        <v>1686</v>
      </c>
      <c r="G20" s="114">
        <v>1710</v>
      </c>
      <c r="H20" s="114">
        <v>1710</v>
      </c>
      <c r="I20" s="114">
        <v>1735</v>
      </c>
      <c r="J20" s="140">
        <v>1705</v>
      </c>
      <c r="K20" s="114">
        <v>-19</v>
      </c>
      <c r="L20" s="116">
        <v>-1.1143695014662756</v>
      </c>
    </row>
    <row r="21" spans="1:12" s="110" customFormat="1" ht="15" customHeight="1" x14ac:dyDescent="0.2">
      <c r="A21" s="120"/>
      <c r="B21" s="119"/>
      <c r="C21" s="258" t="s">
        <v>106</v>
      </c>
      <c r="E21" s="113">
        <v>30.960854092526692</v>
      </c>
      <c r="F21" s="115">
        <v>522</v>
      </c>
      <c r="G21" s="114">
        <v>521</v>
      </c>
      <c r="H21" s="114">
        <v>518</v>
      </c>
      <c r="I21" s="114">
        <v>537</v>
      </c>
      <c r="J21" s="140">
        <v>521</v>
      </c>
      <c r="K21" s="114">
        <v>1</v>
      </c>
      <c r="L21" s="116">
        <v>0.19193857965451055</v>
      </c>
    </row>
    <row r="22" spans="1:12" s="110" customFormat="1" ht="15" customHeight="1" x14ac:dyDescent="0.2">
      <c r="A22" s="120"/>
      <c r="B22" s="119"/>
      <c r="C22" s="258" t="s">
        <v>107</v>
      </c>
      <c r="E22" s="113">
        <v>69.039145907473312</v>
      </c>
      <c r="F22" s="115">
        <v>1164</v>
      </c>
      <c r="G22" s="114">
        <v>1189</v>
      </c>
      <c r="H22" s="114">
        <v>1192</v>
      </c>
      <c r="I22" s="114">
        <v>1198</v>
      </c>
      <c r="J22" s="140">
        <v>1184</v>
      </c>
      <c r="K22" s="114">
        <v>-20</v>
      </c>
      <c r="L22" s="116">
        <v>-1.6891891891891893</v>
      </c>
    </row>
    <row r="23" spans="1:12" s="110" customFormat="1" ht="15" customHeight="1" x14ac:dyDescent="0.2">
      <c r="A23" s="120"/>
      <c r="B23" s="121" t="s">
        <v>111</v>
      </c>
      <c r="C23" s="258"/>
      <c r="E23" s="113">
        <v>15.607185113477465</v>
      </c>
      <c r="F23" s="115">
        <v>1451</v>
      </c>
      <c r="G23" s="114">
        <v>1481</v>
      </c>
      <c r="H23" s="114">
        <v>1509</v>
      </c>
      <c r="I23" s="114">
        <v>1486</v>
      </c>
      <c r="J23" s="140">
        <v>1454</v>
      </c>
      <c r="K23" s="114">
        <v>-3</v>
      </c>
      <c r="L23" s="116">
        <v>-0.2063273727647868</v>
      </c>
    </row>
    <row r="24" spans="1:12" s="110" customFormat="1" ht="15" customHeight="1" x14ac:dyDescent="0.2">
      <c r="A24" s="120"/>
      <c r="B24" s="119"/>
      <c r="C24" s="258" t="s">
        <v>106</v>
      </c>
      <c r="E24" s="113">
        <v>46.86423156443832</v>
      </c>
      <c r="F24" s="115">
        <v>680</v>
      </c>
      <c r="G24" s="114">
        <v>697</v>
      </c>
      <c r="H24" s="114">
        <v>712</v>
      </c>
      <c r="I24" s="114">
        <v>703</v>
      </c>
      <c r="J24" s="140">
        <v>693</v>
      </c>
      <c r="K24" s="114">
        <v>-13</v>
      </c>
      <c r="L24" s="116">
        <v>-1.875901875901876</v>
      </c>
    </row>
    <row r="25" spans="1:12" s="110" customFormat="1" ht="15" customHeight="1" x14ac:dyDescent="0.2">
      <c r="A25" s="120"/>
      <c r="B25" s="119"/>
      <c r="C25" s="258" t="s">
        <v>107</v>
      </c>
      <c r="E25" s="113">
        <v>53.13576843556168</v>
      </c>
      <c r="F25" s="115">
        <v>771</v>
      </c>
      <c r="G25" s="114">
        <v>784</v>
      </c>
      <c r="H25" s="114">
        <v>797</v>
      </c>
      <c r="I25" s="114">
        <v>783</v>
      </c>
      <c r="J25" s="140">
        <v>761</v>
      </c>
      <c r="K25" s="114">
        <v>10</v>
      </c>
      <c r="L25" s="116">
        <v>1.3140604467805519</v>
      </c>
    </row>
    <row r="26" spans="1:12" s="110" customFormat="1" ht="15" customHeight="1" x14ac:dyDescent="0.2">
      <c r="A26" s="120"/>
      <c r="C26" s="121" t="s">
        <v>187</v>
      </c>
      <c r="D26" s="110" t="s">
        <v>188</v>
      </c>
      <c r="E26" s="113">
        <v>1.398300527051737</v>
      </c>
      <c r="F26" s="115">
        <v>130</v>
      </c>
      <c r="G26" s="114">
        <v>139</v>
      </c>
      <c r="H26" s="114">
        <v>162</v>
      </c>
      <c r="I26" s="114">
        <v>122</v>
      </c>
      <c r="J26" s="140">
        <v>110</v>
      </c>
      <c r="K26" s="114">
        <v>20</v>
      </c>
      <c r="L26" s="116">
        <v>18.181818181818183</v>
      </c>
    </row>
    <row r="27" spans="1:12" s="110" customFormat="1" ht="15" customHeight="1" x14ac:dyDescent="0.2">
      <c r="A27" s="120"/>
      <c r="B27" s="119"/>
      <c r="D27" s="259" t="s">
        <v>106</v>
      </c>
      <c r="E27" s="113">
        <v>36.92307692307692</v>
      </c>
      <c r="F27" s="115">
        <v>48</v>
      </c>
      <c r="G27" s="114">
        <v>53</v>
      </c>
      <c r="H27" s="114">
        <v>65</v>
      </c>
      <c r="I27" s="114">
        <v>49</v>
      </c>
      <c r="J27" s="140">
        <v>43</v>
      </c>
      <c r="K27" s="114">
        <v>5</v>
      </c>
      <c r="L27" s="116">
        <v>11.627906976744185</v>
      </c>
    </row>
    <row r="28" spans="1:12" s="110" customFormat="1" ht="15" customHeight="1" x14ac:dyDescent="0.2">
      <c r="A28" s="120"/>
      <c r="B28" s="119"/>
      <c r="D28" s="259" t="s">
        <v>107</v>
      </c>
      <c r="E28" s="113">
        <v>63.07692307692308</v>
      </c>
      <c r="F28" s="115">
        <v>82</v>
      </c>
      <c r="G28" s="114">
        <v>86</v>
      </c>
      <c r="H28" s="114">
        <v>97</v>
      </c>
      <c r="I28" s="114">
        <v>73</v>
      </c>
      <c r="J28" s="140">
        <v>67</v>
      </c>
      <c r="K28" s="114">
        <v>15</v>
      </c>
      <c r="L28" s="116">
        <v>22.388059701492537</v>
      </c>
    </row>
    <row r="29" spans="1:12" s="110" customFormat="1" ht="24" customHeight="1" x14ac:dyDescent="0.2">
      <c r="A29" s="604" t="s">
        <v>189</v>
      </c>
      <c r="B29" s="605"/>
      <c r="C29" s="605"/>
      <c r="D29" s="606"/>
      <c r="E29" s="113">
        <v>88.060664730558244</v>
      </c>
      <c r="F29" s="115">
        <v>8187</v>
      </c>
      <c r="G29" s="114">
        <v>8784</v>
      </c>
      <c r="H29" s="114">
        <v>8640</v>
      </c>
      <c r="I29" s="114">
        <v>8966</v>
      </c>
      <c r="J29" s="140">
        <v>8655</v>
      </c>
      <c r="K29" s="114">
        <v>-468</v>
      </c>
      <c r="L29" s="116">
        <v>-5.407279029462738</v>
      </c>
    </row>
    <row r="30" spans="1:12" s="110" customFormat="1" ht="15" customHeight="1" x14ac:dyDescent="0.2">
      <c r="A30" s="120"/>
      <c r="B30" s="119"/>
      <c r="C30" s="258" t="s">
        <v>106</v>
      </c>
      <c r="E30" s="113">
        <v>36.044949309881517</v>
      </c>
      <c r="F30" s="115">
        <v>2951</v>
      </c>
      <c r="G30" s="114">
        <v>3163</v>
      </c>
      <c r="H30" s="114">
        <v>3133</v>
      </c>
      <c r="I30" s="114">
        <v>3248</v>
      </c>
      <c r="J30" s="140">
        <v>3083</v>
      </c>
      <c r="K30" s="114">
        <v>-132</v>
      </c>
      <c r="L30" s="116">
        <v>-4.2815439506973725</v>
      </c>
    </row>
    <row r="31" spans="1:12" s="110" customFormat="1" ht="15" customHeight="1" x14ac:dyDescent="0.2">
      <c r="A31" s="120"/>
      <c r="B31" s="119"/>
      <c r="C31" s="258" t="s">
        <v>107</v>
      </c>
      <c r="E31" s="113">
        <v>63.955050690118483</v>
      </c>
      <c r="F31" s="115">
        <v>5236</v>
      </c>
      <c r="G31" s="114">
        <v>5621</v>
      </c>
      <c r="H31" s="114">
        <v>5507</v>
      </c>
      <c r="I31" s="114">
        <v>5718</v>
      </c>
      <c r="J31" s="140">
        <v>5572</v>
      </c>
      <c r="K31" s="114">
        <v>-336</v>
      </c>
      <c r="L31" s="116">
        <v>-6.0301507537688446</v>
      </c>
    </row>
    <row r="32" spans="1:12" s="110" customFormat="1" ht="15" customHeight="1" x14ac:dyDescent="0.2">
      <c r="A32" s="120"/>
      <c r="B32" s="119" t="s">
        <v>117</v>
      </c>
      <c r="C32" s="258"/>
      <c r="E32" s="113">
        <v>11.756480585134989</v>
      </c>
      <c r="F32" s="114">
        <v>1093</v>
      </c>
      <c r="G32" s="114">
        <v>1165</v>
      </c>
      <c r="H32" s="114">
        <v>1132</v>
      </c>
      <c r="I32" s="114">
        <v>1130</v>
      </c>
      <c r="J32" s="140">
        <v>1100</v>
      </c>
      <c r="K32" s="114">
        <v>-7</v>
      </c>
      <c r="L32" s="116">
        <v>-0.63636363636363635</v>
      </c>
    </row>
    <row r="33" spans="1:12" s="110" customFormat="1" ht="15" customHeight="1" x14ac:dyDescent="0.2">
      <c r="A33" s="120"/>
      <c r="B33" s="119"/>
      <c r="C33" s="258" t="s">
        <v>106</v>
      </c>
      <c r="E33" s="113">
        <v>43.732845379688932</v>
      </c>
      <c r="F33" s="114">
        <v>478</v>
      </c>
      <c r="G33" s="114">
        <v>529</v>
      </c>
      <c r="H33" s="114">
        <v>530</v>
      </c>
      <c r="I33" s="114">
        <v>531</v>
      </c>
      <c r="J33" s="140">
        <v>516</v>
      </c>
      <c r="K33" s="114">
        <v>-38</v>
      </c>
      <c r="L33" s="116">
        <v>-7.3643410852713176</v>
      </c>
    </row>
    <row r="34" spans="1:12" s="110" customFormat="1" ht="15" customHeight="1" x14ac:dyDescent="0.2">
      <c r="A34" s="120"/>
      <c r="B34" s="119"/>
      <c r="C34" s="258" t="s">
        <v>107</v>
      </c>
      <c r="E34" s="113">
        <v>56.267154620311068</v>
      </c>
      <c r="F34" s="114">
        <v>615</v>
      </c>
      <c r="G34" s="114">
        <v>636</v>
      </c>
      <c r="H34" s="114">
        <v>602</v>
      </c>
      <c r="I34" s="114">
        <v>599</v>
      </c>
      <c r="J34" s="140">
        <v>584</v>
      </c>
      <c r="K34" s="114">
        <v>31</v>
      </c>
      <c r="L34" s="116">
        <v>5.3082191780821919</v>
      </c>
    </row>
    <row r="35" spans="1:12" s="110" customFormat="1" ht="24" customHeight="1" x14ac:dyDescent="0.2">
      <c r="A35" s="604" t="s">
        <v>192</v>
      </c>
      <c r="B35" s="605"/>
      <c r="C35" s="605"/>
      <c r="D35" s="606"/>
      <c r="E35" s="113">
        <v>21.501559642895558</v>
      </c>
      <c r="F35" s="114">
        <v>1999</v>
      </c>
      <c r="G35" s="114">
        <v>2297</v>
      </c>
      <c r="H35" s="114">
        <v>2127</v>
      </c>
      <c r="I35" s="114">
        <v>2337</v>
      </c>
      <c r="J35" s="114">
        <v>2156</v>
      </c>
      <c r="K35" s="318">
        <v>-157</v>
      </c>
      <c r="L35" s="319">
        <v>-7.2820037105751387</v>
      </c>
    </row>
    <row r="36" spans="1:12" s="110" customFormat="1" ht="15" customHeight="1" x14ac:dyDescent="0.2">
      <c r="A36" s="120"/>
      <c r="B36" s="119"/>
      <c r="C36" s="258" t="s">
        <v>106</v>
      </c>
      <c r="E36" s="113">
        <v>37.618809404702354</v>
      </c>
      <c r="F36" s="114">
        <v>752</v>
      </c>
      <c r="G36" s="114">
        <v>859</v>
      </c>
      <c r="H36" s="114">
        <v>836</v>
      </c>
      <c r="I36" s="114">
        <v>901</v>
      </c>
      <c r="J36" s="114">
        <v>842</v>
      </c>
      <c r="K36" s="318">
        <v>-90</v>
      </c>
      <c r="L36" s="116">
        <v>-10.688836104513063</v>
      </c>
    </row>
    <row r="37" spans="1:12" s="110" customFormat="1" ht="15" customHeight="1" x14ac:dyDescent="0.2">
      <c r="A37" s="120"/>
      <c r="B37" s="119"/>
      <c r="C37" s="258" t="s">
        <v>107</v>
      </c>
      <c r="E37" s="113">
        <v>62.381190595297646</v>
      </c>
      <c r="F37" s="114">
        <v>1247</v>
      </c>
      <c r="G37" s="114">
        <v>1438</v>
      </c>
      <c r="H37" s="114">
        <v>1291</v>
      </c>
      <c r="I37" s="114">
        <v>1436</v>
      </c>
      <c r="J37" s="140">
        <v>1314</v>
      </c>
      <c r="K37" s="114">
        <v>-67</v>
      </c>
      <c r="L37" s="116">
        <v>-5.0989345509893456</v>
      </c>
    </row>
    <row r="38" spans="1:12" s="110" customFormat="1" ht="15" customHeight="1" x14ac:dyDescent="0.2">
      <c r="A38" s="120"/>
      <c r="B38" s="119" t="s">
        <v>328</v>
      </c>
      <c r="C38" s="258"/>
      <c r="E38" s="113">
        <v>52.307195869635365</v>
      </c>
      <c r="F38" s="114">
        <v>4863</v>
      </c>
      <c r="G38" s="114">
        <v>5061</v>
      </c>
      <c r="H38" s="114">
        <v>5096</v>
      </c>
      <c r="I38" s="114">
        <v>5116</v>
      </c>
      <c r="J38" s="140">
        <v>5066</v>
      </c>
      <c r="K38" s="114">
        <v>-203</v>
      </c>
      <c r="L38" s="116">
        <v>-4.0071061981839717</v>
      </c>
    </row>
    <row r="39" spans="1:12" s="110" customFormat="1" ht="15" customHeight="1" x14ac:dyDescent="0.2">
      <c r="A39" s="120"/>
      <c r="B39" s="119"/>
      <c r="C39" s="258" t="s">
        <v>106</v>
      </c>
      <c r="E39" s="113">
        <v>36.582356570018504</v>
      </c>
      <c r="F39" s="115">
        <v>1779</v>
      </c>
      <c r="G39" s="114">
        <v>1850</v>
      </c>
      <c r="H39" s="114">
        <v>1850</v>
      </c>
      <c r="I39" s="114">
        <v>1864</v>
      </c>
      <c r="J39" s="140">
        <v>1819</v>
      </c>
      <c r="K39" s="114">
        <v>-40</v>
      </c>
      <c r="L39" s="116">
        <v>-2.1990104452996153</v>
      </c>
    </row>
    <row r="40" spans="1:12" s="110" customFormat="1" ht="15" customHeight="1" x14ac:dyDescent="0.2">
      <c r="A40" s="120"/>
      <c r="B40" s="119"/>
      <c r="C40" s="258" t="s">
        <v>107</v>
      </c>
      <c r="E40" s="113">
        <v>63.417643429981496</v>
      </c>
      <c r="F40" s="115">
        <v>3084</v>
      </c>
      <c r="G40" s="114">
        <v>3211</v>
      </c>
      <c r="H40" s="114">
        <v>3246</v>
      </c>
      <c r="I40" s="114">
        <v>3252</v>
      </c>
      <c r="J40" s="140">
        <v>3247</v>
      </c>
      <c r="K40" s="114">
        <v>-163</v>
      </c>
      <c r="L40" s="116">
        <v>-5.0200184785956266</v>
      </c>
    </row>
    <row r="41" spans="1:12" s="110" customFormat="1" ht="15" customHeight="1" x14ac:dyDescent="0.2">
      <c r="A41" s="120"/>
      <c r="B41" s="320" t="s">
        <v>516</v>
      </c>
      <c r="C41" s="258"/>
      <c r="E41" s="113">
        <v>11.369258900720663</v>
      </c>
      <c r="F41" s="115">
        <v>1057</v>
      </c>
      <c r="G41" s="114">
        <v>1144</v>
      </c>
      <c r="H41" s="114">
        <v>1100</v>
      </c>
      <c r="I41" s="114">
        <v>1155</v>
      </c>
      <c r="J41" s="140">
        <v>1054</v>
      </c>
      <c r="K41" s="114">
        <v>3</v>
      </c>
      <c r="L41" s="116">
        <v>0.28462998102466791</v>
      </c>
    </row>
    <row r="42" spans="1:12" s="110" customFormat="1" ht="15" customHeight="1" x14ac:dyDescent="0.2">
      <c r="A42" s="120"/>
      <c r="B42" s="119"/>
      <c r="C42" s="268" t="s">
        <v>106</v>
      </c>
      <c r="D42" s="182"/>
      <c r="E42" s="113">
        <v>43.140964995269634</v>
      </c>
      <c r="F42" s="115">
        <v>456</v>
      </c>
      <c r="G42" s="114">
        <v>504</v>
      </c>
      <c r="H42" s="114">
        <v>494</v>
      </c>
      <c r="I42" s="114">
        <v>503</v>
      </c>
      <c r="J42" s="140">
        <v>443</v>
      </c>
      <c r="K42" s="114">
        <v>13</v>
      </c>
      <c r="L42" s="116">
        <v>2.9345372460496613</v>
      </c>
    </row>
    <row r="43" spans="1:12" s="110" customFormat="1" ht="15" customHeight="1" x14ac:dyDescent="0.2">
      <c r="A43" s="120"/>
      <c r="B43" s="119"/>
      <c r="C43" s="268" t="s">
        <v>107</v>
      </c>
      <c r="D43" s="182"/>
      <c r="E43" s="113">
        <v>56.859035004730366</v>
      </c>
      <c r="F43" s="115">
        <v>601</v>
      </c>
      <c r="G43" s="114">
        <v>640</v>
      </c>
      <c r="H43" s="114">
        <v>606</v>
      </c>
      <c r="I43" s="114">
        <v>652</v>
      </c>
      <c r="J43" s="140">
        <v>611</v>
      </c>
      <c r="K43" s="114">
        <v>-10</v>
      </c>
      <c r="L43" s="116">
        <v>-1.6366612111292962</v>
      </c>
    </row>
    <row r="44" spans="1:12" s="110" customFormat="1" ht="15" customHeight="1" x14ac:dyDescent="0.2">
      <c r="A44" s="120"/>
      <c r="B44" s="119" t="s">
        <v>205</v>
      </c>
      <c r="C44" s="268"/>
      <c r="D44" s="182"/>
      <c r="E44" s="113">
        <v>14.821985586748413</v>
      </c>
      <c r="F44" s="115">
        <v>1378</v>
      </c>
      <c r="G44" s="114">
        <v>1466</v>
      </c>
      <c r="H44" s="114">
        <v>1469</v>
      </c>
      <c r="I44" s="114">
        <v>1507</v>
      </c>
      <c r="J44" s="140">
        <v>1499</v>
      </c>
      <c r="K44" s="114">
        <v>-121</v>
      </c>
      <c r="L44" s="116">
        <v>-8.0720480320213479</v>
      </c>
    </row>
    <row r="45" spans="1:12" s="110" customFormat="1" ht="15" customHeight="1" x14ac:dyDescent="0.2">
      <c r="A45" s="120"/>
      <c r="B45" s="119"/>
      <c r="C45" s="268" t="s">
        <v>106</v>
      </c>
      <c r="D45" s="182"/>
      <c r="E45" s="113">
        <v>32.728592162554428</v>
      </c>
      <c r="F45" s="115">
        <v>451</v>
      </c>
      <c r="G45" s="114">
        <v>491</v>
      </c>
      <c r="H45" s="114">
        <v>495</v>
      </c>
      <c r="I45" s="114">
        <v>521</v>
      </c>
      <c r="J45" s="140">
        <v>508</v>
      </c>
      <c r="K45" s="114">
        <v>-57</v>
      </c>
      <c r="L45" s="116">
        <v>-11.220472440944881</v>
      </c>
    </row>
    <row r="46" spans="1:12" s="110" customFormat="1" ht="15" customHeight="1" x14ac:dyDescent="0.2">
      <c r="A46" s="123"/>
      <c r="B46" s="124"/>
      <c r="C46" s="260" t="s">
        <v>107</v>
      </c>
      <c r="D46" s="261"/>
      <c r="E46" s="125">
        <v>67.27140783744558</v>
      </c>
      <c r="F46" s="143">
        <v>927</v>
      </c>
      <c r="G46" s="144">
        <v>975</v>
      </c>
      <c r="H46" s="144">
        <v>974</v>
      </c>
      <c r="I46" s="144">
        <v>986</v>
      </c>
      <c r="J46" s="145">
        <v>991</v>
      </c>
      <c r="K46" s="144">
        <v>-64</v>
      </c>
      <c r="L46" s="146">
        <v>-6.4581231079717458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9297</v>
      </c>
      <c r="E11" s="114">
        <v>9968</v>
      </c>
      <c r="F11" s="114">
        <v>9792</v>
      </c>
      <c r="G11" s="114">
        <v>10115</v>
      </c>
      <c r="H11" s="140">
        <v>9775</v>
      </c>
      <c r="I11" s="115">
        <v>-478</v>
      </c>
      <c r="J11" s="116">
        <v>-4.8900255754475701</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5.7007636872109284</v>
      </c>
      <c r="D14" s="115">
        <v>530</v>
      </c>
      <c r="E14" s="114">
        <v>542</v>
      </c>
      <c r="F14" s="114">
        <v>557</v>
      </c>
      <c r="G14" s="114">
        <v>601</v>
      </c>
      <c r="H14" s="140">
        <v>584</v>
      </c>
      <c r="I14" s="115">
        <v>-54</v>
      </c>
      <c r="J14" s="116">
        <v>-9.2465753424657535</v>
      </c>
      <c r="K14" s="110"/>
      <c r="L14" s="110"/>
      <c r="M14" s="110"/>
      <c r="N14" s="110"/>
      <c r="O14" s="110"/>
    </row>
    <row r="15" spans="1:15" s="110" customFormat="1" ht="24.95" customHeight="1" x14ac:dyDescent="0.2">
      <c r="A15" s="193" t="s">
        <v>216</v>
      </c>
      <c r="B15" s="199" t="s">
        <v>217</v>
      </c>
      <c r="C15" s="113" t="s">
        <v>513</v>
      </c>
      <c r="D15" s="115" t="s">
        <v>513</v>
      </c>
      <c r="E15" s="114" t="s">
        <v>513</v>
      </c>
      <c r="F15" s="114" t="s">
        <v>513</v>
      </c>
      <c r="G15" s="114" t="s">
        <v>513</v>
      </c>
      <c r="H15" s="140" t="s">
        <v>513</v>
      </c>
      <c r="I15" s="115" t="s">
        <v>513</v>
      </c>
      <c r="J15" s="116" t="s">
        <v>513</v>
      </c>
    </row>
    <row r="16" spans="1:15" s="287" customFormat="1" ht="24.95" customHeight="1" x14ac:dyDescent="0.2">
      <c r="A16" s="193" t="s">
        <v>218</v>
      </c>
      <c r="B16" s="199" t="s">
        <v>141</v>
      </c>
      <c r="C16" s="113">
        <v>1.1078842637409918</v>
      </c>
      <c r="D16" s="115">
        <v>103</v>
      </c>
      <c r="E16" s="114">
        <v>101</v>
      </c>
      <c r="F16" s="114">
        <v>102</v>
      </c>
      <c r="G16" s="114">
        <v>98</v>
      </c>
      <c r="H16" s="140">
        <v>93</v>
      </c>
      <c r="I16" s="115">
        <v>10</v>
      </c>
      <c r="J16" s="116">
        <v>10.75268817204301</v>
      </c>
      <c r="K16" s="110"/>
      <c r="L16" s="110"/>
      <c r="M16" s="110"/>
      <c r="N16" s="110"/>
      <c r="O16" s="110"/>
    </row>
    <row r="17" spans="1:15" s="110" customFormat="1" ht="24.95" customHeight="1" x14ac:dyDescent="0.2">
      <c r="A17" s="193" t="s">
        <v>142</v>
      </c>
      <c r="B17" s="199" t="s">
        <v>220</v>
      </c>
      <c r="C17" s="113" t="s">
        <v>513</v>
      </c>
      <c r="D17" s="115" t="s">
        <v>513</v>
      </c>
      <c r="E17" s="114" t="s">
        <v>513</v>
      </c>
      <c r="F17" s="114" t="s">
        <v>513</v>
      </c>
      <c r="G17" s="114" t="s">
        <v>513</v>
      </c>
      <c r="H17" s="140" t="s">
        <v>513</v>
      </c>
      <c r="I17" s="115" t="s">
        <v>513</v>
      </c>
      <c r="J17" s="116" t="s">
        <v>513</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15.241475744863935</v>
      </c>
      <c r="D19" s="115">
        <v>1417</v>
      </c>
      <c r="E19" s="114">
        <v>1561</v>
      </c>
      <c r="F19" s="114">
        <v>1480</v>
      </c>
      <c r="G19" s="114">
        <v>1568</v>
      </c>
      <c r="H19" s="140">
        <v>1504</v>
      </c>
      <c r="I19" s="115">
        <v>-87</v>
      </c>
      <c r="J19" s="116">
        <v>-5.7845744680851068</v>
      </c>
    </row>
    <row r="20" spans="1:15" s="287" customFormat="1" ht="24.95" customHeight="1" x14ac:dyDescent="0.2">
      <c r="A20" s="193" t="s">
        <v>148</v>
      </c>
      <c r="B20" s="199" t="s">
        <v>149</v>
      </c>
      <c r="C20" s="113">
        <v>11.154135742712702</v>
      </c>
      <c r="D20" s="115">
        <v>1037</v>
      </c>
      <c r="E20" s="114">
        <v>1076</v>
      </c>
      <c r="F20" s="114">
        <v>1120</v>
      </c>
      <c r="G20" s="114">
        <v>1156</v>
      </c>
      <c r="H20" s="140">
        <v>1116</v>
      </c>
      <c r="I20" s="115">
        <v>-79</v>
      </c>
      <c r="J20" s="116">
        <v>-7.0788530465949817</v>
      </c>
      <c r="K20" s="110"/>
      <c r="L20" s="110"/>
      <c r="M20" s="110"/>
      <c r="N20" s="110"/>
      <c r="O20" s="110"/>
    </row>
    <row r="21" spans="1:15" s="110" customFormat="1" ht="24.95" customHeight="1" x14ac:dyDescent="0.2">
      <c r="A21" s="201" t="s">
        <v>150</v>
      </c>
      <c r="B21" s="202" t="s">
        <v>151</v>
      </c>
      <c r="C21" s="113">
        <v>13.735613638808218</v>
      </c>
      <c r="D21" s="115">
        <v>1277</v>
      </c>
      <c r="E21" s="114">
        <v>1512</v>
      </c>
      <c r="F21" s="114">
        <v>1489</v>
      </c>
      <c r="G21" s="114">
        <v>1548</v>
      </c>
      <c r="H21" s="140">
        <v>1506</v>
      </c>
      <c r="I21" s="115">
        <v>-229</v>
      </c>
      <c r="J21" s="116">
        <v>-15.205843293492697</v>
      </c>
    </row>
    <row r="22" spans="1:15" s="110" customFormat="1" ht="24.95" customHeight="1" x14ac:dyDescent="0.2">
      <c r="A22" s="201" t="s">
        <v>152</v>
      </c>
      <c r="B22" s="199" t="s">
        <v>153</v>
      </c>
      <c r="C22" s="113">
        <v>1.8393030009680542</v>
      </c>
      <c r="D22" s="115">
        <v>171</v>
      </c>
      <c r="E22" s="114">
        <v>194</v>
      </c>
      <c r="F22" s="114">
        <v>176</v>
      </c>
      <c r="G22" s="114">
        <v>135</v>
      </c>
      <c r="H22" s="140">
        <v>140</v>
      </c>
      <c r="I22" s="115">
        <v>31</v>
      </c>
      <c r="J22" s="116">
        <v>22.142857142857142</v>
      </c>
    </row>
    <row r="23" spans="1:15" s="110" customFormat="1" ht="24.95" customHeight="1" x14ac:dyDescent="0.2">
      <c r="A23" s="193" t="s">
        <v>154</v>
      </c>
      <c r="B23" s="199" t="s">
        <v>155</v>
      </c>
      <c r="C23" s="113">
        <v>1.3014951059481554</v>
      </c>
      <c r="D23" s="115">
        <v>121</v>
      </c>
      <c r="E23" s="114">
        <v>113</v>
      </c>
      <c r="F23" s="114">
        <v>112</v>
      </c>
      <c r="G23" s="114">
        <v>120</v>
      </c>
      <c r="H23" s="140">
        <v>114</v>
      </c>
      <c r="I23" s="115">
        <v>7</v>
      </c>
      <c r="J23" s="116">
        <v>6.1403508771929829</v>
      </c>
    </row>
    <row r="24" spans="1:15" s="110" customFormat="1" ht="24.95" customHeight="1" x14ac:dyDescent="0.2">
      <c r="A24" s="193" t="s">
        <v>156</v>
      </c>
      <c r="B24" s="199" t="s">
        <v>221</v>
      </c>
      <c r="C24" s="113">
        <v>9.3901258470474342</v>
      </c>
      <c r="D24" s="115">
        <v>873</v>
      </c>
      <c r="E24" s="114">
        <v>912</v>
      </c>
      <c r="F24" s="114">
        <v>923</v>
      </c>
      <c r="G24" s="114">
        <v>940</v>
      </c>
      <c r="H24" s="140">
        <v>909</v>
      </c>
      <c r="I24" s="115">
        <v>-36</v>
      </c>
      <c r="J24" s="116">
        <v>-3.9603960396039604</v>
      </c>
    </row>
    <row r="25" spans="1:15" s="110" customFormat="1" ht="24.95" customHeight="1" x14ac:dyDescent="0.2">
      <c r="A25" s="193" t="s">
        <v>222</v>
      </c>
      <c r="B25" s="204" t="s">
        <v>159</v>
      </c>
      <c r="C25" s="113">
        <v>6.4429385823383889</v>
      </c>
      <c r="D25" s="115">
        <v>599</v>
      </c>
      <c r="E25" s="114">
        <v>602</v>
      </c>
      <c r="F25" s="114">
        <v>617</v>
      </c>
      <c r="G25" s="114">
        <v>604</v>
      </c>
      <c r="H25" s="140">
        <v>598</v>
      </c>
      <c r="I25" s="115">
        <v>1</v>
      </c>
      <c r="J25" s="116">
        <v>0.16722408026755853</v>
      </c>
    </row>
    <row r="26" spans="1:15" s="110" customFormat="1" ht="24.95" customHeight="1" x14ac:dyDescent="0.2">
      <c r="A26" s="201">
        <v>782.78300000000002</v>
      </c>
      <c r="B26" s="203" t="s">
        <v>160</v>
      </c>
      <c r="C26" s="113">
        <v>0.20436700010756159</v>
      </c>
      <c r="D26" s="115">
        <v>19</v>
      </c>
      <c r="E26" s="114">
        <v>19</v>
      </c>
      <c r="F26" s="114">
        <v>21</v>
      </c>
      <c r="G26" s="114">
        <v>27</v>
      </c>
      <c r="H26" s="140">
        <v>22</v>
      </c>
      <c r="I26" s="115">
        <v>-3</v>
      </c>
      <c r="J26" s="116">
        <v>-13.636363636363637</v>
      </c>
    </row>
    <row r="27" spans="1:15" s="110" customFormat="1" ht="24.95" customHeight="1" x14ac:dyDescent="0.2">
      <c r="A27" s="193" t="s">
        <v>161</v>
      </c>
      <c r="B27" s="199" t="s">
        <v>162</v>
      </c>
      <c r="C27" s="113">
        <v>1.2692266322469614</v>
      </c>
      <c r="D27" s="115">
        <v>118</v>
      </c>
      <c r="E27" s="114">
        <v>130</v>
      </c>
      <c r="F27" s="114">
        <v>121</v>
      </c>
      <c r="G27" s="114">
        <v>131</v>
      </c>
      <c r="H27" s="140">
        <v>133</v>
      </c>
      <c r="I27" s="115">
        <v>-15</v>
      </c>
      <c r="J27" s="116">
        <v>-11.278195488721805</v>
      </c>
    </row>
    <row r="28" spans="1:15" s="110" customFormat="1" ht="24.95" customHeight="1" x14ac:dyDescent="0.2">
      <c r="A28" s="193" t="s">
        <v>163</v>
      </c>
      <c r="B28" s="199" t="s">
        <v>164</v>
      </c>
      <c r="C28" s="113">
        <v>8.1424115306012688</v>
      </c>
      <c r="D28" s="115">
        <v>757</v>
      </c>
      <c r="E28" s="114">
        <v>866</v>
      </c>
      <c r="F28" s="114">
        <v>718</v>
      </c>
      <c r="G28" s="114">
        <v>897</v>
      </c>
      <c r="H28" s="140">
        <v>772</v>
      </c>
      <c r="I28" s="115">
        <v>-15</v>
      </c>
      <c r="J28" s="116">
        <v>-1.9430051813471503</v>
      </c>
    </row>
    <row r="29" spans="1:15" s="110" customFormat="1" ht="24.95" customHeight="1" x14ac:dyDescent="0.2">
      <c r="A29" s="193">
        <v>86</v>
      </c>
      <c r="B29" s="199" t="s">
        <v>165</v>
      </c>
      <c r="C29" s="113">
        <v>6.0664730558244591</v>
      </c>
      <c r="D29" s="115">
        <v>564</v>
      </c>
      <c r="E29" s="114">
        <v>556</v>
      </c>
      <c r="F29" s="114">
        <v>568</v>
      </c>
      <c r="G29" s="114">
        <v>547</v>
      </c>
      <c r="H29" s="140">
        <v>555</v>
      </c>
      <c r="I29" s="115">
        <v>9</v>
      </c>
      <c r="J29" s="116">
        <v>1.6216216216216217</v>
      </c>
    </row>
    <row r="30" spans="1:15" s="110" customFormat="1" ht="24.95" customHeight="1" x14ac:dyDescent="0.2">
      <c r="A30" s="193">
        <v>87.88</v>
      </c>
      <c r="B30" s="204" t="s">
        <v>166</v>
      </c>
      <c r="C30" s="113">
        <v>6.9269656878562973</v>
      </c>
      <c r="D30" s="115">
        <v>644</v>
      </c>
      <c r="E30" s="114">
        <v>667</v>
      </c>
      <c r="F30" s="114">
        <v>685</v>
      </c>
      <c r="G30" s="114">
        <v>667</v>
      </c>
      <c r="H30" s="140">
        <v>674</v>
      </c>
      <c r="I30" s="115">
        <v>-30</v>
      </c>
      <c r="J30" s="116">
        <v>-4.4510385756676554</v>
      </c>
    </row>
    <row r="31" spans="1:15" s="110" customFormat="1" ht="24.95" customHeight="1" x14ac:dyDescent="0.2">
      <c r="A31" s="193" t="s">
        <v>167</v>
      </c>
      <c r="B31" s="199" t="s">
        <v>168</v>
      </c>
      <c r="C31" s="113">
        <v>10.218350005378079</v>
      </c>
      <c r="D31" s="115">
        <v>950</v>
      </c>
      <c r="E31" s="114">
        <v>1002</v>
      </c>
      <c r="F31" s="114">
        <v>987</v>
      </c>
      <c r="G31" s="114">
        <v>951</v>
      </c>
      <c r="H31" s="140">
        <v>938</v>
      </c>
      <c r="I31" s="115">
        <v>12</v>
      </c>
      <c r="J31" s="116">
        <v>1.279317697228145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91.932881574701511</v>
      </c>
      <c r="D36" s="143">
        <v>8547</v>
      </c>
      <c r="E36" s="144">
        <v>9210</v>
      </c>
      <c r="F36" s="144">
        <v>9017</v>
      </c>
      <c r="G36" s="144">
        <v>9291</v>
      </c>
      <c r="H36" s="145">
        <v>8981</v>
      </c>
      <c r="I36" s="143">
        <v>-434</v>
      </c>
      <c r="J36" s="146">
        <v>-4.832424006235386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9297</v>
      </c>
      <c r="F11" s="264">
        <v>9968</v>
      </c>
      <c r="G11" s="264">
        <v>9792</v>
      </c>
      <c r="H11" s="264">
        <v>10115</v>
      </c>
      <c r="I11" s="265">
        <v>9775</v>
      </c>
      <c r="J11" s="263">
        <v>-478</v>
      </c>
      <c r="K11" s="266">
        <v>-4.8900255754475701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47.542217919759061</v>
      </c>
      <c r="E13" s="115">
        <v>4420</v>
      </c>
      <c r="F13" s="114">
        <v>4668</v>
      </c>
      <c r="G13" s="114">
        <v>4577</v>
      </c>
      <c r="H13" s="114">
        <v>4810</v>
      </c>
      <c r="I13" s="140">
        <v>4609</v>
      </c>
      <c r="J13" s="115">
        <v>-189</v>
      </c>
      <c r="K13" s="116">
        <v>-4.100672597092645</v>
      </c>
    </row>
    <row r="14" spans="1:15" ht="15.95" customHeight="1" x14ac:dyDescent="0.2">
      <c r="A14" s="306" t="s">
        <v>230</v>
      </c>
      <c r="B14" s="307"/>
      <c r="C14" s="308"/>
      <c r="D14" s="113">
        <v>40.507690652898788</v>
      </c>
      <c r="E14" s="115">
        <v>3766</v>
      </c>
      <c r="F14" s="114">
        <v>4145</v>
      </c>
      <c r="G14" s="114">
        <v>4114</v>
      </c>
      <c r="H14" s="114">
        <v>4217</v>
      </c>
      <c r="I14" s="140">
        <v>4111</v>
      </c>
      <c r="J14" s="115">
        <v>-345</v>
      </c>
      <c r="K14" s="116">
        <v>-8.3921187059109705</v>
      </c>
    </row>
    <row r="15" spans="1:15" ht="15.95" customHeight="1" x14ac:dyDescent="0.2">
      <c r="A15" s="306" t="s">
        <v>231</v>
      </c>
      <c r="B15" s="307"/>
      <c r="C15" s="308"/>
      <c r="D15" s="113">
        <v>5.1521996342906311</v>
      </c>
      <c r="E15" s="115">
        <v>479</v>
      </c>
      <c r="F15" s="114">
        <v>511</v>
      </c>
      <c r="G15" s="114">
        <v>462</v>
      </c>
      <c r="H15" s="114">
        <v>445</v>
      </c>
      <c r="I15" s="140">
        <v>421</v>
      </c>
      <c r="J15" s="115">
        <v>58</v>
      </c>
      <c r="K15" s="116">
        <v>13.776722090261282</v>
      </c>
    </row>
    <row r="16" spans="1:15" ht="15.95" customHeight="1" x14ac:dyDescent="0.2">
      <c r="A16" s="306" t="s">
        <v>232</v>
      </c>
      <c r="B16" s="307"/>
      <c r="C16" s="308"/>
      <c r="D16" s="113">
        <v>4.1196084758524254</v>
      </c>
      <c r="E16" s="115">
        <v>383</v>
      </c>
      <c r="F16" s="114">
        <v>387</v>
      </c>
      <c r="G16" s="114">
        <v>375</v>
      </c>
      <c r="H16" s="114">
        <v>376</v>
      </c>
      <c r="I16" s="140">
        <v>371</v>
      </c>
      <c r="J16" s="115">
        <v>12</v>
      </c>
      <c r="K16" s="116">
        <v>3.2345013477088949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0.20436700010756159</v>
      </c>
      <c r="E18" s="115">
        <v>19</v>
      </c>
      <c r="F18" s="114">
        <v>27</v>
      </c>
      <c r="G18" s="114">
        <v>21</v>
      </c>
      <c r="H18" s="114">
        <v>23</v>
      </c>
      <c r="I18" s="140">
        <v>26</v>
      </c>
      <c r="J18" s="115">
        <v>-7</v>
      </c>
      <c r="K18" s="116">
        <v>-26.923076923076923</v>
      </c>
    </row>
    <row r="19" spans="1:11" ht="14.1" customHeight="1" x14ac:dyDescent="0.2">
      <c r="A19" s="306" t="s">
        <v>235</v>
      </c>
      <c r="B19" s="307" t="s">
        <v>236</v>
      </c>
      <c r="C19" s="308"/>
      <c r="D19" s="113">
        <v>7.5293105302785851E-2</v>
      </c>
      <c r="E19" s="115">
        <v>7</v>
      </c>
      <c r="F19" s="114">
        <v>8</v>
      </c>
      <c r="G19" s="114">
        <v>8</v>
      </c>
      <c r="H19" s="114">
        <v>9</v>
      </c>
      <c r="I19" s="140">
        <v>8</v>
      </c>
      <c r="J19" s="115">
        <v>-1</v>
      </c>
      <c r="K19" s="116">
        <v>-12.5</v>
      </c>
    </row>
    <row r="20" spans="1:11" ht="14.1" customHeight="1" x14ac:dyDescent="0.2">
      <c r="A20" s="306">
        <v>12</v>
      </c>
      <c r="B20" s="307" t="s">
        <v>237</v>
      </c>
      <c r="C20" s="308"/>
      <c r="D20" s="113">
        <v>0.27966010541034741</v>
      </c>
      <c r="E20" s="115">
        <v>26</v>
      </c>
      <c r="F20" s="114">
        <v>23</v>
      </c>
      <c r="G20" s="114">
        <v>34</v>
      </c>
      <c r="H20" s="114">
        <v>35</v>
      </c>
      <c r="I20" s="140">
        <v>37</v>
      </c>
      <c r="J20" s="115">
        <v>-11</v>
      </c>
      <c r="K20" s="116">
        <v>-29.72972972972973</v>
      </c>
    </row>
    <row r="21" spans="1:11" ht="14.1" customHeight="1" x14ac:dyDescent="0.2">
      <c r="A21" s="306">
        <v>21</v>
      </c>
      <c r="B21" s="307" t="s">
        <v>238</v>
      </c>
      <c r="C21" s="308"/>
      <c r="D21" s="113">
        <v>3.2268473701193935E-2</v>
      </c>
      <c r="E21" s="115">
        <v>3</v>
      </c>
      <c r="F21" s="114" t="s">
        <v>513</v>
      </c>
      <c r="G21" s="114" t="s">
        <v>513</v>
      </c>
      <c r="H21" s="114">
        <v>4</v>
      </c>
      <c r="I21" s="140">
        <v>3</v>
      </c>
      <c r="J21" s="115">
        <v>0</v>
      </c>
      <c r="K21" s="116">
        <v>0</v>
      </c>
    </row>
    <row r="22" spans="1:11" ht="14.1" customHeight="1" x14ac:dyDescent="0.2">
      <c r="A22" s="306">
        <v>22</v>
      </c>
      <c r="B22" s="307" t="s">
        <v>239</v>
      </c>
      <c r="C22" s="308"/>
      <c r="D22" s="113">
        <v>0.17209852640636764</v>
      </c>
      <c r="E22" s="115">
        <v>16</v>
      </c>
      <c r="F22" s="114">
        <v>20</v>
      </c>
      <c r="G22" s="114">
        <v>22</v>
      </c>
      <c r="H22" s="114">
        <v>17</v>
      </c>
      <c r="I22" s="140">
        <v>9</v>
      </c>
      <c r="J22" s="115">
        <v>7</v>
      </c>
      <c r="K22" s="116">
        <v>77.777777777777771</v>
      </c>
    </row>
    <row r="23" spans="1:11" ht="14.1" customHeight="1" x14ac:dyDescent="0.2">
      <c r="A23" s="306">
        <v>23</v>
      </c>
      <c r="B23" s="307" t="s">
        <v>240</v>
      </c>
      <c r="C23" s="308"/>
      <c r="D23" s="113">
        <v>0.84973647413144027</v>
      </c>
      <c r="E23" s="115">
        <v>79</v>
      </c>
      <c r="F23" s="114">
        <v>81</v>
      </c>
      <c r="G23" s="114">
        <v>88</v>
      </c>
      <c r="H23" s="114">
        <v>90</v>
      </c>
      <c r="I23" s="140">
        <v>91</v>
      </c>
      <c r="J23" s="115">
        <v>-12</v>
      </c>
      <c r="K23" s="116">
        <v>-13.186813186813186</v>
      </c>
    </row>
    <row r="24" spans="1:11" ht="14.1" customHeight="1" x14ac:dyDescent="0.2">
      <c r="A24" s="306">
        <v>24</v>
      </c>
      <c r="B24" s="307" t="s">
        <v>241</v>
      </c>
      <c r="C24" s="308"/>
      <c r="D24" s="113">
        <v>0.11831773690437776</v>
      </c>
      <c r="E24" s="115">
        <v>11</v>
      </c>
      <c r="F24" s="114">
        <v>12</v>
      </c>
      <c r="G24" s="114">
        <v>12</v>
      </c>
      <c r="H24" s="114">
        <v>9</v>
      </c>
      <c r="I24" s="140">
        <v>7</v>
      </c>
      <c r="J24" s="115">
        <v>4</v>
      </c>
      <c r="K24" s="116">
        <v>57.142857142857146</v>
      </c>
    </row>
    <row r="25" spans="1:11" ht="14.1" customHeight="1" x14ac:dyDescent="0.2">
      <c r="A25" s="306">
        <v>25</v>
      </c>
      <c r="B25" s="307" t="s">
        <v>242</v>
      </c>
      <c r="C25" s="308"/>
      <c r="D25" s="113">
        <v>0.5700763687210928</v>
      </c>
      <c r="E25" s="115">
        <v>53</v>
      </c>
      <c r="F25" s="114">
        <v>55</v>
      </c>
      <c r="G25" s="114">
        <v>56</v>
      </c>
      <c r="H25" s="114">
        <v>56</v>
      </c>
      <c r="I25" s="140">
        <v>58</v>
      </c>
      <c r="J25" s="115">
        <v>-5</v>
      </c>
      <c r="K25" s="116">
        <v>-8.6206896551724146</v>
      </c>
    </row>
    <row r="26" spans="1:11" ht="14.1" customHeight="1" x14ac:dyDescent="0.2">
      <c r="A26" s="306">
        <v>26</v>
      </c>
      <c r="B26" s="307" t="s">
        <v>243</v>
      </c>
      <c r="C26" s="308"/>
      <c r="D26" s="113">
        <v>0.37646552651392923</v>
      </c>
      <c r="E26" s="115">
        <v>35</v>
      </c>
      <c r="F26" s="114">
        <v>37</v>
      </c>
      <c r="G26" s="114">
        <v>39</v>
      </c>
      <c r="H26" s="114">
        <v>47</v>
      </c>
      <c r="I26" s="140">
        <v>41</v>
      </c>
      <c r="J26" s="115">
        <v>-6</v>
      </c>
      <c r="K26" s="116">
        <v>-14.634146341463415</v>
      </c>
    </row>
    <row r="27" spans="1:11" ht="14.1" customHeight="1" x14ac:dyDescent="0.2">
      <c r="A27" s="306">
        <v>27</v>
      </c>
      <c r="B27" s="307" t="s">
        <v>244</v>
      </c>
      <c r="C27" s="308"/>
      <c r="D27" s="113">
        <v>0.3011724212111434</v>
      </c>
      <c r="E27" s="115">
        <v>28</v>
      </c>
      <c r="F27" s="114">
        <v>31</v>
      </c>
      <c r="G27" s="114">
        <v>31</v>
      </c>
      <c r="H27" s="114">
        <v>34</v>
      </c>
      <c r="I27" s="140">
        <v>29</v>
      </c>
      <c r="J27" s="115">
        <v>-1</v>
      </c>
      <c r="K27" s="116">
        <v>-3.4482758620689653</v>
      </c>
    </row>
    <row r="28" spans="1:11" ht="14.1" customHeight="1" x14ac:dyDescent="0.2">
      <c r="A28" s="306">
        <v>28</v>
      </c>
      <c r="B28" s="307" t="s">
        <v>245</v>
      </c>
      <c r="C28" s="308"/>
      <c r="D28" s="113">
        <v>0.21512315800795956</v>
      </c>
      <c r="E28" s="115">
        <v>20</v>
      </c>
      <c r="F28" s="114">
        <v>21</v>
      </c>
      <c r="G28" s="114">
        <v>20</v>
      </c>
      <c r="H28" s="114">
        <v>21</v>
      </c>
      <c r="I28" s="140">
        <v>21</v>
      </c>
      <c r="J28" s="115">
        <v>-1</v>
      </c>
      <c r="K28" s="116">
        <v>-4.7619047619047619</v>
      </c>
    </row>
    <row r="29" spans="1:11" ht="14.1" customHeight="1" x14ac:dyDescent="0.2">
      <c r="A29" s="306">
        <v>29</v>
      </c>
      <c r="B29" s="307" t="s">
        <v>246</v>
      </c>
      <c r="C29" s="308"/>
      <c r="D29" s="113">
        <v>2.8826503173066582</v>
      </c>
      <c r="E29" s="115">
        <v>268</v>
      </c>
      <c r="F29" s="114">
        <v>296</v>
      </c>
      <c r="G29" s="114">
        <v>312</v>
      </c>
      <c r="H29" s="114">
        <v>320</v>
      </c>
      <c r="I29" s="140">
        <v>332</v>
      </c>
      <c r="J29" s="115">
        <v>-64</v>
      </c>
      <c r="K29" s="116">
        <v>-19.277108433734941</v>
      </c>
    </row>
    <row r="30" spans="1:11" ht="14.1" customHeight="1" x14ac:dyDescent="0.2">
      <c r="A30" s="306" t="s">
        <v>247</v>
      </c>
      <c r="B30" s="307" t="s">
        <v>248</v>
      </c>
      <c r="C30" s="308"/>
      <c r="D30" s="113" t="s">
        <v>513</v>
      </c>
      <c r="E30" s="115" t="s">
        <v>513</v>
      </c>
      <c r="F30" s="114" t="s">
        <v>513</v>
      </c>
      <c r="G30" s="114" t="s">
        <v>513</v>
      </c>
      <c r="H30" s="114">
        <v>33</v>
      </c>
      <c r="I30" s="140">
        <v>29</v>
      </c>
      <c r="J30" s="115" t="s">
        <v>513</v>
      </c>
      <c r="K30" s="116" t="s">
        <v>513</v>
      </c>
    </row>
    <row r="31" spans="1:11" ht="14.1" customHeight="1" x14ac:dyDescent="0.2">
      <c r="A31" s="306" t="s">
        <v>249</v>
      </c>
      <c r="B31" s="307" t="s">
        <v>250</v>
      </c>
      <c r="C31" s="308"/>
      <c r="D31" s="113">
        <v>2.6245025276971066</v>
      </c>
      <c r="E31" s="115">
        <v>244</v>
      </c>
      <c r="F31" s="114">
        <v>268</v>
      </c>
      <c r="G31" s="114">
        <v>281</v>
      </c>
      <c r="H31" s="114">
        <v>287</v>
      </c>
      <c r="I31" s="140">
        <v>303</v>
      </c>
      <c r="J31" s="115">
        <v>-59</v>
      </c>
      <c r="K31" s="116">
        <v>-19.471947194719473</v>
      </c>
    </row>
    <row r="32" spans="1:11" ht="14.1" customHeight="1" x14ac:dyDescent="0.2">
      <c r="A32" s="306">
        <v>31</v>
      </c>
      <c r="B32" s="307" t="s">
        <v>251</v>
      </c>
      <c r="C32" s="308"/>
      <c r="D32" s="113">
        <v>9.6805421103581799E-2</v>
      </c>
      <c r="E32" s="115">
        <v>9</v>
      </c>
      <c r="F32" s="114">
        <v>11</v>
      </c>
      <c r="G32" s="114">
        <v>8</v>
      </c>
      <c r="H32" s="114">
        <v>10</v>
      </c>
      <c r="I32" s="140">
        <v>7</v>
      </c>
      <c r="J32" s="115">
        <v>2</v>
      </c>
      <c r="K32" s="116">
        <v>28.571428571428573</v>
      </c>
    </row>
    <row r="33" spans="1:11" ht="14.1" customHeight="1" x14ac:dyDescent="0.2">
      <c r="A33" s="306">
        <v>32</v>
      </c>
      <c r="B33" s="307" t="s">
        <v>252</v>
      </c>
      <c r="C33" s="308"/>
      <c r="D33" s="113">
        <v>0.25814778960955148</v>
      </c>
      <c r="E33" s="115">
        <v>24</v>
      </c>
      <c r="F33" s="114">
        <v>29</v>
      </c>
      <c r="G33" s="114">
        <v>25</v>
      </c>
      <c r="H33" s="114">
        <v>33</v>
      </c>
      <c r="I33" s="140">
        <v>29</v>
      </c>
      <c r="J33" s="115">
        <v>-5</v>
      </c>
      <c r="K33" s="116">
        <v>-17.241379310344829</v>
      </c>
    </row>
    <row r="34" spans="1:11" ht="14.1" customHeight="1" x14ac:dyDescent="0.2">
      <c r="A34" s="306">
        <v>33</v>
      </c>
      <c r="B34" s="307" t="s">
        <v>253</v>
      </c>
      <c r="C34" s="308"/>
      <c r="D34" s="113">
        <v>0.13983005270517371</v>
      </c>
      <c r="E34" s="115">
        <v>13</v>
      </c>
      <c r="F34" s="114">
        <v>9</v>
      </c>
      <c r="G34" s="114">
        <v>11</v>
      </c>
      <c r="H34" s="114">
        <v>12</v>
      </c>
      <c r="I34" s="140">
        <v>11</v>
      </c>
      <c r="J34" s="115">
        <v>2</v>
      </c>
      <c r="K34" s="116">
        <v>18.181818181818183</v>
      </c>
    </row>
    <row r="35" spans="1:11" ht="14.1" customHeight="1" x14ac:dyDescent="0.2">
      <c r="A35" s="306">
        <v>34</v>
      </c>
      <c r="B35" s="307" t="s">
        <v>254</v>
      </c>
      <c r="C35" s="308"/>
      <c r="D35" s="113">
        <v>3.4957513176293427</v>
      </c>
      <c r="E35" s="115">
        <v>325</v>
      </c>
      <c r="F35" s="114">
        <v>338</v>
      </c>
      <c r="G35" s="114">
        <v>341</v>
      </c>
      <c r="H35" s="114">
        <v>335</v>
      </c>
      <c r="I35" s="140">
        <v>317</v>
      </c>
      <c r="J35" s="115">
        <v>8</v>
      </c>
      <c r="K35" s="116">
        <v>2.5236593059936907</v>
      </c>
    </row>
    <row r="36" spans="1:11" ht="14.1" customHeight="1" x14ac:dyDescent="0.2">
      <c r="A36" s="306">
        <v>41</v>
      </c>
      <c r="B36" s="307" t="s">
        <v>255</v>
      </c>
      <c r="C36" s="308"/>
      <c r="D36" s="113">
        <v>3.2268473701193935E-2</v>
      </c>
      <c r="E36" s="115">
        <v>3</v>
      </c>
      <c r="F36" s="114" t="s">
        <v>513</v>
      </c>
      <c r="G36" s="114" t="s">
        <v>513</v>
      </c>
      <c r="H36" s="114">
        <v>4</v>
      </c>
      <c r="I36" s="140">
        <v>4</v>
      </c>
      <c r="J36" s="115">
        <v>-1</v>
      </c>
      <c r="K36" s="116">
        <v>-25</v>
      </c>
    </row>
    <row r="37" spans="1:11" ht="14.1" customHeight="1" x14ac:dyDescent="0.2">
      <c r="A37" s="306">
        <v>42</v>
      </c>
      <c r="B37" s="307" t="s">
        <v>256</v>
      </c>
      <c r="C37" s="308"/>
      <c r="D37" s="113">
        <v>0</v>
      </c>
      <c r="E37" s="115">
        <v>0</v>
      </c>
      <c r="F37" s="114">
        <v>0</v>
      </c>
      <c r="G37" s="114">
        <v>0</v>
      </c>
      <c r="H37" s="114">
        <v>0</v>
      </c>
      <c r="I37" s="140">
        <v>0</v>
      </c>
      <c r="J37" s="115">
        <v>0</v>
      </c>
      <c r="K37" s="116">
        <v>0</v>
      </c>
    </row>
    <row r="38" spans="1:11" ht="14.1" customHeight="1" x14ac:dyDescent="0.2">
      <c r="A38" s="306">
        <v>43</v>
      </c>
      <c r="B38" s="307" t="s">
        <v>257</v>
      </c>
      <c r="C38" s="308"/>
      <c r="D38" s="113">
        <v>0.27966010541034741</v>
      </c>
      <c r="E38" s="115">
        <v>26</v>
      </c>
      <c r="F38" s="114">
        <v>27</v>
      </c>
      <c r="G38" s="114">
        <v>30</v>
      </c>
      <c r="H38" s="114">
        <v>32</v>
      </c>
      <c r="I38" s="140">
        <v>35</v>
      </c>
      <c r="J38" s="115">
        <v>-9</v>
      </c>
      <c r="K38" s="116">
        <v>-25.714285714285715</v>
      </c>
    </row>
    <row r="39" spans="1:11" ht="14.1" customHeight="1" x14ac:dyDescent="0.2">
      <c r="A39" s="306">
        <v>51</v>
      </c>
      <c r="B39" s="307" t="s">
        <v>258</v>
      </c>
      <c r="C39" s="308"/>
      <c r="D39" s="113">
        <v>14.058298375820158</v>
      </c>
      <c r="E39" s="115">
        <v>1307</v>
      </c>
      <c r="F39" s="114">
        <v>1312</v>
      </c>
      <c r="G39" s="114">
        <v>1338</v>
      </c>
      <c r="H39" s="114">
        <v>1390</v>
      </c>
      <c r="I39" s="140">
        <v>1364</v>
      </c>
      <c r="J39" s="115">
        <v>-57</v>
      </c>
      <c r="K39" s="116">
        <v>-4.1788856304985336</v>
      </c>
    </row>
    <row r="40" spans="1:11" ht="14.1" customHeight="1" x14ac:dyDescent="0.2">
      <c r="A40" s="306" t="s">
        <v>259</v>
      </c>
      <c r="B40" s="307" t="s">
        <v>260</v>
      </c>
      <c r="C40" s="308"/>
      <c r="D40" s="113">
        <v>13.800150586210606</v>
      </c>
      <c r="E40" s="115">
        <v>1283</v>
      </c>
      <c r="F40" s="114">
        <v>1286</v>
      </c>
      <c r="G40" s="114">
        <v>1313</v>
      </c>
      <c r="H40" s="114">
        <v>1366</v>
      </c>
      <c r="I40" s="140">
        <v>1341</v>
      </c>
      <c r="J40" s="115">
        <v>-58</v>
      </c>
      <c r="K40" s="116">
        <v>-4.3251304996271438</v>
      </c>
    </row>
    <row r="41" spans="1:11" ht="14.1" customHeight="1" x14ac:dyDescent="0.2">
      <c r="A41" s="306"/>
      <c r="B41" s="307" t="s">
        <v>261</v>
      </c>
      <c r="C41" s="308"/>
      <c r="D41" s="113">
        <v>4.9155641604818756</v>
      </c>
      <c r="E41" s="115">
        <v>457</v>
      </c>
      <c r="F41" s="114">
        <v>463</v>
      </c>
      <c r="G41" s="114">
        <v>454</v>
      </c>
      <c r="H41" s="114">
        <v>470</v>
      </c>
      <c r="I41" s="140">
        <v>461</v>
      </c>
      <c r="J41" s="115">
        <v>-4</v>
      </c>
      <c r="K41" s="116">
        <v>-0.86767895878524948</v>
      </c>
    </row>
    <row r="42" spans="1:11" ht="14.1" customHeight="1" x14ac:dyDescent="0.2">
      <c r="A42" s="306">
        <v>52</v>
      </c>
      <c r="B42" s="307" t="s">
        <v>262</v>
      </c>
      <c r="C42" s="308"/>
      <c r="D42" s="113">
        <v>4.6681725287727227</v>
      </c>
      <c r="E42" s="115">
        <v>434</v>
      </c>
      <c r="F42" s="114">
        <v>444</v>
      </c>
      <c r="G42" s="114">
        <v>470</v>
      </c>
      <c r="H42" s="114">
        <v>473</v>
      </c>
      <c r="I42" s="140">
        <v>476</v>
      </c>
      <c r="J42" s="115">
        <v>-42</v>
      </c>
      <c r="K42" s="116">
        <v>-8.8235294117647065</v>
      </c>
    </row>
    <row r="43" spans="1:11" ht="14.1" customHeight="1" x14ac:dyDescent="0.2">
      <c r="A43" s="306" t="s">
        <v>263</v>
      </c>
      <c r="B43" s="307" t="s">
        <v>264</v>
      </c>
      <c r="C43" s="308"/>
      <c r="D43" s="113">
        <v>4.6466602129719261</v>
      </c>
      <c r="E43" s="115">
        <v>432</v>
      </c>
      <c r="F43" s="114">
        <v>441</v>
      </c>
      <c r="G43" s="114">
        <v>467</v>
      </c>
      <c r="H43" s="114">
        <v>470</v>
      </c>
      <c r="I43" s="140">
        <v>473</v>
      </c>
      <c r="J43" s="115">
        <v>-41</v>
      </c>
      <c r="K43" s="116">
        <v>-8.6680761099365746</v>
      </c>
    </row>
    <row r="44" spans="1:11" ht="14.1" customHeight="1" x14ac:dyDescent="0.2">
      <c r="A44" s="306">
        <v>53</v>
      </c>
      <c r="B44" s="307" t="s">
        <v>265</v>
      </c>
      <c r="C44" s="308"/>
      <c r="D44" s="113">
        <v>1.2907389480477574</v>
      </c>
      <c r="E44" s="115">
        <v>120</v>
      </c>
      <c r="F44" s="114">
        <v>136</v>
      </c>
      <c r="G44" s="114">
        <v>134</v>
      </c>
      <c r="H44" s="114">
        <v>126</v>
      </c>
      <c r="I44" s="140">
        <v>127</v>
      </c>
      <c r="J44" s="115">
        <v>-7</v>
      </c>
      <c r="K44" s="116">
        <v>-5.5118110236220472</v>
      </c>
    </row>
    <row r="45" spans="1:11" ht="14.1" customHeight="1" x14ac:dyDescent="0.2">
      <c r="A45" s="306" t="s">
        <v>266</v>
      </c>
      <c r="B45" s="307" t="s">
        <v>267</v>
      </c>
      <c r="C45" s="308"/>
      <c r="D45" s="113">
        <v>1.2799827901473593</v>
      </c>
      <c r="E45" s="115">
        <v>119</v>
      </c>
      <c r="F45" s="114">
        <v>135</v>
      </c>
      <c r="G45" s="114">
        <v>133</v>
      </c>
      <c r="H45" s="114">
        <v>125</v>
      </c>
      <c r="I45" s="140">
        <v>127</v>
      </c>
      <c r="J45" s="115">
        <v>-8</v>
      </c>
      <c r="K45" s="116">
        <v>-6.2992125984251972</v>
      </c>
    </row>
    <row r="46" spans="1:11" ht="14.1" customHeight="1" x14ac:dyDescent="0.2">
      <c r="A46" s="306">
        <v>54</v>
      </c>
      <c r="B46" s="307" t="s">
        <v>268</v>
      </c>
      <c r="C46" s="308"/>
      <c r="D46" s="113">
        <v>11.821017532537377</v>
      </c>
      <c r="E46" s="115">
        <v>1099</v>
      </c>
      <c r="F46" s="114">
        <v>1107</v>
      </c>
      <c r="G46" s="114">
        <v>1121</v>
      </c>
      <c r="H46" s="114">
        <v>1108</v>
      </c>
      <c r="I46" s="140">
        <v>1101</v>
      </c>
      <c r="J46" s="115">
        <v>-2</v>
      </c>
      <c r="K46" s="116">
        <v>-0.18165304268846502</v>
      </c>
    </row>
    <row r="47" spans="1:11" ht="14.1" customHeight="1" x14ac:dyDescent="0.2">
      <c r="A47" s="306">
        <v>61</v>
      </c>
      <c r="B47" s="307" t="s">
        <v>269</v>
      </c>
      <c r="C47" s="308"/>
      <c r="D47" s="113">
        <v>0.61310100032268477</v>
      </c>
      <c r="E47" s="115">
        <v>57</v>
      </c>
      <c r="F47" s="114">
        <v>64</v>
      </c>
      <c r="G47" s="114">
        <v>48</v>
      </c>
      <c r="H47" s="114">
        <v>45</v>
      </c>
      <c r="I47" s="140">
        <v>45</v>
      </c>
      <c r="J47" s="115">
        <v>12</v>
      </c>
      <c r="K47" s="116">
        <v>26.666666666666668</v>
      </c>
    </row>
    <row r="48" spans="1:11" ht="14.1" customHeight="1" x14ac:dyDescent="0.2">
      <c r="A48" s="306">
        <v>62</v>
      </c>
      <c r="B48" s="307" t="s">
        <v>270</v>
      </c>
      <c r="C48" s="308"/>
      <c r="D48" s="113">
        <v>10.164569215876089</v>
      </c>
      <c r="E48" s="115">
        <v>945</v>
      </c>
      <c r="F48" s="114">
        <v>1070</v>
      </c>
      <c r="G48" s="114">
        <v>1006</v>
      </c>
      <c r="H48" s="114">
        <v>1096</v>
      </c>
      <c r="I48" s="140">
        <v>1012</v>
      </c>
      <c r="J48" s="115">
        <v>-67</v>
      </c>
      <c r="K48" s="116">
        <v>-6.6205533596837949</v>
      </c>
    </row>
    <row r="49" spans="1:11" ht="14.1" customHeight="1" x14ac:dyDescent="0.2">
      <c r="A49" s="306">
        <v>63</v>
      </c>
      <c r="B49" s="307" t="s">
        <v>271</v>
      </c>
      <c r="C49" s="308"/>
      <c r="D49" s="113">
        <v>12.541680111864043</v>
      </c>
      <c r="E49" s="115">
        <v>1166</v>
      </c>
      <c r="F49" s="114">
        <v>1440</v>
      </c>
      <c r="G49" s="114">
        <v>1399</v>
      </c>
      <c r="H49" s="114">
        <v>1433</v>
      </c>
      <c r="I49" s="140">
        <v>1352</v>
      </c>
      <c r="J49" s="115">
        <v>-186</v>
      </c>
      <c r="K49" s="116">
        <v>-13.757396449704142</v>
      </c>
    </row>
    <row r="50" spans="1:11" ht="14.1" customHeight="1" x14ac:dyDescent="0.2">
      <c r="A50" s="306" t="s">
        <v>272</v>
      </c>
      <c r="B50" s="307" t="s">
        <v>273</v>
      </c>
      <c r="C50" s="308"/>
      <c r="D50" s="113">
        <v>0.72066257932666455</v>
      </c>
      <c r="E50" s="115">
        <v>67</v>
      </c>
      <c r="F50" s="114">
        <v>77</v>
      </c>
      <c r="G50" s="114">
        <v>81</v>
      </c>
      <c r="H50" s="114">
        <v>106</v>
      </c>
      <c r="I50" s="140">
        <v>99</v>
      </c>
      <c r="J50" s="115">
        <v>-32</v>
      </c>
      <c r="K50" s="116">
        <v>-32.323232323232325</v>
      </c>
    </row>
    <row r="51" spans="1:11" ht="14.1" customHeight="1" x14ac:dyDescent="0.2">
      <c r="A51" s="306" t="s">
        <v>274</v>
      </c>
      <c r="B51" s="307" t="s">
        <v>275</v>
      </c>
      <c r="C51" s="308"/>
      <c r="D51" s="113">
        <v>10.702377110895988</v>
      </c>
      <c r="E51" s="115">
        <v>995</v>
      </c>
      <c r="F51" s="114">
        <v>1257</v>
      </c>
      <c r="G51" s="114">
        <v>1211</v>
      </c>
      <c r="H51" s="114">
        <v>1218</v>
      </c>
      <c r="I51" s="140">
        <v>1157</v>
      </c>
      <c r="J51" s="115">
        <v>-162</v>
      </c>
      <c r="K51" s="116">
        <v>-14.001728608470181</v>
      </c>
    </row>
    <row r="52" spans="1:11" ht="14.1" customHeight="1" x14ac:dyDescent="0.2">
      <c r="A52" s="306">
        <v>71</v>
      </c>
      <c r="B52" s="307" t="s">
        <v>276</v>
      </c>
      <c r="C52" s="308"/>
      <c r="D52" s="113">
        <v>15.53189200817468</v>
      </c>
      <c r="E52" s="115">
        <v>1444</v>
      </c>
      <c r="F52" s="114">
        <v>1570</v>
      </c>
      <c r="G52" s="114">
        <v>1434</v>
      </c>
      <c r="H52" s="114">
        <v>1614</v>
      </c>
      <c r="I52" s="140">
        <v>1499</v>
      </c>
      <c r="J52" s="115">
        <v>-55</v>
      </c>
      <c r="K52" s="116">
        <v>-3.669112741827885</v>
      </c>
    </row>
    <row r="53" spans="1:11" ht="14.1" customHeight="1" x14ac:dyDescent="0.2">
      <c r="A53" s="306" t="s">
        <v>277</v>
      </c>
      <c r="B53" s="307" t="s">
        <v>278</v>
      </c>
      <c r="C53" s="308"/>
      <c r="D53" s="113">
        <v>0.79595568462945032</v>
      </c>
      <c r="E53" s="115">
        <v>74</v>
      </c>
      <c r="F53" s="114">
        <v>72</v>
      </c>
      <c r="G53" s="114">
        <v>69</v>
      </c>
      <c r="H53" s="114">
        <v>68</v>
      </c>
      <c r="I53" s="140">
        <v>70</v>
      </c>
      <c r="J53" s="115">
        <v>4</v>
      </c>
      <c r="K53" s="116">
        <v>5.7142857142857144</v>
      </c>
    </row>
    <row r="54" spans="1:11" ht="14.1" customHeight="1" x14ac:dyDescent="0.2">
      <c r="A54" s="306" t="s">
        <v>279</v>
      </c>
      <c r="B54" s="307" t="s">
        <v>280</v>
      </c>
      <c r="C54" s="308"/>
      <c r="D54" s="113">
        <v>14.284177691728514</v>
      </c>
      <c r="E54" s="115">
        <v>1328</v>
      </c>
      <c r="F54" s="114">
        <v>1459</v>
      </c>
      <c r="G54" s="114">
        <v>1323</v>
      </c>
      <c r="H54" s="114">
        <v>1503</v>
      </c>
      <c r="I54" s="140">
        <v>1389</v>
      </c>
      <c r="J54" s="115">
        <v>-61</v>
      </c>
      <c r="K54" s="116">
        <v>-4.3916486681065514</v>
      </c>
    </row>
    <row r="55" spans="1:11" ht="14.1" customHeight="1" x14ac:dyDescent="0.2">
      <c r="A55" s="306">
        <v>72</v>
      </c>
      <c r="B55" s="307" t="s">
        <v>281</v>
      </c>
      <c r="C55" s="308"/>
      <c r="D55" s="113">
        <v>1.5166182639561148</v>
      </c>
      <c r="E55" s="115">
        <v>141</v>
      </c>
      <c r="F55" s="114">
        <v>136</v>
      </c>
      <c r="G55" s="114">
        <v>137</v>
      </c>
      <c r="H55" s="114">
        <v>126</v>
      </c>
      <c r="I55" s="140">
        <v>122</v>
      </c>
      <c r="J55" s="115">
        <v>19</v>
      </c>
      <c r="K55" s="116">
        <v>15.573770491803279</v>
      </c>
    </row>
    <row r="56" spans="1:11" ht="14.1" customHeight="1" x14ac:dyDescent="0.2">
      <c r="A56" s="306" t="s">
        <v>282</v>
      </c>
      <c r="B56" s="307" t="s">
        <v>283</v>
      </c>
      <c r="C56" s="308"/>
      <c r="D56" s="113">
        <v>0.18285468430676563</v>
      </c>
      <c r="E56" s="115">
        <v>17</v>
      </c>
      <c r="F56" s="114">
        <v>16</v>
      </c>
      <c r="G56" s="114">
        <v>17</v>
      </c>
      <c r="H56" s="114">
        <v>15</v>
      </c>
      <c r="I56" s="140">
        <v>15</v>
      </c>
      <c r="J56" s="115">
        <v>2</v>
      </c>
      <c r="K56" s="116">
        <v>13.333333333333334</v>
      </c>
    </row>
    <row r="57" spans="1:11" ht="14.1" customHeight="1" x14ac:dyDescent="0.2">
      <c r="A57" s="306" t="s">
        <v>284</v>
      </c>
      <c r="B57" s="307" t="s">
        <v>285</v>
      </c>
      <c r="C57" s="308"/>
      <c r="D57" s="113">
        <v>0.8389803162310423</v>
      </c>
      <c r="E57" s="115">
        <v>78</v>
      </c>
      <c r="F57" s="114">
        <v>76</v>
      </c>
      <c r="G57" s="114">
        <v>75</v>
      </c>
      <c r="H57" s="114">
        <v>68</v>
      </c>
      <c r="I57" s="140">
        <v>67</v>
      </c>
      <c r="J57" s="115">
        <v>11</v>
      </c>
      <c r="K57" s="116">
        <v>16.417910447761194</v>
      </c>
    </row>
    <row r="58" spans="1:11" ht="14.1" customHeight="1" x14ac:dyDescent="0.2">
      <c r="A58" s="306">
        <v>73</v>
      </c>
      <c r="B58" s="307" t="s">
        <v>286</v>
      </c>
      <c r="C58" s="308"/>
      <c r="D58" s="113">
        <v>1.1186404216413897</v>
      </c>
      <c r="E58" s="115">
        <v>104</v>
      </c>
      <c r="F58" s="114">
        <v>105</v>
      </c>
      <c r="G58" s="114">
        <v>107</v>
      </c>
      <c r="H58" s="114">
        <v>112</v>
      </c>
      <c r="I58" s="140">
        <v>106</v>
      </c>
      <c r="J58" s="115">
        <v>-2</v>
      </c>
      <c r="K58" s="116">
        <v>-1.8867924528301887</v>
      </c>
    </row>
    <row r="59" spans="1:11" ht="14.1" customHeight="1" x14ac:dyDescent="0.2">
      <c r="A59" s="306" t="s">
        <v>287</v>
      </c>
      <c r="B59" s="307" t="s">
        <v>288</v>
      </c>
      <c r="C59" s="308"/>
      <c r="D59" s="113">
        <v>0.69915026352586851</v>
      </c>
      <c r="E59" s="115">
        <v>65</v>
      </c>
      <c r="F59" s="114">
        <v>64</v>
      </c>
      <c r="G59" s="114">
        <v>63</v>
      </c>
      <c r="H59" s="114">
        <v>65</v>
      </c>
      <c r="I59" s="140">
        <v>59</v>
      </c>
      <c r="J59" s="115">
        <v>6</v>
      </c>
      <c r="K59" s="116">
        <v>10.169491525423728</v>
      </c>
    </row>
    <row r="60" spans="1:11" ht="14.1" customHeight="1" x14ac:dyDescent="0.2">
      <c r="A60" s="306">
        <v>81</v>
      </c>
      <c r="B60" s="307" t="s">
        <v>289</v>
      </c>
      <c r="C60" s="308"/>
      <c r="D60" s="113">
        <v>4.0980961600516297</v>
      </c>
      <c r="E60" s="115">
        <v>381</v>
      </c>
      <c r="F60" s="114">
        <v>368</v>
      </c>
      <c r="G60" s="114">
        <v>391</v>
      </c>
      <c r="H60" s="114">
        <v>366</v>
      </c>
      <c r="I60" s="140">
        <v>365</v>
      </c>
      <c r="J60" s="115">
        <v>16</v>
      </c>
      <c r="K60" s="116">
        <v>4.3835616438356162</v>
      </c>
    </row>
    <row r="61" spans="1:11" ht="14.1" customHeight="1" x14ac:dyDescent="0.2">
      <c r="A61" s="306" t="s">
        <v>290</v>
      </c>
      <c r="B61" s="307" t="s">
        <v>291</v>
      </c>
      <c r="C61" s="308"/>
      <c r="D61" s="113">
        <v>1.7640098956652683</v>
      </c>
      <c r="E61" s="115">
        <v>164</v>
      </c>
      <c r="F61" s="114">
        <v>158</v>
      </c>
      <c r="G61" s="114">
        <v>169</v>
      </c>
      <c r="H61" s="114">
        <v>161</v>
      </c>
      <c r="I61" s="140">
        <v>161</v>
      </c>
      <c r="J61" s="115">
        <v>3</v>
      </c>
      <c r="K61" s="116">
        <v>1.8633540372670807</v>
      </c>
    </row>
    <row r="62" spans="1:11" ht="14.1" customHeight="1" x14ac:dyDescent="0.2">
      <c r="A62" s="306" t="s">
        <v>292</v>
      </c>
      <c r="B62" s="307" t="s">
        <v>293</v>
      </c>
      <c r="C62" s="308"/>
      <c r="D62" s="113">
        <v>1.1186404216413897</v>
      </c>
      <c r="E62" s="115">
        <v>104</v>
      </c>
      <c r="F62" s="114">
        <v>100</v>
      </c>
      <c r="G62" s="114">
        <v>112</v>
      </c>
      <c r="H62" s="114">
        <v>101</v>
      </c>
      <c r="I62" s="140">
        <v>103</v>
      </c>
      <c r="J62" s="115">
        <v>1</v>
      </c>
      <c r="K62" s="116">
        <v>0.970873786407767</v>
      </c>
    </row>
    <row r="63" spans="1:11" ht="14.1" customHeight="1" x14ac:dyDescent="0.2">
      <c r="A63" s="306"/>
      <c r="B63" s="307" t="s">
        <v>294</v>
      </c>
      <c r="C63" s="308"/>
      <c r="D63" s="113">
        <v>0.88200494783263417</v>
      </c>
      <c r="E63" s="115">
        <v>82</v>
      </c>
      <c r="F63" s="114">
        <v>81</v>
      </c>
      <c r="G63" s="114">
        <v>88</v>
      </c>
      <c r="H63" s="114">
        <v>73</v>
      </c>
      <c r="I63" s="140">
        <v>74</v>
      </c>
      <c r="J63" s="115">
        <v>8</v>
      </c>
      <c r="K63" s="116">
        <v>10.810810810810811</v>
      </c>
    </row>
    <row r="64" spans="1:11" ht="14.1" customHeight="1" x14ac:dyDescent="0.2">
      <c r="A64" s="306" t="s">
        <v>295</v>
      </c>
      <c r="B64" s="307" t="s">
        <v>296</v>
      </c>
      <c r="C64" s="308"/>
      <c r="D64" s="113">
        <v>0.1936108422071636</v>
      </c>
      <c r="E64" s="115">
        <v>18</v>
      </c>
      <c r="F64" s="114">
        <v>18</v>
      </c>
      <c r="G64" s="114">
        <v>18</v>
      </c>
      <c r="H64" s="114">
        <v>16</v>
      </c>
      <c r="I64" s="140">
        <v>16</v>
      </c>
      <c r="J64" s="115">
        <v>2</v>
      </c>
      <c r="K64" s="116">
        <v>12.5</v>
      </c>
    </row>
    <row r="65" spans="1:11" ht="14.1" customHeight="1" x14ac:dyDescent="0.2">
      <c r="A65" s="306" t="s">
        <v>297</v>
      </c>
      <c r="B65" s="307" t="s">
        <v>298</v>
      </c>
      <c r="C65" s="308"/>
      <c r="D65" s="113">
        <v>0.47327094761751104</v>
      </c>
      <c r="E65" s="115">
        <v>44</v>
      </c>
      <c r="F65" s="114">
        <v>40</v>
      </c>
      <c r="G65" s="114">
        <v>40</v>
      </c>
      <c r="H65" s="114">
        <v>40</v>
      </c>
      <c r="I65" s="140">
        <v>40</v>
      </c>
      <c r="J65" s="115">
        <v>4</v>
      </c>
      <c r="K65" s="116">
        <v>10</v>
      </c>
    </row>
    <row r="66" spans="1:11" ht="14.1" customHeight="1" x14ac:dyDescent="0.2">
      <c r="A66" s="306">
        <v>82</v>
      </c>
      <c r="B66" s="307" t="s">
        <v>299</v>
      </c>
      <c r="C66" s="308"/>
      <c r="D66" s="113">
        <v>1.7317414219640743</v>
      </c>
      <c r="E66" s="115">
        <v>161</v>
      </c>
      <c r="F66" s="114">
        <v>165</v>
      </c>
      <c r="G66" s="114">
        <v>167</v>
      </c>
      <c r="H66" s="114">
        <v>157</v>
      </c>
      <c r="I66" s="140">
        <v>165</v>
      </c>
      <c r="J66" s="115">
        <v>-4</v>
      </c>
      <c r="K66" s="116">
        <v>-2.4242424242424243</v>
      </c>
    </row>
    <row r="67" spans="1:11" ht="14.1" customHeight="1" x14ac:dyDescent="0.2">
      <c r="A67" s="306" t="s">
        <v>300</v>
      </c>
      <c r="B67" s="307" t="s">
        <v>301</v>
      </c>
      <c r="C67" s="308"/>
      <c r="D67" s="113">
        <v>0.94654189523502208</v>
      </c>
      <c r="E67" s="115">
        <v>88</v>
      </c>
      <c r="F67" s="114">
        <v>89</v>
      </c>
      <c r="G67" s="114">
        <v>94</v>
      </c>
      <c r="H67" s="114">
        <v>86</v>
      </c>
      <c r="I67" s="140">
        <v>88</v>
      </c>
      <c r="J67" s="115">
        <v>0</v>
      </c>
      <c r="K67" s="116">
        <v>0</v>
      </c>
    </row>
    <row r="68" spans="1:11" ht="14.1" customHeight="1" x14ac:dyDescent="0.2">
      <c r="A68" s="306" t="s">
        <v>302</v>
      </c>
      <c r="B68" s="307" t="s">
        <v>303</v>
      </c>
      <c r="C68" s="308"/>
      <c r="D68" s="113">
        <v>0.47327094761751104</v>
      </c>
      <c r="E68" s="115">
        <v>44</v>
      </c>
      <c r="F68" s="114">
        <v>48</v>
      </c>
      <c r="G68" s="114">
        <v>46</v>
      </c>
      <c r="H68" s="114">
        <v>47</v>
      </c>
      <c r="I68" s="140">
        <v>51</v>
      </c>
      <c r="J68" s="115">
        <v>-7</v>
      </c>
      <c r="K68" s="116">
        <v>-13.725490196078431</v>
      </c>
    </row>
    <row r="69" spans="1:11" ht="14.1" customHeight="1" x14ac:dyDescent="0.2">
      <c r="A69" s="306">
        <v>83</v>
      </c>
      <c r="B69" s="307" t="s">
        <v>304</v>
      </c>
      <c r="C69" s="308"/>
      <c r="D69" s="113">
        <v>4.3132193180595895</v>
      </c>
      <c r="E69" s="115">
        <v>401</v>
      </c>
      <c r="F69" s="114">
        <v>426</v>
      </c>
      <c r="G69" s="114">
        <v>405</v>
      </c>
      <c r="H69" s="114">
        <v>415</v>
      </c>
      <c r="I69" s="140">
        <v>421</v>
      </c>
      <c r="J69" s="115">
        <v>-20</v>
      </c>
      <c r="K69" s="116">
        <v>-4.7505938242280283</v>
      </c>
    </row>
    <row r="70" spans="1:11" ht="14.1" customHeight="1" x14ac:dyDescent="0.2">
      <c r="A70" s="306" t="s">
        <v>305</v>
      </c>
      <c r="B70" s="307" t="s">
        <v>306</v>
      </c>
      <c r="C70" s="308"/>
      <c r="D70" s="113">
        <v>2.8718941594062599</v>
      </c>
      <c r="E70" s="115">
        <v>267</v>
      </c>
      <c r="F70" s="114">
        <v>286</v>
      </c>
      <c r="G70" s="114">
        <v>271</v>
      </c>
      <c r="H70" s="114">
        <v>278</v>
      </c>
      <c r="I70" s="140">
        <v>284</v>
      </c>
      <c r="J70" s="115">
        <v>-17</v>
      </c>
      <c r="K70" s="116">
        <v>-5.9859154929577461</v>
      </c>
    </row>
    <row r="71" spans="1:11" ht="14.1" customHeight="1" x14ac:dyDescent="0.2">
      <c r="A71" s="306"/>
      <c r="B71" s="307" t="s">
        <v>307</v>
      </c>
      <c r="C71" s="308"/>
      <c r="D71" s="113">
        <v>1.1831773690437775</v>
      </c>
      <c r="E71" s="115">
        <v>110</v>
      </c>
      <c r="F71" s="114">
        <v>116</v>
      </c>
      <c r="G71" s="114">
        <v>113</v>
      </c>
      <c r="H71" s="114">
        <v>112</v>
      </c>
      <c r="I71" s="140">
        <v>126</v>
      </c>
      <c r="J71" s="115">
        <v>-16</v>
      </c>
      <c r="K71" s="116">
        <v>-12.698412698412698</v>
      </c>
    </row>
    <row r="72" spans="1:11" ht="14.1" customHeight="1" x14ac:dyDescent="0.2">
      <c r="A72" s="306">
        <v>84</v>
      </c>
      <c r="B72" s="307" t="s">
        <v>308</v>
      </c>
      <c r="C72" s="308"/>
      <c r="D72" s="113">
        <v>1.8608153167688501</v>
      </c>
      <c r="E72" s="115">
        <v>173</v>
      </c>
      <c r="F72" s="114">
        <v>170</v>
      </c>
      <c r="G72" s="114">
        <v>153</v>
      </c>
      <c r="H72" s="114">
        <v>158</v>
      </c>
      <c r="I72" s="140">
        <v>153</v>
      </c>
      <c r="J72" s="115">
        <v>20</v>
      </c>
      <c r="K72" s="116">
        <v>13.071895424836601</v>
      </c>
    </row>
    <row r="73" spans="1:11" ht="14.1" customHeight="1" x14ac:dyDescent="0.2">
      <c r="A73" s="306" t="s">
        <v>309</v>
      </c>
      <c r="B73" s="307" t="s">
        <v>310</v>
      </c>
      <c r="C73" s="308"/>
      <c r="D73" s="113">
        <v>0.29041626331074538</v>
      </c>
      <c r="E73" s="115">
        <v>27</v>
      </c>
      <c r="F73" s="114">
        <v>29</v>
      </c>
      <c r="G73" s="114">
        <v>23</v>
      </c>
      <c r="H73" s="114">
        <v>26</v>
      </c>
      <c r="I73" s="140">
        <v>27</v>
      </c>
      <c r="J73" s="115">
        <v>0</v>
      </c>
      <c r="K73" s="116">
        <v>0</v>
      </c>
    </row>
    <row r="74" spans="1:11" ht="14.1" customHeight="1" x14ac:dyDescent="0.2">
      <c r="A74" s="306" t="s">
        <v>311</v>
      </c>
      <c r="B74" s="307" t="s">
        <v>312</v>
      </c>
      <c r="C74" s="308"/>
      <c r="D74" s="113">
        <v>0.41949015811552115</v>
      </c>
      <c r="E74" s="115">
        <v>39</v>
      </c>
      <c r="F74" s="114">
        <v>38</v>
      </c>
      <c r="G74" s="114">
        <v>35</v>
      </c>
      <c r="H74" s="114">
        <v>34</v>
      </c>
      <c r="I74" s="140">
        <v>31</v>
      </c>
      <c r="J74" s="115">
        <v>8</v>
      </c>
      <c r="K74" s="116">
        <v>25.806451612903224</v>
      </c>
    </row>
    <row r="75" spans="1:11" ht="14.1" customHeight="1" x14ac:dyDescent="0.2">
      <c r="A75" s="306" t="s">
        <v>313</v>
      </c>
      <c r="B75" s="307" t="s">
        <v>314</v>
      </c>
      <c r="C75" s="308"/>
      <c r="D75" s="113">
        <v>4.3024631601591909E-2</v>
      </c>
      <c r="E75" s="115">
        <v>4</v>
      </c>
      <c r="F75" s="114">
        <v>5</v>
      </c>
      <c r="G75" s="114">
        <v>6</v>
      </c>
      <c r="H75" s="114">
        <v>6</v>
      </c>
      <c r="I75" s="140">
        <v>5</v>
      </c>
      <c r="J75" s="115">
        <v>-1</v>
      </c>
      <c r="K75" s="116">
        <v>-20</v>
      </c>
    </row>
    <row r="76" spans="1:11" ht="14.1" customHeight="1" x14ac:dyDescent="0.2">
      <c r="A76" s="306">
        <v>91</v>
      </c>
      <c r="B76" s="307" t="s">
        <v>315</v>
      </c>
      <c r="C76" s="308"/>
      <c r="D76" s="113">
        <v>7.5293105302785851E-2</v>
      </c>
      <c r="E76" s="115">
        <v>7</v>
      </c>
      <c r="F76" s="114">
        <v>4</v>
      </c>
      <c r="G76" s="114">
        <v>5</v>
      </c>
      <c r="H76" s="114">
        <v>6</v>
      </c>
      <c r="I76" s="140">
        <v>7</v>
      </c>
      <c r="J76" s="115">
        <v>0</v>
      </c>
      <c r="K76" s="116">
        <v>0</v>
      </c>
    </row>
    <row r="77" spans="1:11" ht="14.1" customHeight="1" x14ac:dyDescent="0.2">
      <c r="A77" s="306">
        <v>92</v>
      </c>
      <c r="B77" s="307" t="s">
        <v>316</v>
      </c>
      <c r="C77" s="308"/>
      <c r="D77" s="113">
        <v>0.43024631601591912</v>
      </c>
      <c r="E77" s="115">
        <v>40</v>
      </c>
      <c r="F77" s="114">
        <v>42</v>
      </c>
      <c r="G77" s="114">
        <v>39</v>
      </c>
      <c r="H77" s="114">
        <v>37</v>
      </c>
      <c r="I77" s="140">
        <v>39</v>
      </c>
      <c r="J77" s="115">
        <v>1</v>
      </c>
      <c r="K77" s="116">
        <v>2.5641025641025643</v>
      </c>
    </row>
    <row r="78" spans="1:11" ht="14.1" customHeight="1" x14ac:dyDescent="0.2">
      <c r="A78" s="306">
        <v>93</v>
      </c>
      <c r="B78" s="307" t="s">
        <v>317</v>
      </c>
      <c r="C78" s="308"/>
      <c r="D78" s="113">
        <v>7.5293105302785851E-2</v>
      </c>
      <c r="E78" s="115">
        <v>7</v>
      </c>
      <c r="F78" s="114">
        <v>6</v>
      </c>
      <c r="G78" s="114">
        <v>4</v>
      </c>
      <c r="H78" s="114">
        <v>6</v>
      </c>
      <c r="I78" s="140">
        <v>4</v>
      </c>
      <c r="J78" s="115">
        <v>3</v>
      </c>
      <c r="K78" s="116">
        <v>75</v>
      </c>
    </row>
    <row r="79" spans="1:11" ht="14.1" customHeight="1" x14ac:dyDescent="0.2">
      <c r="A79" s="306">
        <v>94</v>
      </c>
      <c r="B79" s="307" t="s">
        <v>318</v>
      </c>
      <c r="C79" s="308"/>
      <c r="D79" s="113">
        <v>1.1078842637409918</v>
      </c>
      <c r="E79" s="115">
        <v>103</v>
      </c>
      <c r="F79" s="114">
        <v>124</v>
      </c>
      <c r="G79" s="114">
        <v>115</v>
      </c>
      <c r="H79" s="114">
        <v>98</v>
      </c>
      <c r="I79" s="140">
        <v>97</v>
      </c>
      <c r="J79" s="115">
        <v>6</v>
      </c>
      <c r="K79" s="116">
        <v>6.1855670103092786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2.6782833171990963</v>
      </c>
      <c r="E81" s="143">
        <v>249</v>
      </c>
      <c r="F81" s="144">
        <v>257</v>
      </c>
      <c r="G81" s="144">
        <v>264</v>
      </c>
      <c r="H81" s="144">
        <v>267</v>
      </c>
      <c r="I81" s="145">
        <v>263</v>
      </c>
      <c r="J81" s="143">
        <v>-14</v>
      </c>
      <c r="K81" s="146">
        <v>-5.3231939163498101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3050</v>
      </c>
      <c r="G12" s="536">
        <v>2386</v>
      </c>
      <c r="H12" s="536">
        <v>3838</v>
      </c>
      <c r="I12" s="536">
        <v>3029</v>
      </c>
      <c r="J12" s="537">
        <v>3291</v>
      </c>
      <c r="K12" s="538">
        <v>-241</v>
      </c>
      <c r="L12" s="349">
        <v>-7.3230021270130656</v>
      </c>
    </row>
    <row r="13" spans="1:17" s="110" customFormat="1" ht="15" customHeight="1" x14ac:dyDescent="0.2">
      <c r="A13" s="350" t="s">
        <v>344</v>
      </c>
      <c r="B13" s="351" t="s">
        <v>345</v>
      </c>
      <c r="C13" s="347"/>
      <c r="D13" s="347"/>
      <c r="E13" s="348"/>
      <c r="F13" s="536">
        <v>1571</v>
      </c>
      <c r="G13" s="536">
        <v>1073</v>
      </c>
      <c r="H13" s="536">
        <v>1927</v>
      </c>
      <c r="I13" s="536">
        <v>1619</v>
      </c>
      <c r="J13" s="537">
        <v>1725</v>
      </c>
      <c r="K13" s="538">
        <v>-154</v>
      </c>
      <c r="L13" s="349">
        <v>-8.9275362318840585</v>
      </c>
    </row>
    <row r="14" spans="1:17" s="110" customFormat="1" ht="22.5" customHeight="1" x14ac:dyDescent="0.2">
      <c r="A14" s="350"/>
      <c r="B14" s="351" t="s">
        <v>346</v>
      </c>
      <c r="C14" s="347"/>
      <c r="D14" s="347"/>
      <c r="E14" s="348"/>
      <c r="F14" s="536">
        <v>1479</v>
      </c>
      <c r="G14" s="536">
        <v>1313</v>
      </c>
      <c r="H14" s="536">
        <v>1911</v>
      </c>
      <c r="I14" s="536">
        <v>1410</v>
      </c>
      <c r="J14" s="537">
        <v>1566</v>
      </c>
      <c r="K14" s="538">
        <v>-87</v>
      </c>
      <c r="L14" s="349">
        <v>-5.5555555555555554</v>
      </c>
    </row>
    <row r="15" spans="1:17" s="110" customFormat="1" ht="15" customHeight="1" x14ac:dyDescent="0.2">
      <c r="A15" s="350" t="s">
        <v>347</v>
      </c>
      <c r="B15" s="351" t="s">
        <v>108</v>
      </c>
      <c r="C15" s="347"/>
      <c r="D15" s="347"/>
      <c r="E15" s="348"/>
      <c r="F15" s="536">
        <v>758</v>
      </c>
      <c r="G15" s="536">
        <v>674</v>
      </c>
      <c r="H15" s="536">
        <v>1663</v>
      </c>
      <c r="I15" s="536">
        <v>698</v>
      </c>
      <c r="J15" s="537">
        <v>811</v>
      </c>
      <c r="K15" s="538">
        <v>-53</v>
      </c>
      <c r="L15" s="349">
        <v>-6.5351418002466088</v>
      </c>
    </row>
    <row r="16" spans="1:17" s="110" customFormat="1" ht="15" customHeight="1" x14ac:dyDescent="0.2">
      <c r="A16" s="350"/>
      <c r="B16" s="351" t="s">
        <v>109</v>
      </c>
      <c r="C16" s="347"/>
      <c r="D16" s="347"/>
      <c r="E16" s="348"/>
      <c r="F16" s="536">
        <v>2012</v>
      </c>
      <c r="G16" s="536">
        <v>1514</v>
      </c>
      <c r="H16" s="536">
        <v>1923</v>
      </c>
      <c r="I16" s="536">
        <v>1998</v>
      </c>
      <c r="J16" s="537">
        <v>2108</v>
      </c>
      <c r="K16" s="538">
        <v>-96</v>
      </c>
      <c r="L16" s="349">
        <v>-4.5540796963946866</v>
      </c>
    </row>
    <row r="17" spans="1:12" s="110" customFormat="1" ht="15" customHeight="1" x14ac:dyDescent="0.2">
      <c r="A17" s="350"/>
      <c r="B17" s="351" t="s">
        <v>110</v>
      </c>
      <c r="C17" s="347"/>
      <c r="D17" s="347"/>
      <c r="E17" s="348"/>
      <c r="F17" s="536">
        <v>245</v>
      </c>
      <c r="G17" s="536">
        <v>167</v>
      </c>
      <c r="H17" s="536">
        <v>204</v>
      </c>
      <c r="I17" s="536">
        <v>281</v>
      </c>
      <c r="J17" s="537">
        <v>321</v>
      </c>
      <c r="K17" s="538">
        <v>-76</v>
      </c>
      <c r="L17" s="349">
        <v>-23.676012461059191</v>
      </c>
    </row>
    <row r="18" spans="1:12" s="110" customFormat="1" ht="15" customHeight="1" x14ac:dyDescent="0.2">
      <c r="A18" s="350"/>
      <c r="B18" s="351" t="s">
        <v>111</v>
      </c>
      <c r="C18" s="347"/>
      <c r="D18" s="347"/>
      <c r="E18" s="348"/>
      <c r="F18" s="536">
        <v>35</v>
      </c>
      <c r="G18" s="536">
        <v>31</v>
      </c>
      <c r="H18" s="536">
        <v>48</v>
      </c>
      <c r="I18" s="536">
        <v>52</v>
      </c>
      <c r="J18" s="537">
        <v>51</v>
      </c>
      <c r="K18" s="538">
        <v>-16</v>
      </c>
      <c r="L18" s="349">
        <v>-31.372549019607842</v>
      </c>
    </row>
    <row r="19" spans="1:12" s="110" customFormat="1" ht="15" customHeight="1" x14ac:dyDescent="0.2">
      <c r="A19" s="118" t="s">
        <v>113</v>
      </c>
      <c r="B19" s="119" t="s">
        <v>181</v>
      </c>
      <c r="C19" s="347"/>
      <c r="D19" s="347"/>
      <c r="E19" s="348"/>
      <c r="F19" s="536">
        <v>2020</v>
      </c>
      <c r="G19" s="536">
        <v>1317</v>
      </c>
      <c r="H19" s="536">
        <v>2639</v>
      </c>
      <c r="I19" s="536">
        <v>1884</v>
      </c>
      <c r="J19" s="537">
        <v>2151</v>
      </c>
      <c r="K19" s="538">
        <v>-131</v>
      </c>
      <c r="L19" s="349">
        <v>-6.0901906090190607</v>
      </c>
    </row>
    <row r="20" spans="1:12" s="110" customFormat="1" ht="15" customHeight="1" x14ac:dyDescent="0.2">
      <c r="A20" s="118"/>
      <c r="B20" s="119" t="s">
        <v>182</v>
      </c>
      <c r="C20" s="347"/>
      <c r="D20" s="347"/>
      <c r="E20" s="348"/>
      <c r="F20" s="536">
        <v>1030</v>
      </c>
      <c r="G20" s="536">
        <v>1069</v>
      </c>
      <c r="H20" s="536">
        <v>1199</v>
      </c>
      <c r="I20" s="536">
        <v>1145</v>
      </c>
      <c r="J20" s="537">
        <v>1140</v>
      </c>
      <c r="K20" s="538">
        <v>-110</v>
      </c>
      <c r="L20" s="349">
        <v>-9.6491228070175445</v>
      </c>
    </row>
    <row r="21" spans="1:12" s="110" customFormat="1" ht="15" customHeight="1" x14ac:dyDescent="0.2">
      <c r="A21" s="118" t="s">
        <v>113</v>
      </c>
      <c r="B21" s="119" t="s">
        <v>116</v>
      </c>
      <c r="C21" s="347"/>
      <c r="D21" s="347"/>
      <c r="E21" s="348"/>
      <c r="F21" s="536">
        <v>2189</v>
      </c>
      <c r="G21" s="536">
        <v>1718</v>
      </c>
      <c r="H21" s="536">
        <v>2864</v>
      </c>
      <c r="I21" s="536">
        <v>2045</v>
      </c>
      <c r="J21" s="537">
        <v>2450</v>
      </c>
      <c r="K21" s="538">
        <v>-261</v>
      </c>
      <c r="L21" s="349">
        <v>-10.653061224489797</v>
      </c>
    </row>
    <row r="22" spans="1:12" s="110" customFormat="1" ht="15" customHeight="1" x14ac:dyDescent="0.2">
      <c r="A22" s="118"/>
      <c r="B22" s="119" t="s">
        <v>117</v>
      </c>
      <c r="C22" s="347"/>
      <c r="D22" s="347"/>
      <c r="E22" s="348"/>
      <c r="F22" s="536">
        <v>859</v>
      </c>
      <c r="G22" s="536">
        <v>667</v>
      </c>
      <c r="H22" s="536">
        <v>973</v>
      </c>
      <c r="I22" s="536">
        <v>982</v>
      </c>
      <c r="J22" s="537">
        <v>839</v>
      </c>
      <c r="K22" s="538">
        <v>20</v>
      </c>
      <c r="L22" s="349">
        <v>2.3837902264600714</v>
      </c>
    </row>
    <row r="23" spans="1:12" s="110" customFormat="1" ht="15" customHeight="1" x14ac:dyDescent="0.2">
      <c r="A23" s="352" t="s">
        <v>347</v>
      </c>
      <c r="B23" s="353" t="s">
        <v>193</v>
      </c>
      <c r="C23" s="354"/>
      <c r="D23" s="354"/>
      <c r="E23" s="355"/>
      <c r="F23" s="539">
        <v>84</v>
      </c>
      <c r="G23" s="539">
        <v>144</v>
      </c>
      <c r="H23" s="539">
        <v>733</v>
      </c>
      <c r="I23" s="539">
        <v>65</v>
      </c>
      <c r="J23" s="540">
        <v>80</v>
      </c>
      <c r="K23" s="541">
        <v>4</v>
      </c>
      <c r="L23" s="356">
        <v>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34.200000000000003</v>
      </c>
      <c r="G25" s="542">
        <v>36.200000000000003</v>
      </c>
      <c r="H25" s="542">
        <v>38.5</v>
      </c>
      <c r="I25" s="542">
        <v>33.1</v>
      </c>
      <c r="J25" s="542">
        <v>34.299999999999997</v>
      </c>
      <c r="K25" s="543" t="s">
        <v>349</v>
      </c>
      <c r="L25" s="364">
        <v>-9.9999999999994316E-2</v>
      </c>
    </row>
    <row r="26" spans="1:12" s="110" customFormat="1" ht="15" customHeight="1" x14ac:dyDescent="0.2">
      <c r="A26" s="365" t="s">
        <v>105</v>
      </c>
      <c r="B26" s="366" t="s">
        <v>345</v>
      </c>
      <c r="C26" s="362"/>
      <c r="D26" s="362"/>
      <c r="E26" s="363"/>
      <c r="F26" s="542">
        <v>28.6</v>
      </c>
      <c r="G26" s="542">
        <v>32.9</v>
      </c>
      <c r="H26" s="542">
        <v>32.9</v>
      </c>
      <c r="I26" s="542">
        <v>27.7</v>
      </c>
      <c r="J26" s="544">
        <v>29.1</v>
      </c>
      <c r="K26" s="543" t="s">
        <v>349</v>
      </c>
      <c r="L26" s="364">
        <v>-0.5</v>
      </c>
    </row>
    <row r="27" spans="1:12" s="110" customFormat="1" ht="15" customHeight="1" x14ac:dyDescent="0.2">
      <c r="A27" s="365"/>
      <c r="B27" s="366" t="s">
        <v>346</v>
      </c>
      <c r="C27" s="362"/>
      <c r="D27" s="362"/>
      <c r="E27" s="363"/>
      <c r="F27" s="542">
        <v>40.200000000000003</v>
      </c>
      <c r="G27" s="542">
        <v>39</v>
      </c>
      <c r="H27" s="542">
        <v>43.8</v>
      </c>
      <c r="I27" s="542">
        <v>39.5</v>
      </c>
      <c r="J27" s="542">
        <v>39.9</v>
      </c>
      <c r="K27" s="543" t="s">
        <v>349</v>
      </c>
      <c r="L27" s="364">
        <v>0.30000000000000426</v>
      </c>
    </row>
    <row r="28" spans="1:12" s="110" customFormat="1" ht="15" customHeight="1" x14ac:dyDescent="0.2">
      <c r="A28" s="365" t="s">
        <v>113</v>
      </c>
      <c r="B28" s="366" t="s">
        <v>108</v>
      </c>
      <c r="C28" s="362"/>
      <c r="D28" s="362"/>
      <c r="E28" s="363"/>
      <c r="F28" s="542">
        <v>45.6</v>
      </c>
      <c r="G28" s="542">
        <v>46.9</v>
      </c>
      <c r="H28" s="542">
        <v>46.9</v>
      </c>
      <c r="I28" s="542">
        <v>44.5</v>
      </c>
      <c r="J28" s="542">
        <v>43.4</v>
      </c>
      <c r="K28" s="543" t="s">
        <v>349</v>
      </c>
      <c r="L28" s="364">
        <v>2.2000000000000028</v>
      </c>
    </row>
    <row r="29" spans="1:12" s="110" customFormat="1" ht="11.25" x14ac:dyDescent="0.2">
      <c r="A29" s="365"/>
      <c r="B29" s="366" t="s">
        <v>109</v>
      </c>
      <c r="C29" s="362"/>
      <c r="D29" s="362"/>
      <c r="E29" s="363"/>
      <c r="F29" s="542">
        <v>32.299999999999997</v>
      </c>
      <c r="G29" s="542">
        <v>34.6</v>
      </c>
      <c r="H29" s="542">
        <v>34.9</v>
      </c>
      <c r="I29" s="542">
        <v>30.1</v>
      </c>
      <c r="J29" s="544">
        <v>33.6</v>
      </c>
      <c r="K29" s="543" t="s">
        <v>349</v>
      </c>
      <c r="L29" s="364">
        <v>-1.3000000000000043</v>
      </c>
    </row>
    <row r="30" spans="1:12" s="110" customFormat="1" ht="15" customHeight="1" x14ac:dyDescent="0.2">
      <c r="A30" s="365"/>
      <c r="B30" s="366" t="s">
        <v>110</v>
      </c>
      <c r="C30" s="362"/>
      <c r="D30" s="362"/>
      <c r="E30" s="363"/>
      <c r="F30" s="542">
        <v>20.9</v>
      </c>
      <c r="G30" s="542">
        <v>21.6</v>
      </c>
      <c r="H30" s="542">
        <v>35.299999999999997</v>
      </c>
      <c r="I30" s="542">
        <v>29.2</v>
      </c>
      <c r="J30" s="542">
        <v>19.399999999999999</v>
      </c>
      <c r="K30" s="543" t="s">
        <v>349</v>
      </c>
      <c r="L30" s="364">
        <v>1.5</v>
      </c>
    </row>
    <row r="31" spans="1:12" s="110" customFormat="1" ht="15" customHeight="1" x14ac:dyDescent="0.2">
      <c r="A31" s="365"/>
      <c r="B31" s="366" t="s">
        <v>111</v>
      </c>
      <c r="C31" s="362"/>
      <c r="D31" s="362"/>
      <c r="E31" s="363"/>
      <c r="F31" s="542">
        <v>17.100000000000001</v>
      </c>
      <c r="G31" s="542">
        <v>12.9</v>
      </c>
      <c r="H31" s="542">
        <v>31.2</v>
      </c>
      <c r="I31" s="542">
        <v>30.8</v>
      </c>
      <c r="J31" s="542">
        <v>25.5</v>
      </c>
      <c r="K31" s="543" t="s">
        <v>349</v>
      </c>
      <c r="L31" s="364">
        <v>-8.3999999999999986</v>
      </c>
    </row>
    <row r="32" spans="1:12" s="110" customFormat="1" ht="15" customHeight="1" x14ac:dyDescent="0.2">
      <c r="A32" s="367" t="s">
        <v>113</v>
      </c>
      <c r="B32" s="368" t="s">
        <v>181</v>
      </c>
      <c r="C32" s="362"/>
      <c r="D32" s="362"/>
      <c r="E32" s="363"/>
      <c r="F32" s="542">
        <v>31.6</v>
      </c>
      <c r="G32" s="542">
        <v>32.1</v>
      </c>
      <c r="H32" s="542">
        <v>34.200000000000003</v>
      </c>
      <c r="I32" s="542">
        <v>28.4</v>
      </c>
      <c r="J32" s="544">
        <v>29.8</v>
      </c>
      <c r="K32" s="543" t="s">
        <v>349</v>
      </c>
      <c r="L32" s="364">
        <v>1.8000000000000007</v>
      </c>
    </row>
    <row r="33" spans="1:12" s="110" customFormat="1" ht="15" customHeight="1" x14ac:dyDescent="0.2">
      <c r="A33" s="367"/>
      <c r="B33" s="368" t="s">
        <v>182</v>
      </c>
      <c r="C33" s="362"/>
      <c r="D33" s="362"/>
      <c r="E33" s="363"/>
      <c r="F33" s="542">
        <v>39</v>
      </c>
      <c r="G33" s="542">
        <v>40.700000000000003</v>
      </c>
      <c r="H33" s="542">
        <v>45.1</v>
      </c>
      <c r="I33" s="542">
        <v>40.700000000000003</v>
      </c>
      <c r="J33" s="542">
        <v>42.4</v>
      </c>
      <c r="K33" s="543" t="s">
        <v>349</v>
      </c>
      <c r="L33" s="364">
        <v>-3.3999999999999986</v>
      </c>
    </row>
    <row r="34" spans="1:12" s="369" customFormat="1" ht="15" customHeight="1" x14ac:dyDescent="0.2">
      <c r="A34" s="367" t="s">
        <v>113</v>
      </c>
      <c r="B34" s="368" t="s">
        <v>116</v>
      </c>
      <c r="C34" s="362"/>
      <c r="D34" s="362"/>
      <c r="E34" s="363"/>
      <c r="F34" s="542">
        <v>33.5</v>
      </c>
      <c r="G34" s="542">
        <v>36.799999999999997</v>
      </c>
      <c r="H34" s="542">
        <v>40.4</v>
      </c>
      <c r="I34" s="542">
        <v>34.5</v>
      </c>
      <c r="J34" s="542">
        <v>33.5</v>
      </c>
      <c r="K34" s="543" t="s">
        <v>349</v>
      </c>
      <c r="L34" s="364">
        <v>0</v>
      </c>
    </row>
    <row r="35" spans="1:12" s="369" customFormat="1" ht="11.25" x14ac:dyDescent="0.2">
      <c r="A35" s="370"/>
      <c r="B35" s="371" t="s">
        <v>117</v>
      </c>
      <c r="C35" s="372"/>
      <c r="D35" s="372"/>
      <c r="E35" s="373"/>
      <c r="F35" s="545">
        <v>36</v>
      </c>
      <c r="G35" s="545">
        <v>34.9</v>
      </c>
      <c r="H35" s="545">
        <v>33.6</v>
      </c>
      <c r="I35" s="545">
        <v>30.3</v>
      </c>
      <c r="J35" s="546">
        <v>36.4</v>
      </c>
      <c r="K35" s="547" t="s">
        <v>349</v>
      </c>
      <c r="L35" s="374">
        <v>-0.39999999999999858</v>
      </c>
    </row>
    <row r="36" spans="1:12" s="369" customFormat="1" ht="15.95" customHeight="1" x14ac:dyDescent="0.2">
      <c r="A36" s="375" t="s">
        <v>350</v>
      </c>
      <c r="B36" s="376"/>
      <c r="C36" s="377"/>
      <c r="D36" s="376"/>
      <c r="E36" s="378"/>
      <c r="F36" s="548">
        <v>2940</v>
      </c>
      <c r="G36" s="548">
        <v>2214</v>
      </c>
      <c r="H36" s="548">
        <v>3005</v>
      </c>
      <c r="I36" s="548">
        <v>2955</v>
      </c>
      <c r="J36" s="548">
        <v>3196</v>
      </c>
      <c r="K36" s="549">
        <v>-256</v>
      </c>
      <c r="L36" s="380">
        <v>-8.0100125156445561</v>
      </c>
    </row>
    <row r="37" spans="1:12" s="369" customFormat="1" ht="15.95" customHeight="1" x14ac:dyDescent="0.2">
      <c r="A37" s="381"/>
      <c r="B37" s="382" t="s">
        <v>113</v>
      </c>
      <c r="C37" s="382" t="s">
        <v>351</v>
      </c>
      <c r="D37" s="382"/>
      <c r="E37" s="383"/>
      <c r="F37" s="548">
        <v>1006</v>
      </c>
      <c r="G37" s="548">
        <v>802</v>
      </c>
      <c r="H37" s="548">
        <v>1156</v>
      </c>
      <c r="I37" s="548">
        <v>979</v>
      </c>
      <c r="J37" s="548">
        <v>1095</v>
      </c>
      <c r="K37" s="549">
        <v>-89</v>
      </c>
      <c r="L37" s="380">
        <v>-8.1278538812785381</v>
      </c>
    </row>
    <row r="38" spans="1:12" s="369" customFormat="1" ht="15.95" customHeight="1" x14ac:dyDescent="0.2">
      <c r="A38" s="381"/>
      <c r="B38" s="384" t="s">
        <v>105</v>
      </c>
      <c r="C38" s="384" t="s">
        <v>106</v>
      </c>
      <c r="D38" s="385"/>
      <c r="E38" s="383"/>
      <c r="F38" s="548">
        <v>1515</v>
      </c>
      <c r="G38" s="548">
        <v>1014</v>
      </c>
      <c r="H38" s="548">
        <v>1469</v>
      </c>
      <c r="I38" s="548">
        <v>1597</v>
      </c>
      <c r="J38" s="550">
        <v>1675</v>
      </c>
      <c r="K38" s="549">
        <v>-160</v>
      </c>
      <c r="L38" s="380">
        <v>-9.5522388059701484</v>
      </c>
    </row>
    <row r="39" spans="1:12" s="369" customFormat="1" ht="15.95" customHeight="1" x14ac:dyDescent="0.2">
      <c r="A39" s="381"/>
      <c r="B39" s="385"/>
      <c r="C39" s="382" t="s">
        <v>352</v>
      </c>
      <c r="D39" s="385"/>
      <c r="E39" s="383"/>
      <c r="F39" s="548">
        <v>433</v>
      </c>
      <c r="G39" s="548">
        <v>334</v>
      </c>
      <c r="H39" s="548">
        <v>483</v>
      </c>
      <c r="I39" s="548">
        <v>442</v>
      </c>
      <c r="J39" s="548">
        <v>488</v>
      </c>
      <c r="K39" s="549">
        <v>-55</v>
      </c>
      <c r="L39" s="380">
        <v>-11.270491803278688</v>
      </c>
    </row>
    <row r="40" spans="1:12" s="369" customFormat="1" ht="15.95" customHeight="1" x14ac:dyDescent="0.2">
      <c r="A40" s="381"/>
      <c r="B40" s="384"/>
      <c r="C40" s="384" t="s">
        <v>107</v>
      </c>
      <c r="D40" s="385"/>
      <c r="E40" s="383"/>
      <c r="F40" s="548">
        <v>1425</v>
      </c>
      <c r="G40" s="548">
        <v>1200</v>
      </c>
      <c r="H40" s="548">
        <v>1536</v>
      </c>
      <c r="I40" s="548">
        <v>1358</v>
      </c>
      <c r="J40" s="548">
        <v>1521</v>
      </c>
      <c r="K40" s="549">
        <v>-96</v>
      </c>
      <c r="L40" s="380">
        <v>-6.3116370808678504</v>
      </c>
    </row>
    <row r="41" spans="1:12" s="369" customFormat="1" ht="24" customHeight="1" x14ac:dyDescent="0.2">
      <c r="A41" s="381"/>
      <c r="B41" s="385"/>
      <c r="C41" s="382" t="s">
        <v>352</v>
      </c>
      <c r="D41" s="385"/>
      <c r="E41" s="383"/>
      <c r="F41" s="548">
        <v>573</v>
      </c>
      <c r="G41" s="548">
        <v>468</v>
      </c>
      <c r="H41" s="548">
        <v>673</v>
      </c>
      <c r="I41" s="548">
        <v>537</v>
      </c>
      <c r="J41" s="550">
        <v>607</v>
      </c>
      <c r="K41" s="549">
        <v>-34</v>
      </c>
      <c r="L41" s="380">
        <v>-5.6013179571663922</v>
      </c>
    </row>
    <row r="42" spans="1:12" s="110" customFormat="1" ht="15" customHeight="1" x14ac:dyDescent="0.2">
      <c r="A42" s="381"/>
      <c r="B42" s="384" t="s">
        <v>113</v>
      </c>
      <c r="C42" s="384" t="s">
        <v>353</v>
      </c>
      <c r="D42" s="385"/>
      <c r="E42" s="383"/>
      <c r="F42" s="548">
        <v>667</v>
      </c>
      <c r="G42" s="548">
        <v>527</v>
      </c>
      <c r="H42" s="548">
        <v>906</v>
      </c>
      <c r="I42" s="548">
        <v>642</v>
      </c>
      <c r="J42" s="548">
        <v>730</v>
      </c>
      <c r="K42" s="549">
        <v>-63</v>
      </c>
      <c r="L42" s="380">
        <v>-8.6301369863013697</v>
      </c>
    </row>
    <row r="43" spans="1:12" s="110" customFormat="1" ht="15" customHeight="1" x14ac:dyDescent="0.2">
      <c r="A43" s="381"/>
      <c r="B43" s="385"/>
      <c r="C43" s="382" t="s">
        <v>352</v>
      </c>
      <c r="D43" s="385"/>
      <c r="E43" s="383"/>
      <c r="F43" s="548">
        <v>304</v>
      </c>
      <c r="G43" s="548">
        <v>247</v>
      </c>
      <c r="H43" s="548">
        <v>425</v>
      </c>
      <c r="I43" s="548">
        <v>286</v>
      </c>
      <c r="J43" s="548">
        <v>317</v>
      </c>
      <c r="K43" s="549">
        <v>-13</v>
      </c>
      <c r="L43" s="380">
        <v>-4.1009463722397479</v>
      </c>
    </row>
    <row r="44" spans="1:12" s="110" customFormat="1" ht="15" customHeight="1" x14ac:dyDescent="0.2">
      <c r="A44" s="381"/>
      <c r="B44" s="384"/>
      <c r="C44" s="366" t="s">
        <v>109</v>
      </c>
      <c r="D44" s="385"/>
      <c r="E44" s="383"/>
      <c r="F44" s="548">
        <v>1994</v>
      </c>
      <c r="G44" s="548">
        <v>1489</v>
      </c>
      <c r="H44" s="548">
        <v>1847</v>
      </c>
      <c r="I44" s="548">
        <v>1980</v>
      </c>
      <c r="J44" s="550">
        <v>2095</v>
      </c>
      <c r="K44" s="549">
        <v>-101</v>
      </c>
      <c r="L44" s="380">
        <v>-4.821002386634845</v>
      </c>
    </row>
    <row r="45" spans="1:12" s="110" customFormat="1" ht="15" customHeight="1" x14ac:dyDescent="0.2">
      <c r="A45" s="381"/>
      <c r="B45" s="385"/>
      <c r="C45" s="382" t="s">
        <v>352</v>
      </c>
      <c r="D45" s="385"/>
      <c r="E45" s="383"/>
      <c r="F45" s="548">
        <v>645</v>
      </c>
      <c r="G45" s="548">
        <v>515</v>
      </c>
      <c r="H45" s="548">
        <v>644</v>
      </c>
      <c r="I45" s="548">
        <v>595</v>
      </c>
      <c r="J45" s="548">
        <v>703</v>
      </c>
      <c r="K45" s="549">
        <v>-58</v>
      </c>
      <c r="L45" s="380">
        <v>-8.2503556187766716</v>
      </c>
    </row>
    <row r="46" spans="1:12" s="110" customFormat="1" ht="15" customHeight="1" x14ac:dyDescent="0.2">
      <c r="A46" s="381"/>
      <c r="B46" s="384"/>
      <c r="C46" s="366" t="s">
        <v>110</v>
      </c>
      <c r="D46" s="385"/>
      <c r="E46" s="383"/>
      <c r="F46" s="548">
        <v>244</v>
      </c>
      <c r="G46" s="548">
        <v>167</v>
      </c>
      <c r="H46" s="548">
        <v>204</v>
      </c>
      <c r="I46" s="548">
        <v>281</v>
      </c>
      <c r="J46" s="548">
        <v>320</v>
      </c>
      <c r="K46" s="549">
        <v>-76</v>
      </c>
      <c r="L46" s="380">
        <v>-23.75</v>
      </c>
    </row>
    <row r="47" spans="1:12" s="110" customFormat="1" ht="15" customHeight="1" x14ac:dyDescent="0.2">
      <c r="A47" s="381"/>
      <c r="B47" s="385"/>
      <c r="C47" s="382" t="s">
        <v>352</v>
      </c>
      <c r="D47" s="385"/>
      <c r="E47" s="383"/>
      <c r="F47" s="548">
        <v>51</v>
      </c>
      <c r="G47" s="548">
        <v>36</v>
      </c>
      <c r="H47" s="548">
        <v>72</v>
      </c>
      <c r="I47" s="548">
        <v>82</v>
      </c>
      <c r="J47" s="550">
        <v>62</v>
      </c>
      <c r="K47" s="549">
        <v>-11</v>
      </c>
      <c r="L47" s="380">
        <v>-17.741935483870968</v>
      </c>
    </row>
    <row r="48" spans="1:12" s="110" customFormat="1" ht="15" customHeight="1" x14ac:dyDescent="0.2">
      <c r="A48" s="381"/>
      <c r="B48" s="385"/>
      <c r="C48" s="366" t="s">
        <v>111</v>
      </c>
      <c r="D48" s="386"/>
      <c r="E48" s="387"/>
      <c r="F48" s="548">
        <v>35</v>
      </c>
      <c r="G48" s="548">
        <v>31</v>
      </c>
      <c r="H48" s="548">
        <v>48</v>
      </c>
      <c r="I48" s="548">
        <v>52</v>
      </c>
      <c r="J48" s="548">
        <v>51</v>
      </c>
      <c r="K48" s="549">
        <v>-16</v>
      </c>
      <c r="L48" s="380">
        <v>-31.372549019607842</v>
      </c>
    </row>
    <row r="49" spans="1:12" s="110" customFormat="1" ht="15" customHeight="1" x14ac:dyDescent="0.2">
      <c r="A49" s="381"/>
      <c r="B49" s="385"/>
      <c r="C49" s="382" t="s">
        <v>352</v>
      </c>
      <c r="D49" s="385"/>
      <c r="E49" s="383"/>
      <c r="F49" s="548">
        <v>6</v>
      </c>
      <c r="G49" s="548">
        <v>4</v>
      </c>
      <c r="H49" s="548">
        <v>15</v>
      </c>
      <c r="I49" s="548">
        <v>16</v>
      </c>
      <c r="J49" s="548">
        <v>13</v>
      </c>
      <c r="K49" s="549">
        <v>-7</v>
      </c>
      <c r="L49" s="380">
        <v>-53.846153846153847</v>
      </c>
    </row>
    <row r="50" spans="1:12" s="110" customFormat="1" ht="15" customHeight="1" x14ac:dyDescent="0.2">
      <c r="A50" s="381"/>
      <c r="B50" s="384" t="s">
        <v>113</v>
      </c>
      <c r="C50" s="382" t="s">
        <v>181</v>
      </c>
      <c r="D50" s="385"/>
      <c r="E50" s="383"/>
      <c r="F50" s="548">
        <v>1915</v>
      </c>
      <c r="G50" s="548">
        <v>1151</v>
      </c>
      <c r="H50" s="548">
        <v>1825</v>
      </c>
      <c r="I50" s="548">
        <v>1815</v>
      </c>
      <c r="J50" s="550">
        <v>2060</v>
      </c>
      <c r="K50" s="549">
        <v>-145</v>
      </c>
      <c r="L50" s="380">
        <v>-7.0388349514563107</v>
      </c>
    </row>
    <row r="51" spans="1:12" s="110" customFormat="1" ht="15" customHeight="1" x14ac:dyDescent="0.2">
      <c r="A51" s="381"/>
      <c r="B51" s="385"/>
      <c r="C51" s="382" t="s">
        <v>352</v>
      </c>
      <c r="D51" s="385"/>
      <c r="E51" s="383"/>
      <c r="F51" s="548">
        <v>606</v>
      </c>
      <c r="G51" s="548">
        <v>369</v>
      </c>
      <c r="H51" s="548">
        <v>624</v>
      </c>
      <c r="I51" s="548">
        <v>515</v>
      </c>
      <c r="J51" s="548">
        <v>613</v>
      </c>
      <c r="K51" s="549">
        <v>-7</v>
      </c>
      <c r="L51" s="380">
        <v>-1.1419249592169658</v>
      </c>
    </row>
    <row r="52" spans="1:12" s="110" customFormat="1" ht="15" customHeight="1" x14ac:dyDescent="0.2">
      <c r="A52" s="381"/>
      <c r="B52" s="384"/>
      <c r="C52" s="382" t="s">
        <v>182</v>
      </c>
      <c r="D52" s="385"/>
      <c r="E52" s="383"/>
      <c r="F52" s="548">
        <v>1025</v>
      </c>
      <c r="G52" s="548">
        <v>1063</v>
      </c>
      <c r="H52" s="548">
        <v>1180</v>
      </c>
      <c r="I52" s="548">
        <v>1140</v>
      </c>
      <c r="J52" s="548">
        <v>1136</v>
      </c>
      <c r="K52" s="549">
        <v>-111</v>
      </c>
      <c r="L52" s="380">
        <v>-9.77112676056338</v>
      </c>
    </row>
    <row r="53" spans="1:12" s="269" customFormat="1" ht="11.25" customHeight="1" x14ac:dyDescent="0.2">
      <c r="A53" s="381"/>
      <c r="B53" s="385"/>
      <c r="C53" s="382" t="s">
        <v>352</v>
      </c>
      <c r="D53" s="385"/>
      <c r="E53" s="383"/>
      <c r="F53" s="548">
        <v>400</v>
      </c>
      <c r="G53" s="548">
        <v>433</v>
      </c>
      <c r="H53" s="548">
        <v>532</v>
      </c>
      <c r="I53" s="548">
        <v>464</v>
      </c>
      <c r="J53" s="550">
        <v>482</v>
      </c>
      <c r="K53" s="549">
        <v>-82</v>
      </c>
      <c r="L53" s="380">
        <v>-17.012448132780083</v>
      </c>
    </row>
    <row r="54" spans="1:12" s="151" customFormat="1" ht="12.75" customHeight="1" x14ac:dyDescent="0.2">
      <c r="A54" s="381"/>
      <c r="B54" s="384" t="s">
        <v>113</v>
      </c>
      <c r="C54" s="384" t="s">
        <v>116</v>
      </c>
      <c r="D54" s="385"/>
      <c r="E54" s="383"/>
      <c r="F54" s="548">
        <v>2103</v>
      </c>
      <c r="G54" s="548">
        <v>1577</v>
      </c>
      <c r="H54" s="548">
        <v>2127</v>
      </c>
      <c r="I54" s="548">
        <v>1984</v>
      </c>
      <c r="J54" s="548">
        <v>2377</v>
      </c>
      <c r="K54" s="549">
        <v>-274</v>
      </c>
      <c r="L54" s="380">
        <v>-11.527135044173328</v>
      </c>
    </row>
    <row r="55" spans="1:12" ht="11.25" x14ac:dyDescent="0.2">
      <c r="A55" s="381"/>
      <c r="B55" s="385"/>
      <c r="C55" s="382" t="s">
        <v>352</v>
      </c>
      <c r="D55" s="385"/>
      <c r="E55" s="383"/>
      <c r="F55" s="548">
        <v>705</v>
      </c>
      <c r="G55" s="548">
        <v>580</v>
      </c>
      <c r="H55" s="548">
        <v>860</v>
      </c>
      <c r="I55" s="548">
        <v>685</v>
      </c>
      <c r="J55" s="548">
        <v>797</v>
      </c>
      <c r="K55" s="549">
        <v>-92</v>
      </c>
      <c r="L55" s="380">
        <v>-11.543287327478042</v>
      </c>
    </row>
    <row r="56" spans="1:12" ht="14.25" customHeight="1" x14ac:dyDescent="0.2">
      <c r="A56" s="381"/>
      <c r="B56" s="385"/>
      <c r="C56" s="384" t="s">
        <v>117</v>
      </c>
      <c r="D56" s="385"/>
      <c r="E56" s="383"/>
      <c r="F56" s="548">
        <v>836</v>
      </c>
      <c r="G56" s="548">
        <v>636</v>
      </c>
      <c r="H56" s="548">
        <v>877</v>
      </c>
      <c r="I56" s="548">
        <v>969</v>
      </c>
      <c r="J56" s="548">
        <v>817</v>
      </c>
      <c r="K56" s="549">
        <v>19</v>
      </c>
      <c r="L56" s="380">
        <v>2.3255813953488373</v>
      </c>
    </row>
    <row r="57" spans="1:12" ht="18.75" customHeight="1" x14ac:dyDescent="0.2">
      <c r="A57" s="388"/>
      <c r="B57" s="389"/>
      <c r="C57" s="390" t="s">
        <v>352</v>
      </c>
      <c r="D57" s="389"/>
      <c r="E57" s="391"/>
      <c r="F57" s="551">
        <v>301</v>
      </c>
      <c r="G57" s="552">
        <v>222</v>
      </c>
      <c r="H57" s="552">
        <v>295</v>
      </c>
      <c r="I57" s="552">
        <v>294</v>
      </c>
      <c r="J57" s="552">
        <v>297</v>
      </c>
      <c r="K57" s="553">
        <f t="shared" ref="K57" si="0">IF(OR(F57=".",J57=".")=TRUE,".",IF(OR(F57="*",J57="*")=TRUE,"*",IF(AND(F57="-",J57="-")=TRUE,"-",IF(AND(ISNUMBER(J57),ISNUMBER(F57))=TRUE,IF(F57-J57=0,0,F57-J57),IF(ISNUMBER(F57)=TRUE,F57,-J57)))))</f>
        <v>4</v>
      </c>
      <c r="L57" s="392">
        <f t="shared" ref="L57" si="1">IF(K57 =".",".",IF(K57 ="*","*",IF(K57="-","-",IF(K57=0,0,IF(OR(J57="-",J57=".",F57="-",F57=".")=TRUE,"X",IF(J57=0,"0,0",IF(ABS(K57*100/J57)&gt;250,".X",(K57*100/J57))))))))</f>
        <v>1.3468013468013469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3050</v>
      </c>
      <c r="E11" s="114">
        <v>2386</v>
      </c>
      <c r="F11" s="114">
        <v>3838</v>
      </c>
      <c r="G11" s="114">
        <v>3029</v>
      </c>
      <c r="H11" s="140">
        <v>3291</v>
      </c>
      <c r="I11" s="115">
        <v>-241</v>
      </c>
      <c r="J11" s="116">
        <v>-7.3230021270130656</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7.8360655737704921</v>
      </c>
      <c r="D14" s="115">
        <v>239</v>
      </c>
      <c r="E14" s="114">
        <v>116</v>
      </c>
      <c r="F14" s="114">
        <v>346</v>
      </c>
      <c r="G14" s="114">
        <v>221</v>
      </c>
      <c r="H14" s="140">
        <v>275</v>
      </c>
      <c r="I14" s="115">
        <v>-36</v>
      </c>
      <c r="J14" s="116">
        <v>-13.090909090909092</v>
      </c>
      <c r="K14" s="110"/>
      <c r="L14" s="110"/>
      <c r="M14" s="110"/>
      <c r="N14" s="110"/>
      <c r="O14" s="110"/>
    </row>
    <row r="15" spans="1:15" s="110" customFormat="1" ht="24.95" customHeight="1" x14ac:dyDescent="0.2">
      <c r="A15" s="193" t="s">
        <v>216</v>
      </c>
      <c r="B15" s="199" t="s">
        <v>217</v>
      </c>
      <c r="C15" s="113" t="s">
        <v>513</v>
      </c>
      <c r="D15" s="115" t="s">
        <v>513</v>
      </c>
      <c r="E15" s="114" t="s">
        <v>513</v>
      </c>
      <c r="F15" s="114" t="s">
        <v>513</v>
      </c>
      <c r="G15" s="114" t="s">
        <v>513</v>
      </c>
      <c r="H15" s="140" t="s">
        <v>513</v>
      </c>
      <c r="I15" s="115" t="s">
        <v>513</v>
      </c>
      <c r="J15" s="116" t="s">
        <v>513</v>
      </c>
    </row>
    <row r="16" spans="1:15" s="287" customFormat="1" ht="24.95" customHeight="1" x14ac:dyDescent="0.2">
      <c r="A16" s="193" t="s">
        <v>218</v>
      </c>
      <c r="B16" s="199" t="s">
        <v>141</v>
      </c>
      <c r="C16" s="113">
        <v>2.7540983606557377</v>
      </c>
      <c r="D16" s="115">
        <v>84</v>
      </c>
      <c r="E16" s="114">
        <v>51</v>
      </c>
      <c r="F16" s="114">
        <v>229</v>
      </c>
      <c r="G16" s="114">
        <v>84</v>
      </c>
      <c r="H16" s="140">
        <v>125</v>
      </c>
      <c r="I16" s="115">
        <v>-41</v>
      </c>
      <c r="J16" s="116">
        <v>-32.799999999999997</v>
      </c>
      <c r="K16" s="110"/>
      <c r="L16" s="110"/>
      <c r="M16" s="110"/>
      <c r="N16" s="110"/>
      <c r="O16" s="110"/>
    </row>
    <row r="17" spans="1:15" s="110" customFormat="1" ht="24.95" customHeight="1" x14ac:dyDescent="0.2">
      <c r="A17" s="193" t="s">
        <v>142</v>
      </c>
      <c r="B17" s="199" t="s">
        <v>220</v>
      </c>
      <c r="C17" s="113" t="s">
        <v>513</v>
      </c>
      <c r="D17" s="115" t="s">
        <v>513</v>
      </c>
      <c r="E17" s="114" t="s">
        <v>513</v>
      </c>
      <c r="F17" s="114" t="s">
        <v>513</v>
      </c>
      <c r="G17" s="114" t="s">
        <v>513</v>
      </c>
      <c r="H17" s="140" t="s">
        <v>513</v>
      </c>
      <c r="I17" s="115" t="s">
        <v>513</v>
      </c>
      <c r="J17" s="116" t="s">
        <v>513</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13.147540983606557</v>
      </c>
      <c r="D19" s="115">
        <v>401</v>
      </c>
      <c r="E19" s="114">
        <v>413</v>
      </c>
      <c r="F19" s="114">
        <v>629</v>
      </c>
      <c r="G19" s="114">
        <v>358</v>
      </c>
      <c r="H19" s="140">
        <v>654</v>
      </c>
      <c r="I19" s="115">
        <v>-253</v>
      </c>
      <c r="J19" s="116">
        <v>-38.685015290519878</v>
      </c>
    </row>
    <row r="20" spans="1:15" s="287" customFormat="1" ht="24.95" customHeight="1" x14ac:dyDescent="0.2">
      <c r="A20" s="193" t="s">
        <v>148</v>
      </c>
      <c r="B20" s="199" t="s">
        <v>149</v>
      </c>
      <c r="C20" s="113">
        <v>6.0327868852459012</v>
      </c>
      <c r="D20" s="115">
        <v>184</v>
      </c>
      <c r="E20" s="114">
        <v>123</v>
      </c>
      <c r="F20" s="114">
        <v>143</v>
      </c>
      <c r="G20" s="114">
        <v>255</v>
      </c>
      <c r="H20" s="140">
        <v>210</v>
      </c>
      <c r="I20" s="115">
        <v>-26</v>
      </c>
      <c r="J20" s="116">
        <v>-12.380952380952381</v>
      </c>
      <c r="K20" s="110"/>
      <c r="L20" s="110"/>
      <c r="M20" s="110"/>
      <c r="N20" s="110"/>
      <c r="O20" s="110"/>
    </row>
    <row r="21" spans="1:15" s="110" customFormat="1" ht="24.95" customHeight="1" x14ac:dyDescent="0.2">
      <c r="A21" s="201" t="s">
        <v>150</v>
      </c>
      <c r="B21" s="202" t="s">
        <v>151</v>
      </c>
      <c r="C21" s="113">
        <v>8.0983606557377055</v>
      </c>
      <c r="D21" s="115">
        <v>247</v>
      </c>
      <c r="E21" s="114">
        <v>235</v>
      </c>
      <c r="F21" s="114">
        <v>290</v>
      </c>
      <c r="G21" s="114">
        <v>393</v>
      </c>
      <c r="H21" s="140">
        <v>255</v>
      </c>
      <c r="I21" s="115">
        <v>-8</v>
      </c>
      <c r="J21" s="116">
        <v>-3.1372549019607843</v>
      </c>
    </row>
    <row r="22" spans="1:15" s="110" customFormat="1" ht="24.95" customHeight="1" x14ac:dyDescent="0.2">
      <c r="A22" s="201" t="s">
        <v>152</v>
      </c>
      <c r="B22" s="199" t="s">
        <v>153</v>
      </c>
      <c r="C22" s="113">
        <v>2.360655737704918</v>
      </c>
      <c r="D22" s="115">
        <v>72</v>
      </c>
      <c r="E22" s="114">
        <v>92</v>
      </c>
      <c r="F22" s="114">
        <v>160</v>
      </c>
      <c r="G22" s="114">
        <v>122</v>
      </c>
      <c r="H22" s="140">
        <v>75</v>
      </c>
      <c r="I22" s="115">
        <v>-3</v>
      </c>
      <c r="J22" s="116">
        <v>-4</v>
      </c>
    </row>
    <row r="23" spans="1:15" s="110" customFormat="1" ht="24.95" customHeight="1" x14ac:dyDescent="0.2">
      <c r="A23" s="193" t="s">
        <v>154</v>
      </c>
      <c r="B23" s="199" t="s">
        <v>155</v>
      </c>
      <c r="C23" s="113">
        <v>1.8360655737704918</v>
      </c>
      <c r="D23" s="115">
        <v>56</v>
      </c>
      <c r="E23" s="114" t="s">
        <v>513</v>
      </c>
      <c r="F23" s="114">
        <v>87</v>
      </c>
      <c r="G23" s="114">
        <v>32</v>
      </c>
      <c r="H23" s="140">
        <v>62</v>
      </c>
      <c r="I23" s="115">
        <v>-6</v>
      </c>
      <c r="J23" s="116">
        <v>-9.67741935483871</v>
      </c>
    </row>
    <row r="24" spans="1:15" s="110" customFormat="1" ht="24.95" customHeight="1" x14ac:dyDescent="0.2">
      <c r="A24" s="193" t="s">
        <v>156</v>
      </c>
      <c r="B24" s="199" t="s">
        <v>221</v>
      </c>
      <c r="C24" s="113">
        <v>5.5737704918032787</v>
      </c>
      <c r="D24" s="115">
        <v>170</v>
      </c>
      <c r="E24" s="114">
        <v>112</v>
      </c>
      <c r="F24" s="114">
        <v>226</v>
      </c>
      <c r="G24" s="114">
        <v>141</v>
      </c>
      <c r="H24" s="140">
        <v>171</v>
      </c>
      <c r="I24" s="115">
        <v>-1</v>
      </c>
      <c r="J24" s="116">
        <v>-0.58479532163742687</v>
      </c>
    </row>
    <row r="25" spans="1:15" s="110" customFormat="1" ht="24.95" customHeight="1" x14ac:dyDescent="0.2">
      <c r="A25" s="193" t="s">
        <v>222</v>
      </c>
      <c r="B25" s="204" t="s">
        <v>159</v>
      </c>
      <c r="C25" s="113">
        <v>4.5901639344262293</v>
      </c>
      <c r="D25" s="115">
        <v>140</v>
      </c>
      <c r="E25" s="114">
        <v>114</v>
      </c>
      <c r="F25" s="114">
        <v>206</v>
      </c>
      <c r="G25" s="114">
        <v>183</v>
      </c>
      <c r="H25" s="140">
        <v>156</v>
      </c>
      <c r="I25" s="115">
        <v>-16</v>
      </c>
      <c r="J25" s="116">
        <v>-10.256410256410257</v>
      </c>
    </row>
    <row r="26" spans="1:15" s="110" customFormat="1" ht="24.95" customHeight="1" x14ac:dyDescent="0.2">
      <c r="A26" s="201">
        <v>782.78300000000002</v>
      </c>
      <c r="B26" s="203" t="s">
        <v>160</v>
      </c>
      <c r="C26" s="113">
        <v>10.918032786885245</v>
      </c>
      <c r="D26" s="115">
        <v>333</v>
      </c>
      <c r="E26" s="114">
        <v>199</v>
      </c>
      <c r="F26" s="114">
        <v>375</v>
      </c>
      <c r="G26" s="114">
        <v>385</v>
      </c>
      <c r="H26" s="140">
        <v>318</v>
      </c>
      <c r="I26" s="115">
        <v>15</v>
      </c>
      <c r="J26" s="116">
        <v>4.716981132075472</v>
      </c>
    </row>
    <row r="27" spans="1:15" s="110" customFormat="1" ht="24.95" customHeight="1" x14ac:dyDescent="0.2">
      <c r="A27" s="193" t="s">
        <v>161</v>
      </c>
      <c r="B27" s="199" t="s">
        <v>162</v>
      </c>
      <c r="C27" s="113">
        <v>2.622950819672131</v>
      </c>
      <c r="D27" s="115">
        <v>80</v>
      </c>
      <c r="E27" s="114" t="s">
        <v>513</v>
      </c>
      <c r="F27" s="114">
        <v>108</v>
      </c>
      <c r="G27" s="114">
        <v>67</v>
      </c>
      <c r="H27" s="140">
        <v>88</v>
      </c>
      <c r="I27" s="115">
        <v>-8</v>
      </c>
      <c r="J27" s="116">
        <v>-9.0909090909090917</v>
      </c>
    </row>
    <row r="28" spans="1:15" s="110" customFormat="1" ht="24.95" customHeight="1" x14ac:dyDescent="0.2">
      <c r="A28" s="193" t="s">
        <v>163</v>
      </c>
      <c r="B28" s="199" t="s">
        <v>164</v>
      </c>
      <c r="C28" s="113">
        <v>6.1311475409836067</v>
      </c>
      <c r="D28" s="115">
        <v>187</v>
      </c>
      <c r="E28" s="114">
        <v>173</v>
      </c>
      <c r="F28" s="114">
        <v>260</v>
      </c>
      <c r="G28" s="114">
        <v>117</v>
      </c>
      <c r="H28" s="140">
        <v>184</v>
      </c>
      <c r="I28" s="115">
        <v>3</v>
      </c>
      <c r="J28" s="116">
        <v>1.6304347826086956</v>
      </c>
    </row>
    <row r="29" spans="1:15" s="110" customFormat="1" ht="24.95" customHeight="1" x14ac:dyDescent="0.2">
      <c r="A29" s="193">
        <v>86</v>
      </c>
      <c r="B29" s="199" t="s">
        <v>165</v>
      </c>
      <c r="C29" s="113">
        <v>7.2459016393442619</v>
      </c>
      <c r="D29" s="115">
        <v>221</v>
      </c>
      <c r="E29" s="114">
        <v>311</v>
      </c>
      <c r="F29" s="114">
        <v>278</v>
      </c>
      <c r="G29" s="114">
        <v>234</v>
      </c>
      <c r="H29" s="140">
        <v>225</v>
      </c>
      <c r="I29" s="115">
        <v>-4</v>
      </c>
      <c r="J29" s="116">
        <v>-1.7777777777777777</v>
      </c>
    </row>
    <row r="30" spans="1:15" s="110" customFormat="1" ht="24.95" customHeight="1" x14ac:dyDescent="0.2">
      <c r="A30" s="193">
        <v>87.88</v>
      </c>
      <c r="B30" s="204" t="s">
        <v>166</v>
      </c>
      <c r="C30" s="113">
        <v>5.4098360655737707</v>
      </c>
      <c r="D30" s="115">
        <v>165</v>
      </c>
      <c r="E30" s="114">
        <v>192</v>
      </c>
      <c r="F30" s="114">
        <v>312</v>
      </c>
      <c r="G30" s="114">
        <v>208</v>
      </c>
      <c r="H30" s="140">
        <v>183</v>
      </c>
      <c r="I30" s="115">
        <v>-18</v>
      </c>
      <c r="J30" s="116">
        <v>-9.8360655737704921</v>
      </c>
    </row>
    <row r="31" spans="1:15" s="110" customFormat="1" ht="24.95" customHeight="1" x14ac:dyDescent="0.2">
      <c r="A31" s="193" t="s">
        <v>167</v>
      </c>
      <c r="B31" s="199" t="s">
        <v>168</v>
      </c>
      <c r="C31" s="113">
        <v>7.1803278688524594</v>
      </c>
      <c r="D31" s="115">
        <v>219</v>
      </c>
      <c r="E31" s="114">
        <v>131</v>
      </c>
      <c r="F31" s="114">
        <v>164</v>
      </c>
      <c r="G31" s="114">
        <v>104</v>
      </c>
      <c r="H31" s="140">
        <v>166</v>
      </c>
      <c r="I31" s="115">
        <v>53</v>
      </c>
      <c r="J31" s="116">
        <v>31.927710843373493</v>
      </c>
    </row>
    <row r="32" spans="1:15" s="110" customFormat="1" ht="24.95" customHeight="1" x14ac:dyDescent="0.2">
      <c r="A32" s="193"/>
      <c r="B32" s="204" t="s">
        <v>169</v>
      </c>
      <c r="C32" s="113">
        <v>0</v>
      </c>
      <c r="D32" s="115">
        <v>0</v>
      </c>
      <c r="E32" s="114">
        <v>0</v>
      </c>
      <c r="F32" s="114">
        <v>0</v>
      </c>
      <c r="G32" s="114" t="s">
        <v>513</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81.147540983606561</v>
      </c>
      <c r="D36" s="143">
        <v>2475</v>
      </c>
      <c r="E36" s="144">
        <v>2178</v>
      </c>
      <c r="F36" s="144">
        <v>3238</v>
      </c>
      <c r="G36" s="144">
        <v>2599</v>
      </c>
      <c r="H36" s="145">
        <v>2747</v>
      </c>
      <c r="I36" s="143">
        <v>-272</v>
      </c>
      <c r="J36" s="146">
        <v>-9.9017109574080813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3050</v>
      </c>
      <c r="F11" s="264">
        <v>2386</v>
      </c>
      <c r="G11" s="264">
        <v>3838</v>
      </c>
      <c r="H11" s="264">
        <v>3029</v>
      </c>
      <c r="I11" s="265">
        <v>3291</v>
      </c>
      <c r="J11" s="263">
        <v>-241</v>
      </c>
      <c r="K11" s="266">
        <v>-7.3230021270130656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27.57377049180328</v>
      </c>
      <c r="E13" s="115">
        <v>841</v>
      </c>
      <c r="F13" s="114">
        <v>692</v>
      </c>
      <c r="G13" s="114">
        <v>1023</v>
      </c>
      <c r="H13" s="114">
        <v>1153</v>
      </c>
      <c r="I13" s="140">
        <v>969</v>
      </c>
      <c r="J13" s="115">
        <v>-128</v>
      </c>
      <c r="K13" s="116">
        <v>-13.209494324045407</v>
      </c>
    </row>
    <row r="14" spans="1:15" ht="15.95" customHeight="1" x14ac:dyDescent="0.2">
      <c r="A14" s="306" t="s">
        <v>230</v>
      </c>
      <c r="B14" s="307"/>
      <c r="C14" s="308"/>
      <c r="D14" s="113">
        <v>52.491803278688522</v>
      </c>
      <c r="E14" s="115">
        <v>1601</v>
      </c>
      <c r="F14" s="114">
        <v>1221</v>
      </c>
      <c r="G14" s="114">
        <v>2196</v>
      </c>
      <c r="H14" s="114">
        <v>1430</v>
      </c>
      <c r="I14" s="140">
        <v>1700</v>
      </c>
      <c r="J14" s="115">
        <v>-99</v>
      </c>
      <c r="K14" s="116">
        <v>-5.8235294117647056</v>
      </c>
    </row>
    <row r="15" spans="1:15" ht="15.95" customHeight="1" x14ac:dyDescent="0.2">
      <c r="A15" s="306" t="s">
        <v>231</v>
      </c>
      <c r="B15" s="307"/>
      <c r="C15" s="308"/>
      <c r="D15" s="113">
        <v>6.918032786885246</v>
      </c>
      <c r="E15" s="115">
        <v>211</v>
      </c>
      <c r="F15" s="114">
        <v>184</v>
      </c>
      <c r="G15" s="114">
        <v>247</v>
      </c>
      <c r="H15" s="114">
        <v>203</v>
      </c>
      <c r="I15" s="140">
        <v>253</v>
      </c>
      <c r="J15" s="115">
        <v>-42</v>
      </c>
      <c r="K15" s="116">
        <v>-16.600790513833992</v>
      </c>
    </row>
    <row r="16" spans="1:15" ht="15.95" customHeight="1" x14ac:dyDescent="0.2">
      <c r="A16" s="306" t="s">
        <v>232</v>
      </c>
      <c r="B16" s="307"/>
      <c r="C16" s="308"/>
      <c r="D16" s="113">
        <v>12.622950819672131</v>
      </c>
      <c r="E16" s="115">
        <v>385</v>
      </c>
      <c r="F16" s="114">
        <v>273</v>
      </c>
      <c r="G16" s="114">
        <v>342</v>
      </c>
      <c r="H16" s="114">
        <v>242</v>
      </c>
      <c r="I16" s="140">
        <v>358</v>
      </c>
      <c r="J16" s="115">
        <v>27</v>
      </c>
      <c r="K16" s="116">
        <v>7.5418994413407825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0.26229508196721313</v>
      </c>
      <c r="E18" s="115">
        <v>8</v>
      </c>
      <c r="F18" s="114">
        <v>5</v>
      </c>
      <c r="G18" s="114">
        <v>31</v>
      </c>
      <c r="H18" s="114">
        <v>8</v>
      </c>
      <c r="I18" s="140">
        <v>4</v>
      </c>
      <c r="J18" s="115">
        <v>4</v>
      </c>
      <c r="K18" s="116">
        <v>100</v>
      </c>
    </row>
    <row r="19" spans="1:11" ht="14.1" customHeight="1" x14ac:dyDescent="0.2">
      <c r="A19" s="306" t="s">
        <v>235</v>
      </c>
      <c r="B19" s="307" t="s">
        <v>236</v>
      </c>
      <c r="C19" s="308"/>
      <c r="D19" s="113">
        <v>0.19672131147540983</v>
      </c>
      <c r="E19" s="115">
        <v>6</v>
      </c>
      <c r="F19" s="114">
        <v>3</v>
      </c>
      <c r="G19" s="114">
        <v>27</v>
      </c>
      <c r="H19" s="114">
        <v>6</v>
      </c>
      <c r="I19" s="140">
        <v>3</v>
      </c>
      <c r="J19" s="115">
        <v>3</v>
      </c>
      <c r="K19" s="116">
        <v>100</v>
      </c>
    </row>
    <row r="20" spans="1:11" ht="14.1" customHeight="1" x14ac:dyDescent="0.2">
      <c r="A20" s="306">
        <v>12</v>
      </c>
      <c r="B20" s="307" t="s">
        <v>237</v>
      </c>
      <c r="C20" s="308"/>
      <c r="D20" s="113">
        <v>0.52459016393442626</v>
      </c>
      <c r="E20" s="115">
        <v>16</v>
      </c>
      <c r="F20" s="114">
        <v>3</v>
      </c>
      <c r="G20" s="114">
        <v>11</v>
      </c>
      <c r="H20" s="114">
        <v>13</v>
      </c>
      <c r="I20" s="140">
        <v>19</v>
      </c>
      <c r="J20" s="115">
        <v>-3</v>
      </c>
      <c r="K20" s="116">
        <v>-15.789473684210526</v>
      </c>
    </row>
    <row r="21" spans="1:11" ht="14.1" customHeight="1" x14ac:dyDescent="0.2">
      <c r="A21" s="306">
        <v>21</v>
      </c>
      <c r="B21" s="307" t="s">
        <v>238</v>
      </c>
      <c r="C21" s="308"/>
      <c r="D21" s="113">
        <v>0.36065573770491804</v>
      </c>
      <c r="E21" s="115">
        <v>11</v>
      </c>
      <c r="F21" s="114">
        <v>5</v>
      </c>
      <c r="G21" s="114">
        <v>6</v>
      </c>
      <c r="H21" s="114">
        <v>6</v>
      </c>
      <c r="I21" s="140">
        <v>11</v>
      </c>
      <c r="J21" s="115">
        <v>0</v>
      </c>
      <c r="K21" s="116">
        <v>0</v>
      </c>
    </row>
    <row r="22" spans="1:11" ht="14.1" customHeight="1" x14ac:dyDescent="0.2">
      <c r="A22" s="306">
        <v>22</v>
      </c>
      <c r="B22" s="307" t="s">
        <v>239</v>
      </c>
      <c r="C22" s="308"/>
      <c r="D22" s="113">
        <v>3.3114754098360657</v>
      </c>
      <c r="E22" s="115">
        <v>101</v>
      </c>
      <c r="F22" s="114">
        <v>68</v>
      </c>
      <c r="G22" s="114">
        <v>93</v>
      </c>
      <c r="H22" s="114">
        <v>98</v>
      </c>
      <c r="I22" s="140">
        <v>133</v>
      </c>
      <c r="J22" s="115">
        <v>-32</v>
      </c>
      <c r="K22" s="116">
        <v>-24.060150375939848</v>
      </c>
    </row>
    <row r="23" spans="1:11" ht="14.1" customHeight="1" x14ac:dyDescent="0.2">
      <c r="A23" s="306">
        <v>23</v>
      </c>
      <c r="B23" s="307" t="s">
        <v>240</v>
      </c>
      <c r="C23" s="308"/>
      <c r="D23" s="113">
        <v>0.88524590163934425</v>
      </c>
      <c r="E23" s="115">
        <v>27</v>
      </c>
      <c r="F23" s="114">
        <v>9</v>
      </c>
      <c r="G23" s="114">
        <v>35</v>
      </c>
      <c r="H23" s="114">
        <v>13</v>
      </c>
      <c r="I23" s="140">
        <v>6</v>
      </c>
      <c r="J23" s="115">
        <v>21</v>
      </c>
      <c r="K23" s="116" t="s">
        <v>514</v>
      </c>
    </row>
    <row r="24" spans="1:11" ht="14.1" customHeight="1" x14ac:dyDescent="0.2">
      <c r="A24" s="306">
        <v>24</v>
      </c>
      <c r="B24" s="307" t="s">
        <v>241</v>
      </c>
      <c r="C24" s="308"/>
      <c r="D24" s="113">
        <v>2.2950819672131146</v>
      </c>
      <c r="E24" s="115">
        <v>70</v>
      </c>
      <c r="F24" s="114">
        <v>43</v>
      </c>
      <c r="G24" s="114">
        <v>96</v>
      </c>
      <c r="H24" s="114">
        <v>77</v>
      </c>
      <c r="I24" s="140">
        <v>73</v>
      </c>
      <c r="J24" s="115">
        <v>-3</v>
      </c>
      <c r="K24" s="116">
        <v>-4.1095890410958908</v>
      </c>
    </row>
    <row r="25" spans="1:11" ht="14.1" customHeight="1" x14ac:dyDescent="0.2">
      <c r="A25" s="306">
        <v>25</v>
      </c>
      <c r="B25" s="307" t="s">
        <v>242</v>
      </c>
      <c r="C25" s="308"/>
      <c r="D25" s="113">
        <v>4.1967213114754101</v>
      </c>
      <c r="E25" s="115">
        <v>128</v>
      </c>
      <c r="F25" s="114">
        <v>57</v>
      </c>
      <c r="G25" s="114">
        <v>193</v>
      </c>
      <c r="H25" s="114">
        <v>106</v>
      </c>
      <c r="I25" s="140">
        <v>138</v>
      </c>
      <c r="J25" s="115">
        <v>-10</v>
      </c>
      <c r="K25" s="116">
        <v>-7.2463768115942031</v>
      </c>
    </row>
    <row r="26" spans="1:11" ht="14.1" customHeight="1" x14ac:dyDescent="0.2">
      <c r="A26" s="306">
        <v>26</v>
      </c>
      <c r="B26" s="307" t="s">
        <v>243</v>
      </c>
      <c r="C26" s="308"/>
      <c r="D26" s="113">
        <v>1.8688524590163935</v>
      </c>
      <c r="E26" s="115">
        <v>57</v>
      </c>
      <c r="F26" s="114">
        <v>35</v>
      </c>
      <c r="G26" s="114">
        <v>98</v>
      </c>
      <c r="H26" s="114">
        <v>44</v>
      </c>
      <c r="I26" s="140">
        <v>57</v>
      </c>
      <c r="J26" s="115">
        <v>0</v>
      </c>
      <c r="K26" s="116">
        <v>0</v>
      </c>
    </row>
    <row r="27" spans="1:11" ht="14.1" customHeight="1" x14ac:dyDescent="0.2">
      <c r="A27" s="306">
        <v>27</v>
      </c>
      <c r="B27" s="307" t="s">
        <v>244</v>
      </c>
      <c r="C27" s="308"/>
      <c r="D27" s="113">
        <v>1.278688524590164</v>
      </c>
      <c r="E27" s="115">
        <v>39</v>
      </c>
      <c r="F27" s="114">
        <v>20</v>
      </c>
      <c r="G27" s="114">
        <v>55</v>
      </c>
      <c r="H27" s="114">
        <v>23</v>
      </c>
      <c r="I27" s="140">
        <v>37</v>
      </c>
      <c r="J27" s="115">
        <v>2</v>
      </c>
      <c r="K27" s="116">
        <v>5.4054054054054053</v>
      </c>
    </row>
    <row r="28" spans="1:11" ht="14.1" customHeight="1" x14ac:dyDescent="0.2">
      <c r="A28" s="306">
        <v>28</v>
      </c>
      <c r="B28" s="307" t="s">
        <v>245</v>
      </c>
      <c r="C28" s="308"/>
      <c r="D28" s="113">
        <v>0.29508196721311475</v>
      </c>
      <c r="E28" s="115">
        <v>9</v>
      </c>
      <c r="F28" s="114">
        <v>5</v>
      </c>
      <c r="G28" s="114">
        <v>6</v>
      </c>
      <c r="H28" s="114">
        <v>14</v>
      </c>
      <c r="I28" s="140">
        <v>5</v>
      </c>
      <c r="J28" s="115">
        <v>4</v>
      </c>
      <c r="K28" s="116">
        <v>80</v>
      </c>
    </row>
    <row r="29" spans="1:11" ht="14.1" customHeight="1" x14ac:dyDescent="0.2">
      <c r="A29" s="306">
        <v>29</v>
      </c>
      <c r="B29" s="307" t="s">
        <v>246</v>
      </c>
      <c r="C29" s="308"/>
      <c r="D29" s="113">
        <v>3.4098360655737703</v>
      </c>
      <c r="E29" s="115">
        <v>104</v>
      </c>
      <c r="F29" s="114">
        <v>119</v>
      </c>
      <c r="G29" s="114">
        <v>139</v>
      </c>
      <c r="H29" s="114">
        <v>193</v>
      </c>
      <c r="I29" s="140">
        <v>143</v>
      </c>
      <c r="J29" s="115">
        <v>-39</v>
      </c>
      <c r="K29" s="116">
        <v>-27.272727272727273</v>
      </c>
    </row>
    <row r="30" spans="1:11" ht="14.1" customHeight="1" x14ac:dyDescent="0.2">
      <c r="A30" s="306" t="s">
        <v>247</v>
      </c>
      <c r="B30" s="307" t="s">
        <v>248</v>
      </c>
      <c r="C30" s="308"/>
      <c r="D30" s="113">
        <v>0.5901639344262295</v>
      </c>
      <c r="E30" s="115">
        <v>18</v>
      </c>
      <c r="F30" s="114" t="s">
        <v>513</v>
      </c>
      <c r="G30" s="114">
        <v>20</v>
      </c>
      <c r="H30" s="114" t="s">
        <v>513</v>
      </c>
      <c r="I30" s="140" t="s">
        <v>513</v>
      </c>
      <c r="J30" s="115" t="s">
        <v>513</v>
      </c>
      <c r="K30" s="116" t="s">
        <v>513</v>
      </c>
    </row>
    <row r="31" spans="1:11" ht="14.1" customHeight="1" x14ac:dyDescent="0.2">
      <c r="A31" s="306" t="s">
        <v>249</v>
      </c>
      <c r="B31" s="307" t="s">
        <v>250</v>
      </c>
      <c r="C31" s="308"/>
      <c r="D31" s="113">
        <v>2.819672131147541</v>
      </c>
      <c r="E31" s="115">
        <v>86</v>
      </c>
      <c r="F31" s="114">
        <v>104</v>
      </c>
      <c r="G31" s="114">
        <v>116</v>
      </c>
      <c r="H31" s="114">
        <v>174</v>
      </c>
      <c r="I31" s="140">
        <v>118</v>
      </c>
      <c r="J31" s="115">
        <v>-32</v>
      </c>
      <c r="K31" s="116">
        <v>-27.118644067796609</v>
      </c>
    </row>
    <row r="32" spans="1:11" ht="14.1" customHeight="1" x14ac:dyDescent="0.2">
      <c r="A32" s="306">
        <v>31</v>
      </c>
      <c r="B32" s="307" t="s">
        <v>251</v>
      </c>
      <c r="C32" s="308"/>
      <c r="D32" s="113">
        <v>0.75409836065573765</v>
      </c>
      <c r="E32" s="115">
        <v>23</v>
      </c>
      <c r="F32" s="114">
        <v>13</v>
      </c>
      <c r="G32" s="114">
        <v>19</v>
      </c>
      <c r="H32" s="114">
        <v>16</v>
      </c>
      <c r="I32" s="140">
        <v>23</v>
      </c>
      <c r="J32" s="115">
        <v>0</v>
      </c>
      <c r="K32" s="116">
        <v>0</v>
      </c>
    </row>
    <row r="33" spans="1:11" ht="14.1" customHeight="1" x14ac:dyDescent="0.2">
      <c r="A33" s="306">
        <v>32</v>
      </c>
      <c r="B33" s="307" t="s">
        <v>252</v>
      </c>
      <c r="C33" s="308"/>
      <c r="D33" s="113">
        <v>4.0655737704918034</v>
      </c>
      <c r="E33" s="115">
        <v>124</v>
      </c>
      <c r="F33" s="114">
        <v>51</v>
      </c>
      <c r="G33" s="114">
        <v>104</v>
      </c>
      <c r="H33" s="114">
        <v>158</v>
      </c>
      <c r="I33" s="140">
        <v>145</v>
      </c>
      <c r="J33" s="115">
        <v>-21</v>
      </c>
      <c r="K33" s="116">
        <v>-14.482758620689655</v>
      </c>
    </row>
    <row r="34" spans="1:11" ht="14.1" customHeight="1" x14ac:dyDescent="0.2">
      <c r="A34" s="306">
        <v>33</v>
      </c>
      <c r="B34" s="307" t="s">
        <v>253</v>
      </c>
      <c r="C34" s="308"/>
      <c r="D34" s="113">
        <v>3.081967213114754</v>
      </c>
      <c r="E34" s="115">
        <v>94</v>
      </c>
      <c r="F34" s="114">
        <v>15</v>
      </c>
      <c r="G34" s="114">
        <v>31</v>
      </c>
      <c r="H34" s="114">
        <v>38</v>
      </c>
      <c r="I34" s="140">
        <v>38</v>
      </c>
      <c r="J34" s="115">
        <v>56</v>
      </c>
      <c r="K34" s="116">
        <v>147.36842105263159</v>
      </c>
    </row>
    <row r="35" spans="1:11" ht="14.1" customHeight="1" x14ac:dyDescent="0.2">
      <c r="A35" s="306">
        <v>34</v>
      </c>
      <c r="B35" s="307" t="s">
        <v>254</v>
      </c>
      <c r="C35" s="308"/>
      <c r="D35" s="113">
        <v>2</v>
      </c>
      <c r="E35" s="115">
        <v>61</v>
      </c>
      <c r="F35" s="114">
        <v>19</v>
      </c>
      <c r="G35" s="114">
        <v>68</v>
      </c>
      <c r="H35" s="114">
        <v>38</v>
      </c>
      <c r="I35" s="140">
        <v>55</v>
      </c>
      <c r="J35" s="115">
        <v>6</v>
      </c>
      <c r="K35" s="116">
        <v>10.909090909090908</v>
      </c>
    </row>
    <row r="36" spans="1:11" ht="14.1" customHeight="1" x14ac:dyDescent="0.2">
      <c r="A36" s="306">
        <v>41</v>
      </c>
      <c r="B36" s="307" t="s">
        <v>255</v>
      </c>
      <c r="C36" s="308"/>
      <c r="D36" s="113" t="s">
        <v>513</v>
      </c>
      <c r="E36" s="115" t="s">
        <v>513</v>
      </c>
      <c r="F36" s="114">
        <v>4</v>
      </c>
      <c r="G36" s="114">
        <v>6</v>
      </c>
      <c r="H36" s="114" t="s">
        <v>513</v>
      </c>
      <c r="I36" s="140">
        <v>5</v>
      </c>
      <c r="J36" s="115" t="s">
        <v>513</v>
      </c>
      <c r="K36" s="116" t="s">
        <v>513</v>
      </c>
    </row>
    <row r="37" spans="1:11" ht="14.1" customHeight="1" x14ac:dyDescent="0.2">
      <c r="A37" s="306">
        <v>42</v>
      </c>
      <c r="B37" s="307" t="s">
        <v>256</v>
      </c>
      <c r="C37" s="308"/>
      <c r="D37" s="113" t="s">
        <v>513</v>
      </c>
      <c r="E37" s="115" t="s">
        <v>513</v>
      </c>
      <c r="F37" s="114" t="s">
        <v>513</v>
      </c>
      <c r="G37" s="114">
        <v>3</v>
      </c>
      <c r="H37" s="114" t="s">
        <v>513</v>
      </c>
      <c r="I37" s="140">
        <v>0</v>
      </c>
      <c r="J37" s="115" t="s">
        <v>513</v>
      </c>
      <c r="K37" s="116" t="s">
        <v>513</v>
      </c>
    </row>
    <row r="38" spans="1:11" ht="14.1" customHeight="1" x14ac:dyDescent="0.2">
      <c r="A38" s="306">
        <v>43</v>
      </c>
      <c r="B38" s="307" t="s">
        <v>257</v>
      </c>
      <c r="C38" s="308"/>
      <c r="D38" s="113">
        <v>1.9344262295081966</v>
      </c>
      <c r="E38" s="115">
        <v>59</v>
      </c>
      <c r="F38" s="114">
        <v>43</v>
      </c>
      <c r="G38" s="114">
        <v>115</v>
      </c>
      <c r="H38" s="114">
        <v>62</v>
      </c>
      <c r="I38" s="140">
        <v>45</v>
      </c>
      <c r="J38" s="115">
        <v>14</v>
      </c>
      <c r="K38" s="116">
        <v>31.111111111111111</v>
      </c>
    </row>
    <row r="39" spans="1:11" ht="14.1" customHeight="1" x14ac:dyDescent="0.2">
      <c r="A39" s="306">
        <v>51</v>
      </c>
      <c r="B39" s="307" t="s">
        <v>258</v>
      </c>
      <c r="C39" s="308"/>
      <c r="D39" s="113">
        <v>7.2459016393442619</v>
      </c>
      <c r="E39" s="115">
        <v>221</v>
      </c>
      <c r="F39" s="114">
        <v>178</v>
      </c>
      <c r="G39" s="114">
        <v>278</v>
      </c>
      <c r="H39" s="114">
        <v>287</v>
      </c>
      <c r="I39" s="140">
        <v>221</v>
      </c>
      <c r="J39" s="115">
        <v>0</v>
      </c>
      <c r="K39" s="116">
        <v>0</v>
      </c>
    </row>
    <row r="40" spans="1:11" ht="14.1" customHeight="1" x14ac:dyDescent="0.2">
      <c r="A40" s="306" t="s">
        <v>259</v>
      </c>
      <c r="B40" s="307" t="s">
        <v>260</v>
      </c>
      <c r="C40" s="308"/>
      <c r="D40" s="113">
        <v>6.8196721311475406</v>
      </c>
      <c r="E40" s="115">
        <v>208</v>
      </c>
      <c r="F40" s="114">
        <v>171</v>
      </c>
      <c r="G40" s="114">
        <v>253</v>
      </c>
      <c r="H40" s="114">
        <v>276</v>
      </c>
      <c r="I40" s="140">
        <v>206</v>
      </c>
      <c r="J40" s="115">
        <v>2</v>
      </c>
      <c r="K40" s="116">
        <v>0.970873786407767</v>
      </c>
    </row>
    <row r="41" spans="1:11" ht="14.1" customHeight="1" x14ac:dyDescent="0.2">
      <c r="A41" s="306"/>
      <c r="B41" s="307" t="s">
        <v>261</v>
      </c>
      <c r="C41" s="308"/>
      <c r="D41" s="113">
        <v>4.5901639344262293</v>
      </c>
      <c r="E41" s="115">
        <v>140</v>
      </c>
      <c r="F41" s="114">
        <v>112</v>
      </c>
      <c r="G41" s="114">
        <v>204</v>
      </c>
      <c r="H41" s="114">
        <v>207</v>
      </c>
      <c r="I41" s="140">
        <v>135</v>
      </c>
      <c r="J41" s="115">
        <v>5</v>
      </c>
      <c r="K41" s="116">
        <v>3.7037037037037037</v>
      </c>
    </row>
    <row r="42" spans="1:11" ht="14.1" customHeight="1" x14ac:dyDescent="0.2">
      <c r="A42" s="306">
        <v>52</v>
      </c>
      <c r="B42" s="307" t="s">
        <v>262</v>
      </c>
      <c r="C42" s="308"/>
      <c r="D42" s="113">
        <v>5.3442622950819674</v>
      </c>
      <c r="E42" s="115">
        <v>163</v>
      </c>
      <c r="F42" s="114">
        <v>71</v>
      </c>
      <c r="G42" s="114">
        <v>116</v>
      </c>
      <c r="H42" s="114">
        <v>159</v>
      </c>
      <c r="I42" s="140">
        <v>234</v>
      </c>
      <c r="J42" s="115">
        <v>-71</v>
      </c>
      <c r="K42" s="116">
        <v>-30.341880341880341</v>
      </c>
    </row>
    <row r="43" spans="1:11" ht="14.1" customHeight="1" x14ac:dyDescent="0.2">
      <c r="A43" s="306" t="s">
        <v>263</v>
      </c>
      <c r="B43" s="307" t="s">
        <v>264</v>
      </c>
      <c r="C43" s="308"/>
      <c r="D43" s="113">
        <v>3.9672131147540983</v>
      </c>
      <c r="E43" s="115">
        <v>121</v>
      </c>
      <c r="F43" s="114">
        <v>56</v>
      </c>
      <c r="G43" s="114">
        <v>84</v>
      </c>
      <c r="H43" s="114">
        <v>129</v>
      </c>
      <c r="I43" s="140">
        <v>194</v>
      </c>
      <c r="J43" s="115">
        <v>-73</v>
      </c>
      <c r="K43" s="116">
        <v>-37.628865979381445</v>
      </c>
    </row>
    <row r="44" spans="1:11" ht="14.1" customHeight="1" x14ac:dyDescent="0.2">
      <c r="A44" s="306">
        <v>53</v>
      </c>
      <c r="B44" s="307" t="s">
        <v>265</v>
      </c>
      <c r="C44" s="308"/>
      <c r="D44" s="113">
        <v>0.72131147540983609</v>
      </c>
      <c r="E44" s="115">
        <v>22</v>
      </c>
      <c r="F44" s="114">
        <v>23</v>
      </c>
      <c r="G44" s="114">
        <v>21</v>
      </c>
      <c r="H44" s="114">
        <v>33</v>
      </c>
      <c r="I44" s="140">
        <v>31</v>
      </c>
      <c r="J44" s="115">
        <v>-9</v>
      </c>
      <c r="K44" s="116">
        <v>-29.032258064516128</v>
      </c>
    </row>
    <row r="45" spans="1:11" ht="14.1" customHeight="1" x14ac:dyDescent="0.2">
      <c r="A45" s="306" t="s">
        <v>266</v>
      </c>
      <c r="B45" s="307" t="s">
        <v>267</v>
      </c>
      <c r="C45" s="308"/>
      <c r="D45" s="113">
        <v>0.62295081967213117</v>
      </c>
      <c r="E45" s="115">
        <v>19</v>
      </c>
      <c r="F45" s="114">
        <v>22</v>
      </c>
      <c r="G45" s="114">
        <v>21</v>
      </c>
      <c r="H45" s="114">
        <v>30</v>
      </c>
      <c r="I45" s="140">
        <v>30</v>
      </c>
      <c r="J45" s="115">
        <v>-11</v>
      </c>
      <c r="K45" s="116">
        <v>-36.666666666666664</v>
      </c>
    </row>
    <row r="46" spans="1:11" ht="14.1" customHeight="1" x14ac:dyDescent="0.2">
      <c r="A46" s="306">
        <v>54</v>
      </c>
      <c r="B46" s="307" t="s">
        <v>268</v>
      </c>
      <c r="C46" s="308"/>
      <c r="D46" s="113">
        <v>3.3114754098360657</v>
      </c>
      <c r="E46" s="115">
        <v>101</v>
      </c>
      <c r="F46" s="114">
        <v>87</v>
      </c>
      <c r="G46" s="114">
        <v>154</v>
      </c>
      <c r="H46" s="114">
        <v>134</v>
      </c>
      <c r="I46" s="140">
        <v>130</v>
      </c>
      <c r="J46" s="115">
        <v>-29</v>
      </c>
      <c r="K46" s="116">
        <v>-22.307692307692307</v>
      </c>
    </row>
    <row r="47" spans="1:11" ht="14.1" customHeight="1" x14ac:dyDescent="0.2">
      <c r="A47" s="306">
        <v>61</v>
      </c>
      <c r="B47" s="307" t="s">
        <v>269</v>
      </c>
      <c r="C47" s="308"/>
      <c r="D47" s="113">
        <v>1.901639344262295</v>
      </c>
      <c r="E47" s="115">
        <v>58</v>
      </c>
      <c r="F47" s="114">
        <v>58</v>
      </c>
      <c r="G47" s="114">
        <v>86</v>
      </c>
      <c r="H47" s="114">
        <v>46</v>
      </c>
      <c r="I47" s="140">
        <v>110</v>
      </c>
      <c r="J47" s="115">
        <v>-52</v>
      </c>
      <c r="K47" s="116">
        <v>-47.272727272727273</v>
      </c>
    </row>
    <row r="48" spans="1:11" ht="14.1" customHeight="1" x14ac:dyDescent="0.2">
      <c r="A48" s="306">
        <v>62</v>
      </c>
      <c r="B48" s="307" t="s">
        <v>270</v>
      </c>
      <c r="C48" s="308"/>
      <c r="D48" s="113">
        <v>8.8196721311475414</v>
      </c>
      <c r="E48" s="115">
        <v>269</v>
      </c>
      <c r="F48" s="114">
        <v>272</v>
      </c>
      <c r="G48" s="114">
        <v>395</v>
      </c>
      <c r="H48" s="114">
        <v>224</v>
      </c>
      <c r="I48" s="140">
        <v>319</v>
      </c>
      <c r="J48" s="115">
        <v>-50</v>
      </c>
      <c r="K48" s="116">
        <v>-15.67398119122257</v>
      </c>
    </row>
    <row r="49" spans="1:11" ht="14.1" customHeight="1" x14ac:dyDescent="0.2">
      <c r="A49" s="306">
        <v>63</v>
      </c>
      <c r="B49" s="307" t="s">
        <v>271</v>
      </c>
      <c r="C49" s="308"/>
      <c r="D49" s="113">
        <v>5.3770491803278686</v>
      </c>
      <c r="E49" s="115">
        <v>164</v>
      </c>
      <c r="F49" s="114">
        <v>166</v>
      </c>
      <c r="G49" s="114">
        <v>177</v>
      </c>
      <c r="H49" s="114">
        <v>292</v>
      </c>
      <c r="I49" s="140">
        <v>159</v>
      </c>
      <c r="J49" s="115">
        <v>5</v>
      </c>
      <c r="K49" s="116">
        <v>3.1446540880503147</v>
      </c>
    </row>
    <row r="50" spans="1:11" ht="14.1" customHeight="1" x14ac:dyDescent="0.2">
      <c r="A50" s="306" t="s">
        <v>272</v>
      </c>
      <c r="B50" s="307" t="s">
        <v>273</v>
      </c>
      <c r="C50" s="308"/>
      <c r="D50" s="113">
        <v>1.4754098360655739</v>
      </c>
      <c r="E50" s="115">
        <v>45</v>
      </c>
      <c r="F50" s="114">
        <v>29</v>
      </c>
      <c r="G50" s="114">
        <v>50</v>
      </c>
      <c r="H50" s="114">
        <v>79</v>
      </c>
      <c r="I50" s="140">
        <v>35</v>
      </c>
      <c r="J50" s="115">
        <v>10</v>
      </c>
      <c r="K50" s="116">
        <v>28.571428571428573</v>
      </c>
    </row>
    <row r="51" spans="1:11" ht="14.1" customHeight="1" x14ac:dyDescent="0.2">
      <c r="A51" s="306" t="s">
        <v>274</v>
      </c>
      <c r="B51" s="307" t="s">
        <v>275</v>
      </c>
      <c r="C51" s="308"/>
      <c r="D51" s="113">
        <v>3.737704918032787</v>
      </c>
      <c r="E51" s="115">
        <v>114</v>
      </c>
      <c r="F51" s="114">
        <v>131</v>
      </c>
      <c r="G51" s="114">
        <v>116</v>
      </c>
      <c r="H51" s="114">
        <v>205</v>
      </c>
      <c r="I51" s="140">
        <v>123</v>
      </c>
      <c r="J51" s="115">
        <v>-9</v>
      </c>
      <c r="K51" s="116">
        <v>-7.3170731707317076</v>
      </c>
    </row>
    <row r="52" spans="1:11" ht="14.1" customHeight="1" x14ac:dyDescent="0.2">
      <c r="A52" s="306">
        <v>71</v>
      </c>
      <c r="B52" s="307" t="s">
        <v>276</v>
      </c>
      <c r="C52" s="308"/>
      <c r="D52" s="113">
        <v>9.8688524590163933</v>
      </c>
      <c r="E52" s="115">
        <v>301</v>
      </c>
      <c r="F52" s="114">
        <v>226</v>
      </c>
      <c r="G52" s="114">
        <v>353</v>
      </c>
      <c r="H52" s="114">
        <v>288</v>
      </c>
      <c r="I52" s="140">
        <v>366</v>
      </c>
      <c r="J52" s="115">
        <v>-65</v>
      </c>
      <c r="K52" s="116">
        <v>-17.759562841530055</v>
      </c>
    </row>
    <row r="53" spans="1:11" ht="14.1" customHeight="1" x14ac:dyDescent="0.2">
      <c r="A53" s="306" t="s">
        <v>277</v>
      </c>
      <c r="B53" s="307" t="s">
        <v>278</v>
      </c>
      <c r="C53" s="308"/>
      <c r="D53" s="113">
        <v>1.9672131147540983</v>
      </c>
      <c r="E53" s="115">
        <v>60</v>
      </c>
      <c r="F53" s="114">
        <v>45</v>
      </c>
      <c r="G53" s="114">
        <v>56</v>
      </c>
      <c r="H53" s="114">
        <v>67</v>
      </c>
      <c r="I53" s="140">
        <v>75</v>
      </c>
      <c r="J53" s="115">
        <v>-15</v>
      </c>
      <c r="K53" s="116">
        <v>-20</v>
      </c>
    </row>
    <row r="54" spans="1:11" ht="14.1" customHeight="1" x14ac:dyDescent="0.2">
      <c r="A54" s="306" t="s">
        <v>279</v>
      </c>
      <c r="B54" s="307" t="s">
        <v>280</v>
      </c>
      <c r="C54" s="308"/>
      <c r="D54" s="113">
        <v>6.9508196721311473</v>
      </c>
      <c r="E54" s="115">
        <v>212</v>
      </c>
      <c r="F54" s="114">
        <v>166</v>
      </c>
      <c r="G54" s="114">
        <v>265</v>
      </c>
      <c r="H54" s="114">
        <v>202</v>
      </c>
      <c r="I54" s="140">
        <v>264</v>
      </c>
      <c r="J54" s="115">
        <v>-52</v>
      </c>
      <c r="K54" s="116">
        <v>-19.696969696969695</v>
      </c>
    </row>
    <row r="55" spans="1:11" ht="14.1" customHeight="1" x14ac:dyDescent="0.2">
      <c r="A55" s="306">
        <v>72</v>
      </c>
      <c r="B55" s="307" t="s">
        <v>281</v>
      </c>
      <c r="C55" s="308"/>
      <c r="D55" s="113">
        <v>2.1311475409836067</v>
      </c>
      <c r="E55" s="115">
        <v>65</v>
      </c>
      <c r="F55" s="114">
        <v>40</v>
      </c>
      <c r="G55" s="114">
        <v>90</v>
      </c>
      <c r="H55" s="114">
        <v>40</v>
      </c>
      <c r="I55" s="140">
        <v>75</v>
      </c>
      <c r="J55" s="115">
        <v>-10</v>
      </c>
      <c r="K55" s="116">
        <v>-13.333333333333334</v>
      </c>
    </row>
    <row r="56" spans="1:11" ht="14.1" customHeight="1" x14ac:dyDescent="0.2">
      <c r="A56" s="306" t="s">
        <v>282</v>
      </c>
      <c r="B56" s="307" t="s">
        <v>283</v>
      </c>
      <c r="C56" s="308"/>
      <c r="D56" s="113">
        <v>0.5901639344262295</v>
      </c>
      <c r="E56" s="115">
        <v>18</v>
      </c>
      <c r="F56" s="114">
        <v>8</v>
      </c>
      <c r="G56" s="114">
        <v>41</v>
      </c>
      <c r="H56" s="114">
        <v>5</v>
      </c>
      <c r="I56" s="140">
        <v>19</v>
      </c>
      <c r="J56" s="115">
        <v>-1</v>
      </c>
      <c r="K56" s="116">
        <v>-5.2631578947368425</v>
      </c>
    </row>
    <row r="57" spans="1:11" ht="14.1" customHeight="1" x14ac:dyDescent="0.2">
      <c r="A57" s="306" t="s">
        <v>284</v>
      </c>
      <c r="B57" s="307" t="s">
        <v>285</v>
      </c>
      <c r="C57" s="308"/>
      <c r="D57" s="113">
        <v>0.78688524590163933</v>
      </c>
      <c r="E57" s="115">
        <v>24</v>
      </c>
      <c r="F57" s="114">
        <v>22</v>
      </c>
      <c r="G57" s="114">
        <v>18</v>
      </c>
      <c r="H57" s="114">
        <v>20</v>
      </c>
      <c r="I57" s="140">
        <v>31</v>
      </c>
      <c r="J57" s="115">
        <v>-7</v>
      </c>
      <c r="K57" s="116">
        <v>-22.580645161290324</v>
      </c>
    </row>
    <row r="58" spans="1:11" ht="14.1" customHeight="1" x14ac:dyDescent="0.2">
      <c r="A58" s="306">
        <v>73</v>
      </c>
      <c r="B58" s="307" t="s">
        <v>286</v>
      </c>
      <c r="C58" s="308"/>
      <c r="D58" s="113">
        <v>1.278688524590164</v>
      </c>
      <c r="E58" s="115">
        <v>39</v>
      </c>
      <c r="F58" s="114">
        <v>46</v>
      </c>
      <c r="G58" s="114">
        <v>92</v>
      </c>
      <c r="H58" s="114">
        <v>66</v>
      </c>
      <c r="I58" s="140">
        <v>82</v>
      </c>
      <c r="J58" s="115">
        <v>-43</v>
      </c>
      <c r="K58" s="116">
        <v>-52.439024390243901</v>
      </c>
    </row>
    <row r="59" spans="1:11" ht="14.1" customHeight="1" x14ac:dyDescent="0.2">
      <c r="A59" s="306" t="s">
        <v>287</v>
      </c>
      <c r="B59" s="307" t="s">
        <v>288</v>
      </c>
      <c r="C59" s="308"/>
      <c r="D59" s="113">
        <v>0.95081967213114749</v>
      </c>
      <c r="E59" s="115">
        <v>29</v>
      </c>
      <c r="F59" s="114">
        <v>29</v>
      </c>
      <c r="G59" s="114">
        <v>68</v>
      </c>
      <c r="H59" s="114">
        <v>44</v>
      </c>
      <c r="I59" s="140">
        <v>69</v>
      </c>
      <c r="J59" s="115">
        <v>-40</v>
      </c>
      <c r="K59" s="116">
        <v>-57.971014492753625</v>
      </c>
    </row>
    <row r="60" spans="1:11" ht="14.1" customHeight="1" x14ac:dyDescent="0.2">
      <c r="A60" s="306">
        <v>81</v>
      </c>
      <c r="B60" s="307" t="s">
        <v>289</v>
      </c>
      <c r="C60" s="308"/>
      <c r="D60" s="113">
        <v>7.4754098360655741</v>
      </c>
      <c r="E60" s="115">
        <v>228</v>
      </c>
      <c r="F60" s="114">
        <v>315</v>
      </c>
      <c r="G60" s="114">
        <v>281</v>
      </c>
      <c r="H60" s="114">
        <v>223</v>
      </c>
      <c r="I60" s="140">
        <v>226</v>
      </c>
      <c r="J60" s="115">
        <v>2</v>
      </c>
      <c r="K60" s="116">
        <v>0.88495575221238942</v>
      </c>
    </row>
    <row r="61" spans="1:11" ht="14.1" customHeight="1" x14ac:dyDescent="0.2">
      <c r="A61" s="306" t="s">
        <v>290</v>
      </c>
      <c r="B61" s="307" t="s">
        <v>291</v>
      </c>
      <c r="C61" s="308"/>
      <c r="D61" s="113">
        <v>2.9836065573770494</v>
      </c>
      <c r="E61" s="115">
        <v>91</v>
      </c>
      <c r="F61" s="114">
        <v>102</v>
      </c>
      <c r="G61" s="114">
        <v>125</v>
      </c>
      <c r="H61" s="114">
        <v>46</v>
      </c>
      <c r="I61" s="140">
        <v>72</v>
      </c>
      <c r="J61" s="115">
        <v>19</v>
      </c>
      <c r="K61" s="116">
        <v>26.388888888888889</v>
      </c>
    </row>
    <row r="62" spans="1:11" ht="14.1" customHeight="1" x14ac:dyDescent="0.2">
      <c r="A62" s="306" t="s">
        <v>292</v>
      </c>
      <c r="B62" s="307" t="s">
        <v>293</v>
      </c>
      <c r="C62" s="308"/>
      <c r="D62" s="113">
        <v>1.9672131147540983</v>
      </c>
      <c r="E62" s="115">
        <v>60</v>
      </c>
      <c r="F62" s="114">
        <v>148</v>
      </c>
      <c r="G62" s="114">
        <v>80</v>
      </c>
      <c r="H62" s="114">
        <v>109</v>
      </c>
      <c r="I62" s="140">
        <v>53</v>
      </c>
      <c r="J62" s="115">
        <v>7</v>
      </c>
      <c r="K62" s="116">
        <v>13.20754716981132</v>
      </c>
    </row>
    <row r="63" spans="1:11" ht="14.1" customHeight="1" x14ac:dyDescent="0.2">
      <c r="A63" s="306"/>
      <c r="B63" s="307" t="s">
        <v>294</v>
      </c>
      <c r="C63" s="308"/>
      <c r="D63" s="113">
        <v>1.6721311475409837</v>
      </c>
      <c r="E63" s="115">
        <v>51</v>
      </c>
      <c r="F63" s="114">
        <v>118</v>
      </c>
      <c r="G63" s="114">
        <v>61</v>
      </c>
      <c r="H63" s="114">
        <v>103</v>
      </c>
      <c r="I63" s="140">
        <v>37</v>
      </c>
      <c r="J63" s="115">
        <v>14</v>
      </c>
      <c r="K63" s="116">
        <v>37.837837837837839</v>
      </c>
    </row>
    <row r="64" spans="1:11" ht="14.1" customHeight="1" x14ac:dyDescent="0.2">
      <c r="A64" s="306" t="s">
        <v>295</v>
      </c>
      <c r="B64" s="307" t="s">
        <v>296</v>
      </c>
      <c r="C64" s="308"/>
      <c r="D64" s="113">
        <v>1.3770491803278688</v>
      </c>
      <c r="E64" s="115">
        <v>42</v>
      </c>
      <c r="F64" s="114">
        <v>37</v>
      </c>
      <c r="G64" s="114">
        <v>30</v>
      </c>
      <c r="H64" s="114">
        <v>37</v>
      </c>
      <c r="I64" s="140">
        <v>36</v>
      </c>
      <c r="J64" s="115">
        <v>6</v>
      </c>
      <c r="K64" s="116">
        <v>16.666666666666668</v>
      </c>
    </row>
    <row r="65" spans="1:11" ht="14.1" customHeight="1" x14ac:dyDescent="0.2">
      <c r="A65" s="306" t="s">
        <v>297</v>
      </c>
      <c r="B65" s="307" t="s">
        <v>298</v>
      </c>
      <c r="C65" s="308"/>
      <c r="D65" s="113">
        <v>0.39344262295081966</v>
      </c>
      <c r="E65" s="115">
        <v>12</v>
      </c>
      <c r="F65" s="114">
        <v>13</v>
      </c>
      <c r="G65" s="114">
        <v>13</v>
      </c>
      <c r="H65" s="114">
        <v>19</v>
      </c>
      <c r="I65" s="140">
        <v>12</v>
      </c>
      <c r="J65" s="115">
        <v>0</v>
      </c>
      <c r="K65" s="116">
        <v>0</v>
      </c>
    </row>
    <row r="66" spans="1:11" ht="14.1" customHeight="1" x14ac:dyDescent="0.2">
      <c r="A66" s="306">
        <v>82</v>
      </c>
      <c r="B66" s="307" t="s">
        <v>299</v>
      </c>
      <c r="C66" s="308"/>
      <c r="D66" s="113">
        <v>2.360655737704918</v>
      </c>
      <c r="E66" s="115">
        <v>72</v>
      </c>
      <c r="F66" s="114">
        <v>99</v>
      </c>
      <c r="G66" s="114">
        <v>162</v>
      </c>
      <c r="H66" s="114">
        <v>100</v>
      </c>
      <c r="I66" s="140">
        <v>93</v>
      </c>
      <c r="J66" s="115">
        <v>-21</v>
      </c>
      <c r="K66" s="116">
        <v>-22.580645161290324</v>
      </c>
    </row>
    <row r="67" spans="1:11" ht="14.1" customHeight="1" x14ac:dyDescent="0.2">
      <c r="A67" s="306" t="s">
        <v>300</v>
      </c>
      <c r="B67" s="307" t="s">
        <v>301</v>
      </c>
      <c r="C67" s="308"/>
      <c r="D67" s="113">
        <v>1.2459016393442623</v>
      </c>
      <c r="E67" s="115">
        <v>38</v>
      </c>
      <c r="F67" s="114">
        <v>61</v>
      </c>
      <c r="G67" s="114">
        <v>101</v>
      </c>
      <c r="H67" s="114">
        <v>79</v>
      </c>
      <c r="I67" s="140">
        <v>58</v>
      </c>
      <c r="J67" s="115">
        <v>-20</v>
      </c>
      <c r="K67" s="116">
        <v>-34.482758620689658</v>
      </c>
    </row>
    <row r="68" spans="1:11" ht="14.1" customHeight="1" x14ac:dyDescent="0.2">
      <c r="A68" s="306" t="s">
        <v>302</v>
      </c>
      <c r="B68" s="307" t="s">
        <v>303</v>
      </c>
      <c r="C68" s="308"/>
      <c r="D68" s="113">
        <v>0.78688524590163933</v>
      </c>
      <c r="E68" s="115">
        <v>24</v>
      </c>
      <c r="F68" s="114">
        <v>24</v>
      </c>
      <c r="G68" s="114">
        <v>37</v>
      </c>
      <c r="H68" s="114">
        <v>14</v>
      </c>
      <c r="I68" s="140">
        <v>20</v>
      </c>
      <c r="J68" s="115">
        <v>4</v>
      </c>
      <c r="K68" s="116">
        <v>20</v>
      </c>
    </row>
    <row r="69" spans="1:11" ht="14.1" customHeight="1" x14ac:dyDescent="0.2">
      <c r="A69" s="306">
        <v>83</v>
      </c>
      <c r="B69" s="307" t="s">
        <v>304</v>
      </c>
      <c r="C69" s="308"/>
      <c r="D69" s="113">
        <v>5.2131147540983607</v>
      </c>
      <c r="E69" s="115">
        <v>159</v>
      </c>
      <c r="F69" s="114">
        <v>95</v>
      </c>
      <c r="G69" s="114">
        <v>240</v>
      </c>
      <c r="H69" s="114">
        <v>96</v>
      </c>
      <c r="I69" s="140">
        <v>106</v>
      </c>
      <c r="J69" s="115">
        <v>53</v>
      </c>
      <c r="K69" s="116">
        <v>50</v>
      </c>
    </row>
    <row r="70" spans="1:11" ht="14.1" customHeight="1" x14ac:dyDescent="0.2">
      <c r="A70" s="306" t="s">
        <v>305</v>
      </c>
      <c r="B70" s="307" t="s">
        <v>306</v>
      </c>
      <c r="C70" s="308"/>
      <c r="D70" s="113">
        <v>4.6885245901639347</v>
      </c>
      <c r="E70" s="115">
        <v>143</v>
      </c>
      <c r="F70" s="114">
        <v>72</v>
      </c>
      <c r="G70" s="114">
        <v>215</v>
      </c>
      <c r="H70" s="114">
        <v>65</v>
      </c>
      <c r="I70" s="140">
        <v>90</v>
      </c>
      <c r="J70" s="115">
        <v>53</v>
      </c>
      <c r="K70" s="116">
        <v>58.888888888888886</v>
      </c>
    </row>
    <row r="71" spans="1:11" ht="14.1" customHeight="1" x14ac:dyDescent="0.2">
      <c r="A71" s="306"/>
      <c r="B71" s="307" t="s">
        <v>307</v>
      </c>
      <c r="C71" s="308"/>
      <c r="D71" s="113">
        <v>2.819672131147541</v>
      </c>
      <c r="E71" s="115">
        <v>86</v>
      </c>
      <c r="F71" s="114">
        <v>32</v>
      </c>
      <c r="G71" s="114">
        <v>121</v>
      </c>
      <c r="H71" s="114">
        <v>28</v>
      </c>
      <c r="I71" s="140">
        <v>37</v>
      </c>
      <c r="J71" s="115">
        <v>49</v>
      </c>
      <c r="K71" s="116">
        <v>132.43243243243242</v>
      </c>
    </row>
    <row r="72" spans="1:11" ht="14.1" customHeight="1" x14ac:dyDescent="0.2">
      <c r="A72" s="306">
        <v>84</v>
      </c>
      <c r="B72" s="307" t="s">
        <v>308</v>
      </c>
      <c r="C72" s="308"/>
      <c r="D72" s="113">
        <v>1.9672131147540983</v>
      </c>
      <c r="E72" s="115">
        <v>60</v>
      </c>
      <c r="F72" s="114">
        <v>83</v>
      </c>
      <c r="G72" s="114">
        <v>143</v>
      </c>
      <c r="H72" s="114">
        <v>47</v>
      </c>
      <c r="I72" s="140">
        <v>87</v>
      </c>
      <c r="J72" s="115">
        <v>-27</v>
      </c>
      <c r="K72" s="116">
        <v>-31.03448275862069</v>
      </c>
    </row>
    <row r="73" spans="1:11" ht="14.1" customHeight="1" x14ac:dyDescent="0.2">
      <c r="A73" s="306" t="s">
        <v>309</v>
      </c>
      <c r="B73" s="307" t="s">
        <v>310</v>
      </c>
      <c r="C73" s="308"/>
      <c r="D73" s="113">
        <v>0.36065573770491804</v>
      </c>
      <c r="E73" s="115">
        <v>11</v>
      </c>
      <c r="F73" s="114">
        <v>10</v>
      </c>
      <c r="G73" s="114">
        <v>38</v>
      </c>
      <c r="H73" s="114" t="s">
        <v>513</v>
      </c>
      <c r="I73" s="140">
        <v>16</v>
      </c>
      <c r="J73" s="115">
        <v>-5</v>
      </c>
      <c r="K73" s="116">
        <v>-31.25</v>
      </c>
    </row>
    <row r="74" spans="1:11" ht="14.1" customHeight="1" x14ac:dyDescent="0.2">
      <c r="A74" s="306" t="s">
        <v>311</v>
      </c>
      <c r="B74" s="307" t="s">
        <v>312</v>
      </c>
      <c r="C74" s="308"/>
      <c r="D74" s="113">
        <v>0.29508196721311475</v>
      </c>
      <c r="E74" s="115">
        <v>9</v>
      </c>
      <c r="F74" s="114">
        <v>6</v>
      </c>
      <c r="G74" s="114">
        <v>46</v>
      </c>
      <c r="H74" s="114" t="s">
        <v>513</v>
      </c>
      <c r="I74" s="140">
        <v>16</v>
      </c>
      <c r="J74" s="115">
        <v>-7</v>
      </c>
      <c r="K74" s="116">
        <v>-43.75</v>
      </c>
    </row>
    <row r="75" spans="1:11" ht="14.1" customHeight="1" x14ac:dyDescent="0.2">
      <c r="A75" s="306" t="s">
        <v>313</v>
      </c>
      <c r="B75" s="307" t="s">
        <v>314</v>
      </c>
      <c r="C75" s="308"/>
      <c r="D75" s="113">
        <v>0.85245901639344257</v>
      </c>
      <c r="E75" s="115">
        <v>26</v>
      </c>
      <c r="F75" s="114">
        <v>51</v>
      </c>
      <c r="G75" s="114">
        <v>32</v>
      </c>
      <c r="H75" s="114">
        <v>37</v>
      </c>
      <c r="I75" s="140">
        <v>39</v>
      </c>
      <c r="J75" s="115">
        <v>-13</v>
      </c>
      <c r="K75" s="116">
        <v>-33.333333333333336</v>
      </c>
    </row>
    <row r="76" spans="1:11" ht="14.1" customHeight="1" x14ac:dyDescent="0.2">
      <c r="A76" s="306">
        <v>91</v>
      </c>
      <c r="B76" s="307" t="s">
        <v>315</v>
      </c>
      <c r="C76" s="308"/>
      <c r="D76" s="113">
        <v>0.16393442622950818</v>
      </c>
      <c r="E76" s="115">
        <v>5</v>
      </c>
      <c r="F76" s="114">
        <v>6</v>
      </c>
      <c r="G76" s="114">
        <v>9</v>
      </c>
      <c r="H76" s="114">
        <v>5</v>
      </c>
      <c r="I76" s="140">
        <v>7</v>
      </c>
      <c r="J76" s="115">
        <v>-2</v>
      </c>
      <c r="K76" s="116">
        <v>-28.571428571428573</v>
      </c>
    </row>
    <row r="77" spans="1:11" ht="14.1" customHeight="1" x14ac:dyDescent="0.2">
      <c r="A77" s="306">
        <v>92</v>
      </c>
      <c r="B77" s="307" t="s">
        <v>316</v>
      </c>
      <c r="C77" s="308"/>
      <c r="D77" s="113">
        <v>1.4098360655737705</v>
      </c>
      <c r="E77" s="115">
        <v>43</v>
      </c>
      <c r="F77" s="114">
        <v>56</v>
      </c>
      <c r="G77" s="114">
        <v>68</v>
      </c>
      <c r="H77" s="114">
        <v>62</v>
      </c>
      <c r="I77" s="140">
        <v>44</v>
      </c>
      <c r="J77" s="115">
        <v>-1</v>
      </c>
      <c r="K77" s="116">
        <v>-2.2727272727272729</v>
      </c>
    </row>
    <row r="78" spans="1:11" ht="14.1" customHeight="1" x14ac:dyDescent="0.2">
      <c r="A78" s="306">
        <v>93</v>
      </c>
      <c r="B78" s="307" t="s">
        <v>317</v>
      </c>
      <c r="C78" s="308"/>
      <c r="D78" s="113">
        <v>0.5901639344262295</v>
      </c>
      <c r="E78" s="115">
        <v>18</v>
      </c>
      <c r="F78" s="114" t="s">
        <v>513</v>
      </c>
      <c r="G78" s="114">
        <v>10</v>
      </c>
      <c r="H78" s="114">
        <v>0</v>
      </c>
      <c r="I78" s="140">
        <v>14</v>
      </c>
      <c r="J78" s="115">
        <v>4</v>
      </c>
      <c r="K78" s="116">
        <v>28.571428571428573</v>
      </c>
    </row>
    <row r="79" spans="1:11" ht="14.1" customHeight="1" x14ac:dyDescent="0.2">
      <c r="A79" s="306">
        <v>94</v>
      </c>
      <c r="B79" s="307" t="s">
        <v>318</v>
      </c>
      <c r="C79" s="308"/>
      <c r="D79" s="113">
        <v>3.6721311475409837</v>
      </c>
      <c r="E79" s="115">
        <v>112</v>
      </c>
      <c r="F79" s="114">
        <v>32</v>
      </c>
      <c r="G79" s="114">
        <v>24</v>
      </c>
      <c r="H79" s="114">
        <v>16</v>
      </c>
      <c r="I79" s="140">
        <v>39</v>
      </c>
      <c r="J79" s="115">
        <v>73</v>
      </c>
      <c r="K79" s="116">
        <v>187.17948717948718</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0.39344262295081966</v>
      </c>
      <c r="E81" s="143">
        <v>12</v>
      </c>
      <c r="F81" s="144">
        <v>16</v>
      </c>
      <c r="G81" s="144">
        <v>30</v>
      </c>
      <c r="H81" s="144" t="s">
        <v>513</v>
      </c>
      <c r="I81" s="145">
        <v>11</v>
      </c>
      <c r="J81" s="143">
        <v>1</v>
      </c>
      <c r="K81" s="146">
        <v>9.0909090909090917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3333</v>
      </c>
      <c r="E11" s="114">
        <v>2738</v>
      </c>
      <c r="F11" s="114">
        <v>3443</v>
      </c>
      <c r="G11" s="114">
        <v>2641</v>
      </c>
      <c r="H11" s="140">
        <v>3296</v>
      </c>
      <c r="I11" s="115">
        <v>37</v>
      </c>
      <c r="J11" s="116">
        <v>1.1225728155339805</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8.8208820882088208</v>
      </c>
      <c r="D14" s="115">
        <v>294</v>
      </c>
      <c r="E14" s="114">
        <v>214</v>
      </c>
      <c r="F14" s="114">
        <v>322</v>
      </c>
      <c r="G14" s="114">
        <v>223</v>
      </c>
      <c r="H14" s="140">
        <v>357</v>
      </c>
      <c r="I14" s="115">
        <v>-63</v>
      </c>
      <c r="J14" s="116">
        <v>-17.647058823529413</v>
      </c>
      <c r="K14" s="110"/>
      <c r="L14" s="110"/>
      <c r="M14" s="110"/>
      <c r="N14" s="110"/>
      <c r="O14" s="110"/>
    </row>
    <row r="15" spans="1:15" s="110" customFormat="1" ht="24.95" customHeight="1" x14ac:dyDescent="0.2">
      <c r="A15" s="193" t="s">
        <v>216</v>
      </c>
      <c r="B15" s="199" t="s">
        <v>217</v>
      </c>
      <c r="C15" s="113" t="s">
        <v>513</v>
      </c>
      <c r="D15" s="115" t="s">
        <v>513</v>
      </c>
      <c r="E15" s="114" t="s">
        <v>513</v>
      </c>
      <c r="F15" s="114" t="s">
        <v>513</v>
      </c>
      <c r="G15" s="114" t="s">
        <v>513</v>
      </c>
      <c r="H15" s="140" t="s">
        <v>513</v>
      </c>
      <c r="I15" s="115" t="s">
        <v>513</v>
      </c>
      <c r="J15" s="116" t="s">
        <v>513</v>
      </c>
    </row>
    <row r="16" spans="1:15" s="287" customFormat="1" ht="24.95" customHeight="1" x14ac:dyDescent="0.2">
      <c r="A16" s="193" t="s">
        <v>218</v>
      </c>
      <c r="B16" s="199" t="s">
        <v>141</v>
      </c>
      <c r="C16" s="113">
        <v>4.0504050405040504</v>
      </c>
      <c r="D16" s="115">
        <v>135</v>
      </c>
      <c r="E16" s="114">
        <v>103</v>
      </c>
      <c r="F16" s="114">
        <v>188</v>
      </c>
      <c r="G16" s="114">
        <v>121</v>
      </c>
      <c r="H16" s="140">
        <v>147</v>
      </c>
      <c r="I16" s="115">
        <v>-12</v>
      </c>
      <c r="J16" s="116">
        <v>-8.1632653061224492</v>
      </c>
      <c r="K16" s="110"/>
      <c r="L16" s="110"/>
      <c r="M16" s="110"/>
      <c r="N16" s="110"/>
      <c r="O16" s="110"/>
    </row>
    <row r="17" spans="1:15" s="110" customFormat="1" ht="24.95" customHeight="1" x14ac:dyDescent="0.2">
      <c r="A17" s="193" t="s">
        <v>142</v>
      </c>
      <c r="B17" s="199" t="s">
        <v>220</v>
      </c>
      <c r="C17" s="113" t="s">
        <v>513</v>
      </c>
      <c r="D17" s="115" t="s">
        <v>513</v>
      </c>
      <c r="E17" s="114" t="s">
        <v>513</v>
      </c>
      <c r="F17" s="114" t="s">
        <v>513</v>
      </c>
      <c r="G17" s="114" t="s">
        <v>513</v>
      </c>
      <c r="H17" s="140" t="s">
        <v>513</v>
      </c>
      <c r="I17" s="115" t="s">
        <v>513</v>
      </c>
      <c r="J17" s="116" t="s">
        <v>513</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14.221422142214221</v>
      </c>
      <c r="D19" s="115">
        <v>474</v>
      </c>
      <c r="E19" s="114">
        <v>435</v>
      </c>
      <c r="F19" s="114">
        <v>507</v>
      </c>
      <c r="G19" s="114">
        <v>424</v>
      </c>
      <c r="H19" s="140">
        <v>614</v>
      </c>
      <c r="I19" s="115">
        <v>-140</v>
      </c>
      <c r="J19" s="116">
        <v>-22.801302931596091</v>
      </c>
    </row>
    <row r="20" spans="1:15" s="287" customFormat="1" ht="24.95" customHeight="1" x14ac:dyDescent="0.2">
      <c r="A20" s="193" t="s">
        <v>148</v>
      </c>
      <c r="B20" s="199" t="s">
        <v>149</v>
      </c>
      <c r="C20" s="113">
        <v>6.8706870687068706</v>
      </c>
      <c r="D20" s="115">
        <v>229</v>
      </c>
      <c r="E20" s="114">
        <v>143</v>
      </c>
      <c r="F20" s="114">
        <v>142</v>
      </c>
      <c r="G20" s="114">
        <v>146</v>
      </c>
      <c r="H20" s="140">
        <v>275</v>
      </c>
      <c r="I20" s="115">
        <v>-46</v>
      </c>
      <c r="J20" s="116">
        <v>-16.727272727272727</v>
      </c>
      <c r="K20" s="110"/>
      <c r="L20" s="110"/>
      <c r="M20" s="110"/>
      <c r="N20" s="110"/>
      <c r="O20" s="110"/>
    </row>
    <row r="21" spans="1:15" s="110" customFormat="1" ht="24.95" customHeight="1" x14ac:dyDescent="0.2">
      <c r="A21" s="201" t="s">
        <v>150</v>
      </c>
      <c r="B21" s="202" t="s">
        <v>151</v>
      </c>
      <c r="C21" s="113">
        <v>9.6609660966096609</v>
      </c>
      <c r="D21" s="115">
        <v>322</v>
      </c>
      <c r="E21" s="114">
        <v>278</v>
      </c>
      <c r="F21" s="114">
        <v>283</v>
      </c>
      <c r="G21" s="114">
        <v>288</v>
      </c>
      <c r="H21" s="140">
        <v>283</v>
      </c>
      <c r="I21" s="115">
        <v>39</v>
      </c>
      <c r="J21" s="116">
        <v>13.780918727915195</v>
      </c>
    </row>
    <row r="22" spans="1:15" s="110" customFormat="1" ht="24.95" customHeight="1" x14ac:dyDescent="0.2">
      <c r="A22" s="201" t="s">
        <v>152</v>
      </c>
      <c r="B22" s="199" t="s">
        <v>153</v>
      </c>
      <c r="C22" s="113">
        <v>3.0003000300030003</v>
      </c>
      <c r="D22" s="115">
        <v>100</v>
      </c>
      <c r="E22" s="114">
        <v>79</v>
      </c>
      <c r="F22" s="114">
        <v>123</v>
      </c>
      <c r="G22" s="114">
        <v>72</v>
      </c>
      <c r="H22" s="140">
        <v>75</v>
      </c>
      <c r="I22" s="115">
        <v>25</v>
      </c>
      <c r="J22" s="116">
        <v>33.333333333333336</v>
      </c>
    </row>
    <row r="23" spans="1:15" s="110" customFormat="1" ht="24.95" customHeight="1" x14ac:dyDescent="0.2">
      <c r="A23" s="193" t="s">
        <v>154</v>
      </c>
      <c r="B23" s="199" t="s">
        <v>155</v>
      </c>
      <c r="C23" s="113">
        <v>1.9201920192019202</v>
      </c>
      <c r="D23" s="115">
        <v>64</v>
      </c>
      <c r="E23" s="114">
        <v>57</v>
      </c>
      <c r="F23" s="114">
        <v>79</v>
      </c>
      <c r="G23" s="114">
        <v>41</v>
      </c>
      <c r="H23" s="140">
        <v>68</v>
      </c>
      <c r="I23" s="115">
        <v>-4</v>
      </c>
      <c r="J23" s="116">
        <v>-5.882352941176471</v>
      </c>
    </row>
    <row r="24" spans="1:15" s="110" customFormat="1" ht="24.95" customHeight="1" x14ac:dyDescent="0.2">
      <c r="A24" s="193" t="s">
        <v>156</v>
      </c>
      <c r="B24" s="199" t="s">
        <v>221</v>
      </c>
      <c r="C24" s="113">
        <v>5.7005700570057005</v>
      </c>
      <c r="D24" s="115">
        <v>190</v>
      </c>
      <c r="E24" s="114">
        <v>101</v>
      </c>
      <c r="F24" s="114">
        <v>180</v>
      </c>
      <c r="G24" s="114">
        <v>114</v>
      </c>
      <c r="H24" s="140">
        <v>221</v>
      </c>
      <c r="I24" s="115">
        <v>-31</v>
      </c>
      <c r="J24" s="116">
        <v>-14.027149321266968</v>
      </c>
    </row>
    <row r="25" spans="1:15" s="110" customFormat="1" ht="24.95" customHeight="1" x14ac:dyDescent="0.2">
      <c r="A25" s="193" t="s">
        <v>222</v>
      </c>
      <c r="B25" s="204" t="s">
        <v>159</v>
      </c>
      <c r="C25" s="113">
        <v>4.6504650465046504</v>
      </c>
      <c r="D25" s="115">
        <v>155</v>
      </c>
      <c r="E25" s="114">
        <v>173</v>
      </c>
      <c r="F25" s="114">
        <v>169</v>
      </c>
      <c r="G25" s="114">
        <v>131</v>
      </c>
      <c r="H25" s="140">
        <v>111</v>
      </c>
      <c r="I25" s="115">
        <v>44</v>
      </c>
      <c r="J25" s="116">
        <v>39.63963963963964</v>
      </c>
    </row>
    <row r="26" spans="1:15" s="110" customFormat="1" ht="24.95" customHeight="1" x14ac:dyDescent="0.2">
      <c r="A26" s="201">
        <v>782.78300000000002</v>
      </c>
      <c r="B26" s="203" t="s">
        <v>160</v>
      </c>
      <c r="C26" s="113">
        <v>11.641164116411641</v>
      </c>
      <c r="D26" s="115">
        <v>388</v>
      </c>
      <c r="E26" s="114">
        <v>339</v>
      </c>
      <c r="F26" s="114">
        <v>434</v>
      </c>
      <c r="G26" s="114">
        <v>330</v>
      </c>
      <c r="H26" s="140">
        <v>353</v>
      </c>
      <c r="I26" s="115">
        <v>35</v>
      </c>
      <c r="J26" s="116">
        <v>9.9150141643059495</v>
      </c>
    </row>
    <row r="27" spans="1:15" s="110" customFormat="1" ht="24.95" customHeight="1" x14ac:dyDescent="0.2">
      <c r="A27" s="193" t="s">
        <v>161</v>
      </c>
      <c r="B27" s="199" t="s">
        <v>162</v>
      </c>
      <c r="C27" s="113">
        <v>2.1302130213021302</v>
      </c>
      <c r="D27" s="115">
        <v>71</v>
      </c>
      <c r="E27" s="114">
        <v>43</v>
      </c>
      <c r="F27" s="114">
        <v>79</v>
      </c>
      <c r="G27" s="114">
        <v>63</v>
      </c>
      <c r="H27" s="140">
        <v>91</v>
      </c>
      <c r="I27" s="115">
        <v>-20</v>
      </c>
      <c r="J27" s="116">
        <v>-21.978021978021978</v>
      </c>
    </row>
    <row r="28" spans="1:15" s="110" customFormat="1" ht="24.95" customHeight="1" x14ac:dyDescent="0.2">
      <c r="A28" s="193" t="s">
        <v>163</v>
      </c>
      <c r="B28" s="199" t="s">
        <v>164</v>
      </c>
      <c r="C28" s="113">
        <v>5.7605760576057605</v>
      </c>
      <c r="D28" s="115">
        <v>192</v>
      </c>
      <c r="E28" s="114">
        <v>140</v>
      </c>
      <c r="F28" s="114">
        <v>278</v>
      </c>
      <c r="G28" s="114">
        <v>118</v>
      </c>
      <c r="H28" s="140">
        <v>129</v>
      </c>
      <c r="I28" s="115">
        <v>63</v>
      </c>
      <c r="J28" s="116">
        <v>48.837209302325583</v>
      </c>
    </row>
    <row r="29" spans="1:15" s="110" customFormat="1" ht="24.95" customHeight="1" x14ac:dyDescent="0.2">
      <c r="A29" s="193">
        <v>86</v>
      </c>
      <c r="B29" s="199" t="s">
        <v>165</v>
      </c>
      <c r="C29" s="113">
        <v>5.4605460546054605</v>
      </c>
      <c r="D29" s="115">
        <v>182</v>
      </c>
      <c r="E29" s="114">
        <v>251</v>
      </c>
      <c r="F29" s="114">
        <v>227</v>
      </c>
      <c r="G29" s="114">
        <v>243</v>
      </c>
      <c r="H29" s="140">
        <v>211</v>
      </c>
      <c r="I29" s="115">
        <v>-29</v>
      </c>
      <c r="J29" s="116">
        <v>-13.744075829383887</v>
      </c>
    </row>
    <row r="30" spans="1:15" s="110" customFormat="1" ht="24.95" customHeight="1" x14ac:dyDescent="0.2">
      <c r="A30" s="193">
        <v>87.88</v>
      </c>
      <c r="B30" s="204" t="s">
        <v>166</v>
      </c>
      <c r="C30" s="113">
        <v>5.7005700570057005</v>
      </c>
      <c r="D30" s="115">
        <v>190</v>
      </c>
      <c r="E30" s="114">
        <v>167</v>
      </c>
      <c r="F30" s="114">
        <v>270</v>
      </c>
      <c r="G30" s="114">
        <v>201</v>
      </c>
      <c r="H30" s="140">
        <v>168</v>
      </c>
      <c r="I30" s="115">
        <v>22</v>
      </c>
      <c r="J30" s="116">
        <v>13.095238095238095</v>
      </c>
    </row>
    <row r="31" spans="1:15" s="110" customFormat="1" ht="24.95" customHeight="1" x14ac:dyDescent="0.2">
      <c r="A31" s="193" t="s">
        <v>167</v>
      </c>
      <c r="B31" s="199" t="s">
        <v>168</v>
      </c>
      <c r="C31" s="113">
        <v>5.7005700570057005</v>
      </c>
      <c r="D31" s="115">
        <v>190</v>
      </c>
      <c r="E31" s="114">
        <v>96</v>
      </c>
      <c r="F31" s="114">
        <v>159</v>
      </c>
      <c r="G31" s="114">
        <v>126</v>
      </c>
      <c r="H31" s="140">
        <v>139</v>
      </c>
      <c r="I31" s="115">
        <v>51</v>
      </c>
      <c r="J31" s="116">
        <v>36.690647482014391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82.418241824182417</v>
      </c>
      <c r="D36" s="143">
        <v>2747</v>
      </c>
      <c r="E36" s="144">
        <v>2302</v>
      </c>
      <c r="F36" s="144">
        <v>2930</v>
      </c>
      <c r="G36" s="144">
        <v>2297</v>
      </c>
      <c r="H36" s="145">
        <v>2738</v>
      </c>
      <c r="I36" s="143">
        <v>9</v>
      </c>
      <c r="J36" s="146">
        <v>0.3287070854638422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3333</v>
      </c>
      <c r="F11" s="264">
        <v>2738</v>
      </c>
      <c r="G11" s="264">
        <v>3443</v>
      </c>
      <c r="H11" s="264">
        <v>2641</v>
      </c>
      <c r="I11" s="265">
        <v>3296</v>
      </c>
      <c r="J11" s="263">
        <v>37</v>
      </c>
      <c r="K11" s="266">
        <v>1.1225728155339805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29.792979297929794</v>
      </c>
      <c r="E13" s="115">
        <v>993</v>
      </c>
      <c r="F13" s="114">
        <v>937</v>
      </c>
      <c r="G13" s="114">
        <v>1095</v>
      </c>
      <c r="H13" s="114">
        <v>887</v>
      </c>
      <c r="I13" s="140">
        <v>964</v>
      </c>
      <c r="J13" s="115">
        <v>29</v>
      </c>
      <c r="K13" s="116">
        <v>3.008298755186722</v>
      </c>
    </row>
    <row r="14" spans="1:17" ht="15.95" customHeight="1" x14ac:dyDescent="0.2">
      <c r="A14" s="306" t="s">
        <v>230</v>
      </c>
      <c r="B14" s="307"/>
      <c r="C14" s="308"/>
      <c r="D14" s="113">
        <v>52.715271527152716</v>
      </c>
      <c r="E14" s="115">
        <v>1757</v>
      </c>
      <c r="F14" s="114">
        <v>1388</v>
      </c>
      <c r="G14" s="114">
        <v>1776</v>
      </c>
      <c r="H14" s="114">
        <v>1308</v>
      </c>
      <c r="I14" s="140">
        <v>1856</v>
      </c>
      <c r="J14" s="115">
        <v>-99</v>
      </c>
      <c r="K14" s="116">
        <v>-5.3340517241379306</v>
      </c>
    </row>
    <row r="15" spans="1:17" ht="15.95" customHeight="1" x14ac:dyDescent="0.2">
      <c r="A15" s="306" t="s">
        <v>231</v>
      </c>
      <c r="B15" s="307"/>
      <c r="C15" s="308"/>
      <c r="D15" s="113">
        <v>6.8406840684068406</v>
      </c>
      <c r="E15" s="115">
        <v>228</v>
      </c>
      <c r="F15" s="114">
        <v>190</v>
      </c>
      <c r="G15" s="114">
        <v>184</v>
      </c>
      <c r="H15" s="114">
        <v>187</v>
      </c>
      <c r="I15" s="140">
        <v>214</v>
      </c>
      <c r="J15" s="115">
        <v>14</v>
      </c>
      <c r="K15" s="116">
        <v>6.5420560747663554</v>
      </c>
    </row>
    <row r="16" spans="1:17" ht="15.95" customHeight="1" x14ac:dyDescent="0.2">
      <c r="A16" s="306" t="s">
        <v>232</v>
      </c>
      <c r="B16" s="307"/>
      <c r="C16" s="308"/>
      <c r="D16" s="113">
        <v>10.411041104110412</v>
      </c>
      <c r="E16" s="115">
        <v>347</v>
      </c>
      <c r="F16" s="114">
        <v>214</v>
      </c>
      <c r="G16" s="114">
        <v>364</v>
      </c>
      <c r="H16" s="114">
        <v>253</v>
      </c>
      <c r="I16" s="140">
        <v>257</v>
      </c>
      <c r="J16" s="115">
        <v>90</v>
      </c>
      <c r="K16" s="116">
        <v>35.019455252918291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0.24002400240024002</v>
      </c>
      <c r="E18" s="115">
        <v>8</v>
      </c>
      <c r="F18" s="114">
        <v>17</v>
      </c>
      <c r="G18" s="114">
        <v>18</v>
      </c>
      <c r="H18" s="114">
        <v>5</v>
      </c>
      <c r="I18" s="140" t="s">
        <v>513</v>
      </c>
      <c r="J18" s="115" t="s">
        <v>513</v>
      </c>
      <c r="K18" s="116" t="s">
        <v>513</v>
      </c>
    </row>
    <row r="19" spans="1:11" ht="14.1" customHeight="1" x14ac:dyDescent="0.2">
      <c r="A19" s="306" t="s">
        <v>235</v>
      </c>
      <c r="B19" s="307" t="s">
        <v>236</v>
      </c>
      <c r="C19" s="308"/>
      <c r="D19" s="113">
        <v>0.18001800180018002</v>
      </c>
      <c r="E19" s="115">
        <v>6</v>
      </c>
      <c r="F19" s="114">
        <v>16</v>
      </c>
      <c r="G19" s="114">
        <v>16</v>
      </c>
      <c r="H19" s="114">
        <v>5</v>
      </c>
      <c r="I19" s="140" t="s">
        <v>513</v>
      </c>
      <c r="J19" s="115" t="s">
        <v>513</v>
      </c>
      <c r="K19" s="116" t="s">
        <v>513</v>
      </c>
    </row>
    <row r="20" spans="1:11" ht="14.1" customHeight="1" x14ac:dyDescent="0.2">
      <c r="A20" s="306">
        <v>12</v>
      </c>
      <c r="B20" s="307" t="s">
        <v>237</v>
      </c>
      <c r="C20" s="308"/>
      <c r="D20" s="113">
        <v>0.36003600360036003</v>
      </c>
      <c r="E20" s="115">
        <v>12</v>
      </c>
      <c r="F20" s="114">
        <v>14</v>
      </c>
      <c r="G20" s="114">
        <v>10</v>
      </c>
      <c r="H20" s="114">
        <v>10</v>
      </c>
      <c r="I20" s="140">
        <v>17</v>
      </c>
      <c r="J20" s="115">
        <v>-5</v>
      </c>
      <c r="K20" s="116">
        <v>-29.411764705882351</v>
      </c>
    </row>
    <row r="21" spans="1:11" ht="14.1" customHeight="1" x14ac:dyDescent="0.2">
      <c r="A21" s="306">
        <v>21</v>
      </c>
      <c r="B21" s="307" t="s">
        <v>238</v>
      </c>
      <c r="C21" s="308"/>
      <c r="D21" s="113">
        <v>0.39003900390039004</v>
      </c>
      <c r="E21" s="115">
        <v>13</v>
      </c>
      <c r="F21" s="114" t="s">
        <v>513</v>
      </c>
      <c r="G21" s="114">
        <v>4</v>
      </c>
      <c r="H21" s="114" t="s">
        <v>513</v>
      </c>
      <c r="I21" s="140">
        <v>9</v>
      </c>
      <c r="J21" s="115">
        <v>4</v>
      </c>
      <c r="K21" s="116">
        <v>44.444444444444443</v>
      </c>
    </row>
    <row r="22" spans="1:11" ht="14.1" customHeight="1" x14ac:dyDescent="0.2">
      <c r="A22" s="306">
        <v>22</v>
      </c>
      <c r="B22" s="307" t="s">
        <v>239</v>
      </c>
      <c r="C22" s="308"/>
      <c r="D22" s="113">
        <v>3.3603360336033603</v>
      </c>
      <c r="E22" s="115">
        <v>112</v>
      </c>
      <c r="F22" s="114">
        <v>101</v>
      </c>
      <c r="G22" s="114">
        <v>105</v>
      </c>
      <c r="H22" s="114">
        <v>111</v>
      </c>
      <c r="I22" s="140">
        <v>137</v>
      </c>
      <c r="J22" s="115">
        <v>-25</v>
      </c>
      <c r="K22" s="116">
        <v>-18.248175182481752</v>
      </c>
    </row>
    <row r="23" spans="1:11" ht="14.1" customHeight="1" x14ac:dyDescent="0.2">
      <c r="A23" s="306">
        <v>23</v>
      </c>
      <c r="B23" s="307" t="s">
        <v>240</v>
      </c>
      <c r="C23" s="308"/>
      <c r="D23" s="113">
        <v>0.96009600960096009</v>
      </c>
      <c r="E23" s="115">
        <v>32</v>
      </c>
      <c r="F23" s="114">
        <v>21</v>
      </c>
      <c r="G23" s="114">
        <v>26</v>
      </c>
      <c r="H23" s="114">
        <v>11</v>
      </c>
      <c r="I23" s="140">
        <v>19</v>
      </c>
      <c r="J23" s="115">
        <v>13</v>
      </c>
      <c r="K23" s="116">
        <v>68.421052631578945</v>
      </c>
    </row>
    <row r="24" spans="1:11" ht="14.1" customHeight="1" x14ac:dyDescent="0.2">
      <c r="A24" s="306">
        <v>24</v>
      </c>
      <c r="B24" s="307" t="s">
        <v>241</v>
      </c>
      <c r="C24" s="308"/>
      <c r="D24" s="113">
        <v>2.4902490249024902</v>
      </c>
      <c r="E24" s="115">
        <v>83</v>
      </c>
      <c r="F24" s="114">
        <v>78</v>
      </c>
      <c r="G24" s="114">
        <v>100</v>
      </c>
      <c r="H24" s="114">
        <v>92</v>
      </c>
      <c r="I24" s="140">
        <v>103</v>
      </c>
      <c r="J24" s="115">
        <v>-20</v>
      </c>
      <c r="K24" s="116">
        <v>-19.417475728155338</v>
      </c>
    </row>
    <row r="25" spans="1:11" ht="14.1" customHeight="1" x14ac:dyDescent="0.2">
      <c r="A25" s="306">
        <v>25</v>
      </c>
      <c r="B25" s="307" t="s">
        <v>242</v>
      </c>
      <c r="C25" s="308"/>
      <c r="D25" s="113">
        <v>4.0804080408040804</v>
      </c>
      <c r="E25" s="115">
        <v>136</v>
      </c>
      <c r="F25" s="114">
        <v>110</v>
      </c>
      <c r="G25" s="114">
        <v>159</v>
      </c>
      <c r="H25" s="114">
        <v>109</v>
      </c>
      <c r="I25" s="140">
        <v>180</v>
      </c>
      <c r="J25" s="115">
        <v>-44</v>
      </c>
      <c r="K25" s="116">
        <v>-24.444444444444443</v>
      </c>
    </row>
    <row r="26" spans="1:11" ht="14.1" customHeight="1" x14ac:dyDescent="0.2">
      <c r="A26" s="306">
        <v>26</v>
      </c>
      <c r="B26" s="307" t="s">
        <v>243</v>
      </c>
      <c r="C26" s="308"/>
      <c r="D26" s="113">
        <v>1.9501950195019502</v>
      </c>
      <c r="E26" s="115">
        <v>65</v>
      </c>
      <c r="F26" s="114">
        <v>31</v>
      </c>
      <c r="G26" s="114">
        <v>68</v>
      </c>
      <c r="H26" s="114">
        <v>35</v>
      </c>
      <c r="I26" s="140">
        <v>54</v>
      </c>
      <c r="J26" s="115">
        <v>11</v>
      </c>
      <c r="K26" s="116">
        <v>20.37037037037037</v>
      </c>
    </row>
    <row r="27" spans="1:11" ht="14.1" customHeight="1" x14ac:dyDescent="0.2">
      <c r="A27" s="306">
        <v>27</v>
      </c>
      <c r="B27" s="307" t="s">
        <v>244</v>
      </c>
      <c r="C27" s="308"/>
      <c r="D27" s="113">
        <v>1.0501050105010501</v>
      </c>
      <c r="E27" s="115">
        <v>35</v>
      </c>
      <c r="F27" s="114">
        <v>31</v>
      </c>
      <c r="G27" s="114">
        <v>46</v>
      </c>
      <c r="H27" s="114">
        <v>40</v>
      </c>
      <c r="I27" s="140">
        <v>50</v>
      </c>
      <c r="J27" s="115">
        <v>-15</v>
      </c>
      <c r="K27" s="116">
        <v>-30</v>
      </c>
    </row>
    <row r="28" spans="1:11" ht="14.1" customHeight="1" x14ac:dyDescent="0.2">
      <c r="A28" s="306">
        <v>28</v>
      </c>
      <c r="B28" s="307" t="s">
        <v>245</v>
      </c>
      <c r="C28" s="308"/>
      <c r="D28" s="113">
        <v>0.27002700270027002</v>
      </c>
      <c r="E28" s="115">
        <v>9</v>
      </c>
      <c r="F28" s="114">
        <v>10</v>
      </c>
      <c r="G28" s="114">
        <v>5</v>
      </c>
      <c r="H28" s="114">
        <v>18</v>
      </c>
      <c r="I28" s="140">
        <v>8</v>
      </c>
      <c r="J28" s="115">
        <v>1</v>
      </c>
      <c r="K28" s="116">
        <v>12.5</v>
      </c>
    </row>
    <row r="29" spans="1:11" ht="14.1" customHeight="1" x14ac:dyDescent="0.2">
      <c r="A29" s="306">
        <v>29</v>
      </c>
      <c r="B29" s="307" t="s">
        <v>246</v>
      </c>
      <c r="C29" s="308"/>
      <c r="D29" s="113">
        <v>4.4704470447044704</v>
      </c>
      <c r="E29" s="115">
        <v>149</v>
      </c>
      <c r="F29" s="114">
        <v>138</v>
      </c>
      <c r="G29" s="114">
        <v>140</v>
      </c>
      <c r="H29" s="114">
        <v>126</v>
      </c>
      <c r="I29" s="140">
        <v>189</v>
      </c>
      <c r="J29" s="115">
        <v>-40</v>
      </c>
      <c r="K29" s="116">
        <v>-21.164021164021165</v>
      </c>
    </row>
    <row r="30" spans="1:11" ht="14.1" customHeight="1" x14ac:dyDescent="0.2">
      <c r="A30" s="306" t="s">
        <v>247</v>
      </c>
      <c r="B30" s="307" t="s">
        <v>248</v>
      </c>
      <c r="C30" s="308"/>
      <c r="D30" s="113">
        <v>0.42004200420042004</v>
      </c>
      <c r="E30" s="115">
        <v>14</v>
      </c>
      <c r="F30" s="114">
        <v>15</v>
      </c>
      <c r="G30" s="114" t="s">
        <v>513</v>
      </c>
      <c r="H30" s="114" t="s">
        <v>513</v>
      </c>
      <c r="I30" s="140" t="s">
        <v>513</v>
      </c>
      <c r="J30" s="115" t="s">
        <v>513</v>
      </c>
      <c r="K30" s="116" t="s">
        <v>513</v>
      </c>
    </row>
    <row r="31" spans="1:11" ht="14.1" customHeight="1" x14ac:dyDescent="0.2">
      <c r="A31" s="306" t="s">
        <v>249</v>
      </c>
      <c r="B31" s="307" t="s">
        <v>250</v>
      </c>
      <c r="C31" s="308"/>
      <c r="D31" s="113">
        <v>4.0504050405040504</v>
      </c>
      <c r="E31" s="115">
        <v>135</v>
      </c>
      <c r="F31" s="114">
        <v>123</v>
      </c>
      <c r="G31" s="114">
        <v>120</v>
      </c>
      <c r="H31" s="114">
        <v>110</v>
      </c>
      <c r="I31" s="140">
        <v>159</v>
      </c>
      <c r="J31" s="115">
        <v>-24</v>
      </c>
      <c r="K31" s="116">
        <v>-15.09433962264151</v>
      </c>
    </row>
    <row r="32" spans="1:11" ht="14.1" customHeight="1" x14ac:dyDescent="0.2">
      <c r="A32" s="306">
        <v>31</v>
      </c>
      <c r="B32" s="307" t="s">
        <v>251</v>
      </c>
      <c r="C32" s="308"/>
      <c r="D32" s="113">
        <v>0.33003300330033003</v>
      </c>
      <c r="E32" s="115">
        <v>11</v>
      </c>
      <c r="F32" s="114">
        <v>7</v>
      </c>
      <c r="G32" s="114">
        <v>21</v>
      </c>
      <c r="H32" s="114">
        <v>12</v>
      </c>
      <c r="I32" s="140">
        <v>17</v>
      </c>
      <c r="J32" s="115">
        <v>-6</v>
      </c>
      <c r="K32" s="116">
        <v>-35.294117647058826</v>
      </c>
    </row>
    <row r="33" spans="1:11" ht="14.1" customHeight="1" x14ac:dyDescent="0.2">
      <c r="A33" s="306">
        <v>32</v>
      </c>
      <c r="B33" s="307" t="s">
        <v>252</v>
      </c>
      <c r="C33" s="308"/>
      <c r="D33" s="113">
        <v>3.4203420342034203</v>
      </c>
      <c r="E33" s="115">
        <v>114</v>
      </c>
      <c r="F33" s="114">
        <v>146</v>
      </c>
      <c r="G33" s="114">
        <v>94</v>
      </c>
      <c r="H33" s="114">
        <v>76</v>
      </c>
      <c r="I33" s="140">
        <v>93</v>
      </c>
      <c r="J33" s="115">
        <v>21</v>
      </c>
      <c r="K33" s="116">
        <v>22.580645161290324</v>
      </c>
    </row>
    <row r="34" spans="1:11" ht="14.1" customHeight="1" x14ac:dyDescent="0.2">
      <c r="A34" s="306">
        <v>33</v>
      </c>
      <c r="B34" s="307" t="s">
        <v>253</v>
      </c>
      <c r="C34" s="308"/>
      <c r="D34" s="113">
        <v>2.2802280228022802</v>
      </c>
      <c r="E34" s="115">
        <v>76</v>
      </c>
      <c r="F34" s="114">
        <v>48</v>
      </c>
      <c r="G34" s="114">
        <v>22</v>
      </c>
      <c r="H34" s="114">
        <v>13</v>
      </c>
      <c r="I34" s="140">
        <v>36</v>
      </c>
      <c r="J34" s="115">
        <v>40</v>
      </c>
      <c r="K34" s="116">
        <v>111.11111111111111</v>
      </c>
    </row>
    <row r="35" spans="1:11" ht="14.1" customHeight="1" x14ac:dyDescent="0.2">
      <c r="A35" s="306">
        <v>34</v>
      </c>
      <c r="B35" s="307" t="s">
        <v>254</v>
      </c>
      <c r="C35" s="308"/>
      <c r="D35" s="113">
        <v>1.4101410141014101</v>
      </c>
      <c r="E35" s="115">
        <v>47</v>
      </c>
      <c r="F35" s="114">
        <v>33</v>
      </c>
      <c r="G35" s="114">
        <v>42</v>
      </c>
      <c r="H35" s="114">
        <v>38</v>
      </c>
      <c r="I35" s="140">
        <v>64</v>
      </c>
      <c r="J35" s="115">
        <v>-17</v>
      </c>
      <c r="K35" s="116">
        <v>-26.5625</v>
      </c>
    </row>
    <row r="36" spans="1:11" ht="14.1" customHeight="1" x14ac:dyDescent="0.2">
      <c r="A36" s="306">
        <v>41</v>
      </c>
      <c r="B36" s="307" t="s">
        <v>255</v>
      </c>
      <c r="C36" s="308"/>
      <c r="D36" s="113">
        <v>0.18001800180018002</v>
      </c>
      <c r="E36" s="115">
        <v>6</v>
      </c>
      <c r="F36" s="114">
        <v>6</v>
      </c>
      <c r="G36" s="114">
        <v>11</v>
      </c>
      <c r="H36" s="114" t="s">
        <v>513</v>
      </c>
      <c r="I36" s="140">
        <v>4</v>
      </c>
      <c r="J36" s="115">
        <v>2</v>
      </c>
      <c r="K36" s="116">
        <v>50</v>
      </c>
    </row>
    <row r="37" spans="1:11" ht="14.1" customHeight="1" x14ac:dyDescent="0.2">
      <c r="A37" s="306">
        <v>42</v>
      </c>
      <c r="B37" s="307" t="s">
        <v>256</v>
      </c>
      <c r="C37" s="308"/>
      <c r="D37" s="113">
        <v>9.0009000900090008E-2</v>
      </c>
      <c r="E37" s="115">
        <v>3</v>
      </c>
      <c r="F37" s="114" t="s">
        <v>513</v>
      </c>
      <c r="G37" s="114">
        <v>0</v>
      </c>
      <c r="H37" s="114">
        <v>0</v>
      </c>
      <c r="I37" s="140" t="s">
        <v>513</v>
      </c>
      <c r="J37" s="115" t="s">
        <v>513</v>
      </c>
      <c r="K37" s="116" t="s">
        <v>513</v>
      </c>
    </row>
    <row r="38" spans="1:11" ht="14.1" customHeight="1" x14ac:dyDescent="0.2">
      <c r="A38" s="306">
        <v>43</v>
      </c>
      <c r="B38" s="307" t="s">
        <v>257</v>
      </c>
      <c r="C38" s="308"/>
      <c r="D38" s="113">
        <v>1.5301530153015301</v>
      </c>
      <c r="E38" s="115">
        <v>51</v>
      </c>
      <c r="F38" s="114">
        <v>31</v>
      </c>
      <c r="G38" s="114">
        <v>55</v>
      </c>
      <c r="H38" s="114">
        <v>30</v>
      </c>
      <c r="I38" s="140">
        <v>30</v>
      </c>
      <c r="J38" s="115">
        <v>21</v>
      </c>
      <c r="K38" s="116">
        <v>70</v>
      </c>
    </row>
    <row r="39" spans="1:11" ht="14.1" customHeight="1" x14ac:dyDescent="0.2">
      <c r="A39" s="306">
        <v>51</v>
      </c>
      <c r="B39" s="307" t="s">
        <v>258</v>
      </c>
      <c r="C39" s="308"/>
      <c r="D39" s="113">
        <v>8.4308430843084317</v>
      </c>
      <c r="E39" s="115">
        <v>281</v>
      </c>
      <c r="F39" s="114">
        <v>215</v>
      </c>
      <c r="G39" s="114">
        <v>301</v>
      </c>
      <c r="H39" s="114">
        <v>182</v>
      </c>
      <c r="I39" s="140">
        <v>209</v>
      </c>
      <c r="J39" s="115">
        <v>72</v>
      </c>
      <c r="K39" s="116">
        <v>34.449760765550238</v>
      </c>
    </row>
    <row r="40" spans="1:11" ht="14.1" customHeight="1" x14ac:dyDescent="0.2">
      <c r="A40" s="306" t="s">
        <v>259</v>
      </c>
      <c r="B40" s="307" t="s">
        <v>260</v>
      </c>
      <c r="C40" s="308"/>
      <c r="D40" s="113">
        <v>8.0708070807080716</v>
      </c>
      <c r="E40" s="115">
        <v>269</v>
      </c>
      <c r="F40" s="114">
        <v>208</v>
      </c>
      <c r="G40" s="114">
        <v>284</v>
      </c>
      <c r="H40" s="114">
        <v>172</v>
      </c>
      <c r="I40" s="140">
        <v>196</v>
      </c>
      <c r="J40" s="115">
        <v>73</v>
      </c>
      <c r="K40" s="116">
        <v>37.244897959183675</v>
      </c>
    </row>
    <row r="41" spans="1:11" ht="14.1" customHeight="1" x14ac:dyDescent="0.2">
      <c r="A41" s="306"/>
      <c r="B41" s="307" t="s">
        <v>261</v>
      </c>
      <c r="C41" s="308"/>
      <c r="D41" s="113">
        <v>6.0006000600060005</v>
      </c>
      <c r="E41" s="115">
        <v>200</v>
      </c>
      <c r="F41" s="114">
        <v>158</v>
      </c>
      <c r="G41" s="114">
        <v>227</v>
      </c>
      <c r="H41" s="114">
        <v>126</v>
      </c>
      <c r="I41" s="140">
        <v>118</v>
      </c>
      <c r="J41" s="115">
        <v>82</v>
      </c>
      <c r="K41" s="116">
        <v>69.491525423728817</v>
      </c>
    </row>
    <row r="42" spans="1:11" ht="14.1" customHeight="1" x14ac:dyDescent="0.2">
      <c r="A42" s="306">
        <v>52</v>
      </c>
      <c r="B42" s="307" t="s">
        <v>262</v>
      </c>
      <c r="C42" s="308"/>
      <c r="D42" s="113">
        <v>5.1305130513051305</v>
      </c>
      <c r="E42" s="115">
        <v>171</v>
      </c>
      <c r="F42" s="114">
        <v>104</v>
      </c>
      <c r="G42" s="114">
        <v>102</v>
      </c>
      <c r="H42" s="114">
        <v>93</v>
      </c>
      <c r="I42" s="140">
        <v>231</v>
      </c>
      <c r="J42" s="115">
        <v>-60</v>
      </c>
      <c r="K42" s="116">
        <v>-25.974025974025974</v>
      </c>
    </row>
    <row r="43" spans="1:11" ht="14.1" customHeight="1" x14ac:dyDescent="0.2">
      <c r="A43" s="306" t="s">
        <v>263</v>
      </c>
      <c r="B43" s="307" t="s">
        <v>264</v>
      </c>
      <c r="C43" s="308"/>
      <c r="D43" s="113">
        <v>3.5103510351035103</v>
      </c>
      <c r="E43" s="115">
        <v>117</v>
      </c>
      <c r="F43" s="114">
        <v>78</v>
      </c>
      <c r="G43" s="114">
        <v>74</v>
      </c>
      <c r="H43" s="114">
        <v>72</v>
      </c>
      <c r="I43" s="140">
        <v>181</v>
      </c>
      <c r="J43" s="115">
        <v>-64</v>
      </c>
      <c r="K43" s="116">
        <v>-35.35911602209945</v>
      </c>
    </row>
    <row r="44" spans="1:11" ht="14.1" customHeight="1" x14ac:dyDescent="0.2">
      <c r="A44" s="306">
        <v>53</v>
      </c>
      <c r="B44" s="307" t="s">
        <v>265</v>
      </c>
      <c r="C44" s="308"/>
      <c r="D44" s="113">
        <v>0.96009600960096009</v>
      </c>
      <c r="E44" s="115">
        <v>32</v>
      </c>
      <c r="F44" s="114">
        <v>22</v>
      </c>
      <c r="G44" s="114">
        <v>17</v>
      </c>
      <c r="H44" s="114">
        <v>30</v>
      </c>
      <c r="I44" s="140">
        <v>20</v>
      </c>
      <c r="J44" s="115">
        <v>12</v>
      </c>
      <c r="K44" s="116">
        <v>60</v>
      </c>
    </row>
    <row r="45" spans="1:11" ht="14.1" customHeight="1" x14ac:dyDescent="0.2">
      <c r="A45" s="306" t="s">
        <v>266</v>
      </c>
      <c r="B45" s="307" t="s">
        <v>267</v>
      </c>
      <c r="C45" s="308"/>
      <c r="D45" s="113">
        <v>0.93009300930093008</v>
      </c>
      <c r="E45" s="115">
        <v>31</v>
      </c>
      <c r="F45" s="114">
        <v>20</v>
      </c>
      <c r="G45" s="114">
        <v>16</v>
      </c>
      <c r="H45" s="114">
        <v>27</v>
      </c>
      <c r="I45" s="140">
        <v>17</v>
      </c>
      <c r="J45" s="115">
        <v>14</v>
      </c>
      <c r="K45" s="116">
        <v>82.352941176470594</v>
      </c>
    </row>
    <row r="46" spans="1:11" ht="14.1" customHeight="1" x14ac:dyDescent="0.2">
      <c r="A46" s="306">
        <v>54</v>
      </c>
      <c r="B46" s="307" t="s">
        <v>268</v>
      </c>
      <c r="C46" s="308"/>
      <c r="D46" s="113">
        <v>3.5403540354035403</v>
      </c>
      <c r="E46" s="115">
        <v>118</v>
      </c>
      <c r="F46" s="114">
        <v>97</v>
      </c>
      <c r="G46" s="114">
        <v>135</v>
      </c>
      <c r="H46" s="114">
        <v>113</v>
      </c>
      <c r="I46" s="140">
        <v>142</v>
      </c>
      <c r="J46" s="115">
        <v>-24</v>
      </c>
      <c r="K46" s="116">
        <v>-16.901408450704224</v>
      </c>
    </row>
    <row r="47" spans="1:11" ht="14.1" customHeight="1" x14ac:dyDescent="0.2">
      <c r="A47" s="306">
        <v>61</v>
      </c>
      <c r="B47" s="307" t="s">
        <v>269</v>
      </c>
      <c r="C47" s="308"/>
      <c r="D47" s="113">
        <v>1.9501950195019502</v>
      </c>
      <c r="E47" s="115">
        <v>65</v>
      </c>
      <c r="F47" s="114">
        <v>78</v>
      </c>
      <c r="G47" s="114">
        <v>66</v>
      </c>
      <c r="H47" s="114">
        <v>74</v>
      </c>
      <c r="I47" s="140">
        <v>89</v>
      </c>
      <c r="J47" s="115">
        <v>-24</v>
      </c>
      <c r="K47" s="116">
        <v>-26.966292134831459</v>
      </c>
    </row>
    <row r="48" spans="1:11" ht="14.1" customHeight="1" x14ac:dyDescent="0.2">
      <c r="A48" s="306">
        <v>62</v>
      </c>
      <c r="B48" s="307" t="s">
        <v>270</v>
      </c>
      <c r="C48" s="308"/>
      <c r="D48" s="113">
        <v>8.1908190819081916</v>
      </c>
      <c r="E48" s="115">
        <v>273</v>
      </c>
      <c r="F48" s="114">
        <v>281</v>
      </c>
      <c r="G48" s="114">
        <v>331</v>
      </c>
      <c r="H48" s="114">
        <v>268</v>
      </c>
      <c r="I48" s="140">
        <v>320</v>
      </c>
      <c r="J48" s="115">
        <v>-47</v>
      </c>
      <c r="K48" s="116">
        <v>-14.6875</v>
      </c>
    </row>
    <row r="49" spans="1:11" ht="14.1" customHeight="1" x14ac:dyDescent="0.2">
      <c r="A49" s="306">
        <v>63</v>
      </c>
      <c r="B49" s="307" t="s">
        <v>271</v>
      </c>
      <c r="C49" s="308"/>
      <c r="D49" s="113">
        <v>7.7107710771077107</v>
      </c>
      <c r="E49" s="115">
        <v>257</v>
      </c>
      <c r="F49" s="114">
        <v>177</v>
      </c>
      <c r="G49" s="114">
        <v>188</v>
      </c>
      <c r="H49" s="114">
        <v>212</v>
      </c>
      <c r="I49" s="140">
        <v>180</v>
      </c>
      <c r="J49" s="115">
        <v>77</v>
      </c>
      <c r="K49" s="116">
        <v>42.777777777777779</v>
      </c>
    </row>
    <row r="50" spans="1:11" ht="14.1" customHeight="1" x14ac:dyDescent="0.2">
      <c r="A50" s="306" t="s">
        <v>272</v>
      </c>
      <c r="B50" s="307" t="s">
        <v>273</v>
      </c>
      <c r="C50" s="308"/>
      <c r="D50" s="113">
        <v>2.2202220222022202</v>
      </c>
      <c r="E50" s="115">
        <v>74</v>
      </c>
      <c r="F50" s="114">
        <v>41</v>
      </c>
      <c r="G50" s="114">
        <v>50</v>
      </c>
      <c r="H50" s="114">
        <v>61</v>
      </c>
      <c r="I50" s="140">
        <v>30</v>
      </c>
      <c r="J50" s="115">
        <v>44</v>
      </c>
      <c r="K50" s="116">
        <v>146.66666666666666</v>
      </c>
    </row>
    <row r="51" spans="1:11" ht="14.1" customHeight="1" x14ac:dyDescent="0.2">
      <c r="A51" s="306" t="s">
        <v>274</v>
      </c>
      <c r="B51" s="307" t="s">
        <v>275</v>
      </c>
      <c r="C51" s="308"/>
      <c r="D51" s="113">
        <v>5.1905190519051905</v>
      </c>
      <c r="E51" s="115">
        <v>173</v>
      </c>
      <c r="F51" s="114">
        <v>131</v>
      </c>
      <c r="G51" s="114">
        <v>131</v>
      </c>
      <c r="H51" s="114">
        <v>141</v>
      </c>
      <c r="I51" s="140">
        <v>143</v>
      </c>
      <c r="J51" s="115">
        <v>30</v>
      </c>
      <c r="K51" s="116">
        <v>20.97902097902098</v>
      </c>
    </row>
    <row r="52" spans="1:11" ht="14.1" customHeight="1" x14ac:dyDescent="0.2">
      <c r="A52" s="306">
        <v>71</v>
      </c>
      <c r="B52" s="307" t="s">
        <v>276</v>
      </c>
      <c r="C52" s="308"/>
      <c r="D52" s="113">
        <v>10.411041104110412</v>
      </c>
      <c r="E52" s="115">
        <v>347</v>
      </c>
      <c r="F52" s="114">
        <v>263</v>
      </c>
      <c r="G52" s="114">
        <v>346</v>
      </c>
      <c r="H52" s="114">
        <v>243</v>
      </c>
      <c r="I52" s="140">
        <v>342</v>
      </c>
      <c r="J52" s="115">
        <v>5</v>
      </c>
      <c r="K52" s="116">
        <v>1.4619883040935673</v>
      </c>
    </row>
    <row r="53" spans="1:11" ht="14.1" customHeight="1" x14ac:dyDescent="0.2">
      <c r="A53" s="306" t="s">
        <v>277</v>
      </c>
      <c r="B53" s="307" t="s">
        <v>278</v>
      </c>
      <c r="C53" s="308"/>
      <c r="D53" s="113">
        <v>2.4002400240024002</v>
      </c>
      <c r="E53" s="115">
        <v>80</v>
      </c>
      <c r="F53" s="114">
        <v>58</v>
      </c>
      <c r="G53" s="114">
        <v>50</v>
      </c>
      <c r="H53" s="114">
        <v>48</v>
      </c>
      <c r="I53" s="140">
        <v>71</v>
      </c>
      <c r="J53" s="115">
        <v>9</v>
      </c>
      <c r="K53" s="116">
        <v>12.67605633802817</v>
      </c>
    </row>
    <row r="54" spans="1:11" ht="14.1" customHeight="1" x14ac:dyDescent="0.2">
      <c r="A54" s="306" t="s">
        <v>279</v>
      </c>
      <c r="B54" s="307" t="s">
        <v>280</v>
      </c>
      <c r="C54" s="308"/>
      <c r="D54" s="113">
        <v>7.0807080708070806</v>
      </c>
      <c r="E54" s="115">
        <v>236</v>
      </c>
      <c r="F54" s="114">
        <v>193</v>
      </c>
      <c r="G54" s="114">
        <v>279</v>
      </c>
      <c r="H54" s="114">
        <v>175</v>
      </c>
      <c r="I54" s="140">
        <v>246</v>
      </c>
      <c r="J54" s="115">
        <v>-10</v>
      </c>
      <c r="K54" s="116">
        <v>-4.0650406504065044</v>
      </c>
    </row>
    <row r="55" spans="1:11" ht="14.1" customHeight="1" x14ac:dyDescent="0.2">
      <c r="A55" s="306">
        <v>72</v>
      </c>
      <c r="B55" s="307" t="s">
        <v>281</v>
      </c>
      <c r="C55" s="308"/>
      <c r="D55" s="113">
        <v>2.4602460246024602</v>
      </c>
      <c r="E55" s="115">
        <v>82</v>
      </c>
      <c r="F55" s="114">
        <v>36</v>
      </c>
      <c r="G55" s="114">
        <v>80</v>
      </c>
      <c r="H55" s="114">
        <v>39</v>
      </c>
      <c r="I55" s="140">
        <v>83</v>
      </c>
      <c r="J55" s="115">
        <v>-1</v>
      </c>
      <c r="K55" s="116">
        <v>-1.2048192771084338</v>
      </c>
    </row>
    <row r="56" spans="1:11" ht="14.1" customHeight="1" x14ac:dyDescent="0.2">
      <c r="A56" s="306" t="s">
        <v>282</v>
      </c>
      <c r="B56" s="307" t="s">
        <v>283</v>
      </c>
      <c r="C56" s="308"/>
      <c r="D56" s="113">
        <v>1.0801080108010801</v>
      </c>
      <c r="E56" s="115">
        <v>36</v>
      </c>
      <c r="F56" s="114">
        <v>15</v>
      </c>
      <c r="G56" s="114">
        <v>41</v>
      </c>
      <c r="H56" s="114">
        <v>14</v>
      </c>
      <c r="I56" s="140">
        <v>29</v>
      </c>
      <c r="J56" s="115">
        <v>7</v>
      </c>
      <c r="K56" s="116">
        <v>24.137931034482758</v>
      </c>
    </row>
    <row r="57" spans="1:11" ht="14.1" customHeight="1" x14ac:dyDescent="0.2">
      <c r="A57" s="306" t="s">
        <v>284</v>
      </c>
      <c r="B57" s="307" t="s">
        <v>285</v>
      </c>
      <c r="C57" s="308"/>
      <c r="D57" s="113">
        <v>0.69006900690069006</v>
      </c>
      <c r="E57" s="115">
        <v>23</v>
      </c>
      <c r="F57" s="114">
        <v>17</v>
      </c>
      <c r="G57" s="114">
        <v>15</v>
      </c>
      <c r="H57" s="114">
        <v>12</v>
      </c>
      <c r="I57" s="140">
        <v>23</v>
      </c>
      <c r="J57" s="115">
        <v>0</v>
      </c>
      <c r="K57" s="116">
        <v>0</v>
      </c>
    </row>
    <row r="58" spans="1:11" ht="14.1" customHeight="1" x14ac:dyDescent="0.2">
      <c r="A58" s="306">
        <v>73</v>
      </c>
      <c r="B58" s="307" t="s">
        <v>286</v>
      </c>
      <c r="C58" s="308"/>
      <c r="D58" s="113">
        <v>1.4701470147014701</v>
      </c>
      <c r="E58" s="115">
        <v>49</v>
      </c>
      <c r="F58" s="114">
        <v>38</v>
      </c>
      <c r="G58" s="114">
        <v>72</v>
      </c>
      <c r="H58" s="114">
        <v>42</v>
      </c>
      <c r="I58" s="140">
        <v>92</v>
      </c>
      <c r="J58" s="115">
        <v>-43</v>
      </c>
      <c r="K58" s="116">
        <v>-46.739130434782609</v>
      </c>
    </row>
    <row r="59" spans="1:11" ht="14.1" customHeight="1" x14ac:dyDescent="0.2">
      <c r="A59" s="306" t="s">
        <v>287</v>
      </c>
      <c r="B59" s="307" t="s">
        <v>288</v>
      </c>
      <c r="C59" s="308"/>
      <c r="D59" s="113">
        <v>0.99009900990099009</v>
      </c>
      <c r="E59" s="115">
        <v>33</v>
      </c>
      <c r="F59" s="114">
        <v>17</v>
      </c>
      <c r="G59" s="114">
        <v>45</v>
      </c>
      <c r="H59" s="114">
        <v>31</v>
      </c>
      <c r="I59" s="140">
        <v>72</v>
      </c>
      <c r="J59" s="115">
        <v>-39</v>
      </c>
      <c r="K59" s="116">
        <v>-54.166666666666664</v>
      </c>
    </row>
    <row r="60" spans="1:11" ht="14.1" customHeight="1" x14ac:dyDescent="0.2">
      <c r="A60" s="306">
        <v>81</v>
      </c>
      <c r="B60" s="307" t="s">
        <v>289</v>
      </c>
      <c r="C60" s="308"/>
      <c r="D60" s="113">
        <v>6.0906090609060906</v>
      </c>
      <c r="E60" s="115">
        <v>203</v>
      </c>
      <c r="F60" s="114">
        <v>252</v>
      </c>
      <c r="G60" s="114">
        <v>247</v>
      </c>
      <c r="H60" s="114">
        <v>225</v>
      </c>
      <c r="I60" s="140">
        <v>260</v>
      </c>
      <c r="J60" s="115">
        <v>-57</v>
      </c>
      <c r="K60" s="116">
        <v>-21.923076923076923</v>
      </c>
    </row>
    <row r="61" spans="1:11" ht="14.1" customHeight="1" x14ac:dyDescent="0.2">
      <c r="A61" s="306" t="s">
        <v>290</v>
      </c>
      <c r="B61" s="307" t="s">
        <v>291</v>
      </c>
      <c r="C61" s="308"/>
      <c r="D61" s="113">
        <v>2.2802280228022802</v>
      </c>
      <c r="E61" s="115">
        <v>76</v>
      </c>
      <c r="F61" s="114">
        <v>109</v>
      </c>
      <c r="G61" s="114">
        <v>100</v>
      </c>
      <c r="H61" s="114">
        <v>46</v>
      </c>
      <c r="I61" s="140">
        <v>71</v>
      </c>
      <c r="J61" s="115">
        <v>5</v>
      </c>
      <c r="K61" s="116">
        <v>7.042253521126761</v>
      </c>
    </row>
    <row r="62" spans="1:11" ht="14.1" customHeight="1" x14ac:dyDescent="0.2">
      <c r="A62" s="306" t="s">
        <v>292</v>
      </c>
      <c r="B62" s="307" t="s">
        <v>293</v>
      </c>
      <c r="C62" s="308"/>
      <c r="D62" s="113">
        <v>1.7401740174017402</v>
      </c>
      <c r="E62" s="115">
        <v>58</v>
      </c>
      <c r="F62" s="114">
        <v>90</v>
      </c>
      <c r="G62" s="114">
        <v>68</v>
      </c>
      <c r="H62" s="114">
        <v>112</v>
      </c>
      <c r="I62" s="140">
        <v>76</v>
      </c>
      <c r="J62" s="115">
        <v>-18</v>
      </c>
      <c r="K62" s="116">
        <v>-23.684210526315791</v>
      </c>
    </row>
    <row r="63" spans="1:11" ht="14.1" customHeight="1" x14ac:dyDescent="0.2">
      <c r="A63" s="306"/>
      <c r="B63" s="307" t="s">
        <v>294</v>
      </c>
      <c r="C63" s="308"/>
      <c r="D63" s="113">
        <v>1.5001500150015001</v>
      </c>
      <c r="E63" s="115">
        <v>50</v>
      </c>
      <c r="F63" s="114">
        <v>68</v>
      </c>
      <c r="G63" s="114">
        <v>51</v>
      </c>
      <c r="H63" s="114">
        <v>104</v>
      </c>
      <c r="I63" s="140">
        <v>57</v>
      </c>
      <c r="J63" s="115">
        <v>-7</v>
      </c>
      <c r="K63" s="116">
        <v>-12.280701754385966</v>
      </c>
    </row>
    <row r="64" spans="1:11" ht="14.1" customHeight="1" x14ac:dyDescent="0.2">
      <c r="A64" s="306" t="s">
        <v>295</v>
      </c>
      <c r="B64" s="307" t="s">
        <v>296</v>
      </c>
      <c r="C64" s="308"/>
      <c r="D64" s="113">
        <v>0.93009300930093008</v>
      </c>
      <c r="E64" s="115">
        <v>31</v>
      </c>
      <c r="F64" s="114">
        <v>26</v>
      </c>
      <c r="G64" s="114">
        <v>27</v>
      </c>
      <c r="H64" s="114">
        <v>31</v>
      </c>
      <c r="I64" s="140">
        <v>33</v>
      </c>
      <c r="J64" s="115">
        <v>-2</v>
      </c>
      <c r="K64" s="116">
        <v>-6.0606060606060606</v>
      </c>
    </row>
    <row r="65" spans="1:11" ht="14.1" customHeight="1" x14ac:dyDescent="0.2">
      <c r="A65" s="306" t="s">
        <v>297</v>
      </c>
      <c r="B65" s="307" t="s">
        <v>298</v>
      </c>
      <c r="C65" s="308"/>
      <c r="D65" s="113">
        <v>0.24002400240024002</v>
      </c>
      <c r="E65" s="115">
        <v>8</v>
      </c>
      <c r="F65" s="114">
        <v>10</v>
      </c>
      <c r="G65" s="114">
        <v>8</v>
      </c>
      <c r="H65" s="114">
        <v>19</v>
      </c>
      <c r="I65" s="140">
        <v>11</v>
      </c>
      <c r="J65" s="115">
        <v>-3</v>
      </c>
      <c r="K65" s="116">
        <v>-27.272727272727273</v>
      </c>
    </row>
    <row r="66" spans="1:11" ht="14.1" customHeight="1" x14ac:dyDescent="0.2">
      <c r="A66" s="306">
        <v>82</v>
      </c>
      <c r="B66" s="307" t="s">
        <v>299</v>
      </c>
      <c r="C66" s="308"/>
      <c r="D66" s="113">
        <v>2.9102910291029103</v>
      </c>
      <c r="E66" s="115">
        <v>97</v>
      </c>
      <c r="F66" s="114">
        <v>94</v>
      </c>
      <c r="G66" s="114">
        <v>144</v>
      </c>
      <c r="H66" s="114">
        <v>129</v>
      </c>
      <c r="I66" s="140">
        <v>88</v>
      </c>
      <c r="J66" s="115">
        <v>9</v>
      </c>
      <c r="K66" s="116">
        <v>10.227272727272727</v>
      </c>
    </row>
    <row r="67" spans="1:11" ht="14.1" customHeight="1" x14ac:dyDescent="0.2">
      <c r="A67" s="306" t="s">
        <v>300</v>
      </c>
      <c r="B67" s="307" t="s">
        <v>301</v>
      </c>
      <c r="C67" s="308"/>
      <c r="D67" s="113">
        <v>1.7701770177017702</v>
      </c>
      <c r="E67" s="115">
        <v>59</v>
      </c>
      <c r="F67" s="114">
        <v>58</v>
      </c>
      <c r="G67" s="114">
        <v>100</v>
      </c>
      <c r="H67" s="114">
        <v>96</v>
      </c>
      <c r="I67" s="140">
        <v>54</v>
      </c>
      <c r="J67" s="115">
        <v>5</v>
      </c>
      <c r="K67" s="116">
        <v>9.2592592592592595</v>
      </c>
    </row>
    <row r="68" spans="1:11" ht="14.1" customHeight="1" x14ac:dyDescent="0.2">
      <c r="A68" s="306" t="s">
        <v>302</v>
      </c>
      <c r="B68" s="307" t="s">
        <v>303</v>
      </c>
      <c r="C68" s="308"/>
      <c r="D68" s="113">
        <v>0.66006600660066006</v>
      </c>
      <c r="E68" s="115">
        <v>22</v>
      </c>
      <c r="F68" s="114">
        <v>23</v>
      </c>
      <c r="G68" s="114">
        <v>31</v>
      </c>
      <c r="H68" s="114">
        <v>22</v>
      </c>
      <c r="I68" s="140">
        <v>22</v>
      </c>
      <c r="J68" s="115">
        <v>0</v>
      </c>
      <c r="K68" s="116">
        <v>0</v>
      </c>
    </row>
    <row r="69" spans="1:11" ht="14.1" customHeight="1" x14ac:dyDescent="0.2">
      <c r="A69" s="306">
        <v>83</v>
      </c>
      <c r="B69" s="307" t="s">
        <v>304</v>
      </c>
      <c r="C69" s="308"/>
      <c r="D69" s="113">
        <v>4.1404140414041404</v>
      </c>
      <c r="E69" s="115">
        <v>138</v>
      </c>
      <c r="F69" s="114">
        <v>100</v>
      </c>
      <c r="G69" s="114">
        <v>200</v>
      </c>
      <c r="H69" s="114">
        <v>87</v>
      </c>
      <c r="I69" s="140">
        <v>88</v>
      </c>
      <c r="J69" s="115">
        <v>50</v>
      </c>
      <c r="K69" s="116">
        <v>56.81818181818182</v>
      </c>
    </row>
    <row r="70" spans="1:11" ht="14.1" customHeight="1" x14ac:dyDescent="0.2">
      <c r="A70" s="306" t="s">
        <v>305</v>
      </c>
      <c r="B70" s="307" t="s">
        <v>306</v>
      </c>
      <c r="C70" s="308"/>
      <c r="D70" s="113">
        <v>3.5103510351035103</v>
      </c>
      <c r="E70" s="115">
        <v>117</v>
      </c>
      <c r="F70" s="114">
        <v>75</v>
      </c>
      <c r="G70" s="114">
        <v>175</v>
      </c>
      <c r="H70" s="114">
        <v>58</v>
      </c>
      <c r="I70" s="140">
        <v>73</v>
      </c>
      <c r="J70" s="115">
        <v>44</v>
      </c>
      <c r="K70" s="116">
        <v>60.273972602739725</v>
      </c>
    </row>
    <row r="71" spans="1:11" ht="14.1" customHeight="1" x14ac:dyDescent="0.2">
      <c r="A71" s="306"/>
      <c r="B71" s="307" t="s">
        <v>307</v>
      </c>
      <c r="C71" s="308"/>
      <c r="D71" s="113">
        <v>2.1302130213021302</v>
      </c>
      <c r="E71" s="115">
        <v>71</v>
      </c>
      <c r="F71" s="114">
        <v>37</v>
      </c>
      <c r="G71" s="114">
        <v>105</v>
      </c>
      <c r="H71" s="114">
        <v>31</v>
      </c>
      <c r="I71" s="140">
        <v>40</v>
      </c>
      <c r="J71" s="115">
        <v>31</v>
      </c>
      <c r="K71" s="116">
        <v>77.5</v>
      </c>
    </row>
    <row r="72" spans="1:11" ht="14.1" customHeight="1" x14ac:dyDescent="0.2">
      <c r="A72" s="306">
        <v>84</v>
      </c>
      <c r="B72" s="307" t="s">
        <v>308</v>
      </c>
      <c r="C72" s="308"/>
      <c r="D72" s="113">
        <v>2.0102010201020102</v>
      </c>
      <c r="E72" s="115">
        <v>67</v>
      </c>
      <c r="F72" s="114">
        <v>78</v>
      </c>
      <c r="G72" s="114">
        <v>162</v>
      </c>
      <c r="H72" s="114">
        <v>63</v>
      </c>
      <c r="I72" s="140">
        <v>43</v>
      </c>
      <c r="J72" s="115">
        <v>24</v>
      </c>
      <c r="K72" s="116">
        <v>55.813953488372093</v>
      </c>
    </row>
    <row r="73" spans="1:11" ht="14.1" customHeight="1" x14ac:dyDescent="0.2">
      <c r="A73" s="306" t="s">
        <v>309</v>
      </c>
      <c r="B73" s="307" t="s">
        <v>310</v>
      </c>
      <c r="C73" s="308"/>
      <c r="D73" s="113">
        <v>0.30003000300030003</v>
      </c>
      <c r="E73" s="115">
        <v>10</v>
      </c>
      <c r="F73" s="114">
        <v>3</v>
      </c>
      <c r="G73" s="114">
        <v>49</v>
      </c>
      <c r="H73" s="114" t="s">
        <v>513</v>
      </c>
      <c r="I73" s="140">
        <v>7</v>
      </c>
      <c r="J73" s="115">
        <v>3</v>
      </c>
      <c r="K73" s="116">
        <v>42.857142857142854</v>
      </c>
    </row>
    <row r="74" spans="1:11" ht="14.1" customHeight="1" x14ac:dyDescent="0.2">
      <c r="A74" s="306" t="s">
        <v>311</v>
      </c>
      <c r="B74" s="307" t="s">
        <v>312</v>
      </c>
      <c r="C74" s="308"/>
      <c r="D74" s="113">
        <v>0.45004500450045004</v>
      </c>
      <c r="E74" s="115">
        <v>15</v>
      </c>
      <c r="F74" s="114">
        <v>5</v>
      </c>
      <c r="G74" s="114">
        <v>43</v>
      </c>
      <c r="H74" s="114">
        <v>6</v>
      </c>
      <c r="I74" s="140">
        <v>7</v>
      </c>
      <c r="J74" s="115">
        <v>8</v>
      </c>
      <c r="K74" s="116">
        <v>114.28571428571429</v>
      </c>
    </row>
    <row r="75" spans="1:11" ht="14.1" customHeight="1" x14ac:dyDescent="0.2">
      <c r="A75" s="306" t="s">
        <v>313</v>
      </c>
      <c r="B75" s="307" t="s">
        <v>314</v>
      </c>
      <c r="C75" s="308"/>
      <c r="D75" s="113">
        <v>0.96009600960096009</v>
      </c>
      <c r="E75" s="115">
        <v>32</v>
      </c>
      <c r="F75" s="114">
        <v>53</v>
      </c>
      <c r="G75" s="114">
        <v>44</v>
      </c>
      <c r="H75" s="114">
        <v>43</v>
      </c>
      <c r="I75" s="140">
        <v>24</v>
      </c>
      <c r="J75" s="115">
        <v>8</v>
      </c>
      <c r="K75" s="116">
        <v>33.333333333333336</v>
      </c>
    </row>
    <row r="76" spans="1:11" ht="14.1" customHeight="1" x14ac:dyDescent="0.2">
      <c r="A76" s="306">
        <v>91</v>
      </c>
      <c r="B76" s="307" t="s">
        <v>315</v>
      </c>
      <c r="C76" s="308"/>
      <c r="D76" s="113">
        <v>0.18001800180018002</v>
      </c>
      <c r="E76" s="115">
        <v>6</v>
      </c>
      <c r="F76" s="114">
        <v>5</v>
      </c>
      <c r="G76" s="114">
        <v>7</v>
      </c>
      <c r="H76" s="114">
        <v>4</v>
      </c>
      <c r="I76" s="140">
        <v>5</v>
      </c>
      <c r="J76" s="115">
        <v>1</v>
      </c>
      <c r="K76" s="116">
        <v>20</v>
      </c>
    </row>
    <row r="77" spans="1:11" ht="14.1" customHeight="1" x14ac:dyDescent="0.2">
      <c r="A77" s="306">
        <v>92</v>
      </c>
      <c r="B77" s="307" t="s">
        <v>316</v>
      </c>
      <c r="C77" s="308"/>
      <c r="D77" s="113">
        <v>2.1902190219021902</v>
      </c>
      <c r="E77" s="115">
        <v>73</v>
      </c>
      <c r="F77" s="114">
        <v>55</v>
      </c>
      <c r="G77" s="114">
        <v>58</v>
      </c>
      <c r="H77" s="114">
        <v>49</v>
      </c>
      <c r="I77" s="140">
        <v>55</v>
      </c>
      <c r="J77" s="115">
        <v>18</v>
      </c>
      <c r="K77" s="116">
        <v>32.727272727272727</v>
      </c>
    </row>
    <row r="78" spans="1:11" ht="14.1" customHeight="1" x14ac:dyDescent="0.2">
      <c r="A78" s="306">
        <v>93</v>
      </c>
      <c r="B78" s="307" t="s">
        <v>317</v>
      </c>
      <c r="C78" s="308"/>
      <c r="D78" s="113">
        <v>0.39003900390039004</v>
      </c>
      <c r="E78" s="115">
        <v>13</v>
      </c>
      <c r="F78" s="114" t="s">
        <v>513</v>
      </c>
      <c r="G78" s="114">
        <v>4</v>
      </c>
      <c r="H78" s="114">
        <v>11</v>
      </c>
      <c r="I78" s="140">
        <v>9</v>
      </c>
      <c r="J78" s="115">
        <v>4</v>
      </c>
      <c r="K78" s="116">
        <v>44.444444444444443</v>
      </c>
    </row>
    <row r="79" spans="1:11" ht="14.1" customHeight="1" x14ac:dyDescent="0.2">
      <c r="A79" s="306">
        <v>94</v>
      </c>
      <c r="B79" s="307" t="s">
        <v>318</v>
      </c>
      <c r="C79" s="308"/>
      <c r="D79" s="113">
        <v>2.7302730273027302</v>
      </c>
      <c r="E79" s="115">
        <v>91</v>
      </c>
      <c r="F79" s="114">
        <v>7</v>
      </c>
      <c r="G79" s="114">
        <v>33</v>
      </c>
      <c r="H79" s="114">
        <v>41</v>
      </c>
      <c r="I79" s="140">
        <v>21</v>
      </c>
      <c r="J79" s="115">
        <v>70</v>
      </c>
      <c r="K79" s="116" t="s">
        <v>514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0.24002400240024002</v>
      </c>
      <c r="E81" s="143">
        <v>8</v>
      </c>
      <c r="F81" s="144">
        <v>9</v>
      </c>
      <c r="G81" s="144">
        <v>24</v>
      </c>
      <c r="H81" s="144">
        <v>6</v>
      </c>
      <c r="I81" s="145">
        <v>5</v>
      </c>
      <c r="J81" s="143">
        <v>3</v>
      </c>
      <c r="K81" s="146">
        <v>60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32746</v>
      </c>
      <c r="C10" s="114">
        <v>16481</v>
      </c>
      <c r="D10" s="114">
        <v>16265</v>
      </c>
      <c r="E10" s="114">
        <v>24211</v>
      </c>
      <c r="F10" s="114">
        <v>7969</v>
      </c>
      <c r="G10" s="114">
        <v>5000</v>
      </c>
      <c r="H10" s="114">
        <v>8239</v>
      </c>
      <c r="I10" s="115">
        <v>8256</v>
      </c>
      <c r="J10" s="114">
        <v>6162</v>
      </c>
      <c r="K10" s="114">
        <v>2094</v>
      </c>
      <c r="L10" s="423">
        <v>2103</v>
      </c>
      <c r="M10" s="424">
        <v>2400</v>
      </c>
    </row>
    <row r="11" spans="1:13" ht="11.1" customHeight="1" x14ac:dyDescent="0.2">
      <c r="A11" s="422" t="s">
        <v>387</v>
      </c>
      <c r="B11" s="115">
        <v>33552</v>
      </c>
      <c r="C11" s="114">
        <v>17113</v>
      </c>
      <c r="D11" s="114">
        <v>16439</v>
      </c>
      <c r="E11" s="114">
        <v>24962</v>
      </c>
      <c r="F11" s="114">
        <v>8020</v>
      </c>
      <c r="G11" s="114">
        <v>4955</v>
      </c>
      <c r="H11" s="114">
        <v>8575</v>
      </c>
      <c r="I11" s="115">
        <v>8437</v>
      </c>
      <c r="J11" s="114">
        <v>6276</v>
      </c>
      <c r="K11" s="114">
        <v>2161</v>
      </c>
      <c r="L11" s="423">
        <v>2393</v>
      </c>
      <c r="M11" s="424">
        <v>1641</v>
      </c>
    </row>
    <row r="12" spans="1:13" ht="11.1" customHeight="1" x14ac:dyDescent="0.2">
      <c r="A12" s="422" t="s">
        <v>388</v>
      </c>
      <c r="B12" s="115">
        <v>34319</v>
      </c>
      <c r="C12" s="114">
        <v>17692</v>
      </c>
      <c r="D12" s="114">
        <v>16627</v>
      </c>
      <c r="E12" s="114">
        <v>25599</v>
      </c>
      <c r="F12" s="114">
        <v>8146</v>
      </c>
      <c r="G12" s="114">
        <v>5403</v>
      </c>
      <c r="H12" s="114">
        <v>8756</v>
      </c>
      <c r="I12" s="115">
        <v>8349</v>
      </c>
      <c r="J12" s="114">
        <v>6118</v>
      </c>
      <c r="K12" s="114">
        <v>2231</v>
      </c>
      <c r="L12" s="423">
        <v>3304</v>
      </c>
      <c r="M12" s="424">
        <v>2642</v>
      </c>
    </row>
    <row r="13" spans="1:13" s="110" customFormat="1" ht="11.1" customHeight="1" x14ac:dyDescent="0.2">
      <c r="A13" s="422" t="s">
        <v>389</v>
      </c>
      <c r="B13" s="115">
        <v>33958</v>
      </c>
      <c r="C13" s="114">
        <v>17348</v>
      </c>
      <c r="D13" s="114">
        <v>16610</v>
      </c>
      <c r="E13" s="114">
        <v>25128</v>
      </c>
      <c r="F13" s="114">
        <v>8244</v>
      </c>
      <c r="G13" s="114">
        <v>5227</v>
      </c>
      <c r="H13" s="114">
        <v>8807</v>
      </c>
      <c r="I13" s="115">
        <v>8596</v>
      </c>
      <c r="J13" s="114">
        <v>6422</v>
      </c>
      <c r="K13" s="114">
        <v>2174</v>
      </c>
      <c r="L13" s="423">
        <v>1713</v>
      </c>
      <c r="M13" s="424">
        <v>2162</v>
      </c>
    </row>
    <row r="14" spans="1:13" ht="15" customHeight="1" x14ac:dyDescent="0.2">
      <c r="A14" s="422" t="s">
        <v>390</v>
      </c>
      <c r="B14" s="115">
        <v>33890</v>
      </c>
      <c r="C14" s="114">
        <v>17371</v>
      </c>
      <c r="D14" s="114">
        <v>16519</v>
      </c>
      <c r="E14" s="114">
        <v>24285</v>
      </c>
      <c r="F14" s="114">
        <v>9079</v>
      </c>
      <c r="G14" s="114">
        <v>5090</v>
      </c>
      <c r="H14" s="114">
        <v>8914</v>
      </c>
      <c r="I14" s="115">
        <v>8288</v>
      </c>
      <c r="J14" s="114">
        <v>6056</v>
      </c>
      <c r="K14" s="114">
        <v>2232</v>
      </c>
      <c r="L14" s="423">
        <v>2718</v>
      </c>
      <c r="M14" s="424">
        <v>2814</v>
      </c>
    </row>
    <row r="15" spans="1:13" ht="11.1" customHeight="1" x14ac:dyDescent="0.2">
      <c r="A15" s="422" t="s">
        <v>387</v>
      </c>
      <c r="B15" s="115">
        <v>34609</v>
      </c>
      <c r="C15" s="114">
        <v>17898</v>
      </c>
      <c r="D15" s="114">
        <v>16711</v>
      </c>
      <c r="E15" s="114">
        <v>24772</v>
      </c>
      <c r="F15" s="114">
        <v>9328</v>
      </c>
      <c r="G15" s="114">
        <v>5141</v>
      </c>
      <c r="H15" s="114">
        <v>9227</v>
      </c>
      <c r="I15" s="115">
        <v>8507</v>
      </c>
      <c r="J15" s="114">
        <v>6239</v>
      </c>
      <c r="K15" s="114">
        <v>2268</v>
      </c>
      <c r="L15" s="423">
        <v>2571</v>
      </c>
      <c r="M15" s="424">
        <v>1892</v>
      </c>
    </row>
    <row r="16" spans="1:13" ht="11.1" customHeight="1" x14ac:dyDescent="0.2">
      <c r="A16" s="422" t="s">
        <v>388</v>
      </c>
      <c r="B16" s="115">
        <v>35352</v>
      </c>
      <c r="C16" s="114">
        <v>18348</v>
      </c>
      <c r="D16" s="114">
        <v>17004</v>
      </c>
      <c r="E16" s="114">
        <v>25789</v>
      </c>
      <c r="F16" s="114">
        <v>9465</v>
      </c>
      <c r="G16" s="114">
        <v>5624</v>
      </c>
      <c r="H16" s="114">
        <v>9365</v>
      </c>
      <c r="I16" s="115">
        <v>8376</v>
      </c>
      <c r="J16" s="114">
        <v>6051</v>
      </c>
      <c r="K16" s="114">
        <v>2325</v>
      </c>
      <c r="L16" s="423">
        <v>7522</v>
      </c>
      <c r="M16" s="424">
        <v>6904</v>
      </c>
    </row>
    <row r="17" spans="1:13" s="110" customFormat="1" ht="11.1" customHeight="1" x14ac:dyDescent="0.2">
      <c r="A17" s="422" t="s">
        <v>389</v>
      </c>
      <c r="B17" s="115">
        <v>34867</v>
      </c>
      <c r="C17" s="114">
        <v>17905</v>
      </c>
      <c r="D17" s="114">
        <v>16962</v>
      </c>
      <c r="E17" s="114">
        <v>25377</v>
      </c>
      <c r="F17" s="114">
        <v>9452</v>
      </c>
      <c r="G17" s="114">
        <v>5444</v>
      </c>
      <c r="H17" s="114">
        <v>9376</v>
      </c>
      <c r="I17" s="115">
        <v>8807</v>
      </c>
      <c r="J17" s="114">
        <v>6497</v>
      </c>
      <c r="K17" s="114">
        <v>2310</v>
      </c>
      <c r="L17" s="423">
        <v>1762</v>
      </c>
      <c r="M17" s="424">
        <v>2365</v>
      </c>
    </row>
    <row r="18" spans="1:13" ht="15" customHeight="1" x14ac:dyDescent="0.2">
      <c r="A18" s="422" t="s">
        <v>391</v>
      </c>
      <c r="B18" s="115">
        <v>34727</v>
      </c>
      <c r="C18" s="114">
        <v>17795</v>
      </c>
      <c r="D18" s="114">
        <v>16932</v>
      </c>
      <c r="E18" s="114">
        <v>25098</v>
      </c>
      <c r="F18" s="114">
        <v>9581</v>
      </c>
      <c r="G18" s="114">
        <v>5243</v>
      </c>
      <c r="H18" s="114">
        <v>9492</v>
      </c>
      <c r="I18" s="115">
        <v>8336</v>
      </c>
      <c r="J18" s="114">
        <v>6040</v>
      </c>
      <c r="K18" s="114">
        <v>2296</v>
      </c>
      <c r="L18" s="423">
        <v>2796</v>
      </c>
      <c r="M18" s="424">
        <v>3055</v>
      </c>
    </row>
    <row r="19" spans="1:13" ht="11.1" customHeight="1" x14ac:dyDescent="0.2">
      <c r="A19" s="422" t="s">
        <v>387</v>
      </c>
      <c r="B19" s="115">
        <v>35238</v>
      </c>
      <c r="C19" s="114">
        <v>18152</v>
      </c>
      <c r="D19" s="114">
        <v>17086</v>
      </c>
      <c r="E19" s="114">
        <v>25468</v>
      </c>
      <c r="F19" s="114">
        <v>9720</v>
      </c>
      <c r="G19" s="114">
        <v>5190</v>
      </c>
      <c r="H19" s="114">
        <v>9732</v>
      </c>
      <c r="I19" s="115">
        <v>8725</v>
      </c>
      <c r="J19" s="114">
        <v>6280</v>
      </c>
      <c r="K19" s="114">
        <v>2445</v>
      </c>
      <c r="L19" s="423">
        <v>2390</v>
      </c>
      <c r="M19" s="424">
        <v>1926</v>
      </c>
    </row>
    <row r="20" spans="1:13" ht="11.1" customHeight="1" x14ac:dyDescent="0.2">
      <c r="A20" s="422" t="s">
        <v>388</v>
      </c>
      <c r="B20" s="115">
        <v>35567</v>
      </c>
      <c r="C20" s="114">
        <v>18344</v>
      </c>
      <c r="D20" s="114">
        <v>17223</v>
      </c>
      <c r="E20" s="114">
        <v>25750</v>
      </c>
      <c r="F20" s="114">
        <v>9752</v>
      </c>
      <c r="G20" s="114">
        <v>5574</v>
      </c>
      <c r="H20" s="114">
        <v>9784</v>
      </c>
      <c r="I20" s="115">
        <v>8501</v>
      </c>
      <c r="J20" s="114">
        <v>6062</v>
      </c>
      <c r="K20" s="114">
        <v>2439</v>
      </c>
      <c r="L20" s="423">
        <v>3870</v>
      </c>
      <c r="M20" s="424">
        <v>3405</v>
      </c>
    </row>
    <row r="21" spans="1:13" s="110" customFormat="1" ht="11.1" customHeight="1" x14ac:dyDescent="0.2">
      <c r="A21" s="422" t="s">
        <v>389</v>
      </c>
      <c r="B21" s="115">
        <v>35113</v>
      </c>
      <c r="C21" s="114">
        <v>17920</v>
      </c>
      <c r="D21" s="114">
        <v>17193</v>
      </c>
      <c r="E21" s="114">
        <v>25401</v>
      </c>
      <c r="F21" s="114">
        <v>9698</v>
      </c>
      <c r="G21" s="114">
        <v>5382</v>
      </c>
      <c r="H21" s="114">
        <v>9787</v>
      </c>
      <c r="I21" s="115">
        <v>8924</v>
      </c>
      <c r="J21" s="114">
        <v>6455</v>
      </c>
      <c r="K21" s="114">
        <v>2469</v>
      </c>
      <c r="L21" s="423">
        <v>1649</v>
      </c>
      <c r="M21" s="424">
        <v>2161</v>
      </c>
    </row>
    <row r="22" spans="1:13" ht="15" customHeight="1" x14ac:dyDescent="0.2">
      <c r="A22" s="422" t="s">
        <v>392</v>
      </c>
      <c r="B22" s="115">
        <v>34887</v>
      </c>
      <c r="C22" s="114">
        <v>17747</v>
      </c>
      <c r="D22" s="114">
        <v>17140</v>
      </c>
      <c r="E22" s="114">
        <v>25088</v>
      </c>
      <c r="F22" s="114">
        <v>9689</v>
      </c>
      <c r="G22" s="114">
        <v>5108</v>
      </c>
      <c r="H22" s="114">
        <v>9897</v>
      </c>
      <c r="I22" s="115">
        <v>8611</v>
      </c>
      <c r="J22" s="114">
        <v>6184</v>
      </c>
      <c r="K22" s="114">
        <v>2427</v>
      </c>
      <c r="L22" s="423">
        <v>2402</v>
      </c>
      <c r="M22" s="424">
        <v>2638</v>
      </c>
    </row>
    <row r="23" spans="1:13" ht="11.1" customHeight="1" x14ac:dyDescent="0.2">
      <c r="A23" s="422" t="s">
        <v>387</v>
      </c>
      <c r="B23" s="115">
        <v>35530</v>
      </c>
      <c r="C23" s="114">
        <v>18208</v>
      </c>
      <c r="D23" s="114">
        <v>17322</v>
      </c>
      <c r="E23" s="114">
        <v>25157</v>
      </c>
      <c r="F23" s="114">
        <v>9804</v>
      </c>
      <c r="G23" s="114">
        <v>5070</v>
      </c>
      <c r="H23" s="114">
        <v>10194</v>
      </c>
      <c r="I23" s="115">
        <v>8769</v>
      </c>
      <c r="J23" s="114">
        <v>6297</v>
      </c>
      <c r="K23" s="114">
        <v>2472</v>
      </c>
      <c r="L23" s="423">
        <v>2627</v>
      </c>
      <c r="M23" s="424">
        <v>2049</v>
      </c>
    </row>
    <row r="24" spans="1:13" ht="11.1" customHeight="1" x14ac:dyDescent="0.2">
      <c r="A24" s="422" t="s">
        <v>388</v>
      </c>
      <c r="B24" s="115">
        <v>36302</v>
      </c>
      <c r="C24" s="114">
        <v>18688</v>
      </c>
      <c r="D24" s="114">
        <v>17614</v>
      </c>
      <c r="E24" s="114">
        <v>25788</v>
      </c>
      <c r="F24" s="114">
        <v>9881</v>
      </c>
      <c r="G24" s="114">
        <v>5548</v>
      </c>
      <c r="H24" s="114">
        <v>10355</v>
      </c>
      <c r="I24" s="115">
        <v>8740</v>
      </c>
      <c r="J24" s="114">
        <v>6149</v>
      </c>
      <c r="K24" s="114">
        <v>2591</v>
      </c>
      <c r="L24" s="423">
        <v>3595</v>
      </c>
      <c r="M24" s="424">
        <v>2897</v>
      </c>
    </row>
    <row r="25" spans="1:13" s="110" customFormat="1" ht="11.1" customHeight="1" x14ac:dyDescent="0.2">
      <c r="A25" s="422" t="s">
        <v>389</v>
      </c>
      <c r="B25" s="115">
        <v>35830</v>
      </c>
      <c r="C25" s="114">
        <v>18349</v>
      </c>
      <c r="D25" s="114">
        <v>17481</v>
      </c>
      <c r="E25" s="114">
        <v>25313</v>
      </c>
      <c r="F25" s="114">
        <v>9890</v>
      </c>
      <c r="G25" s="114">
        <v>5337</v>
      </c>
      <c r="H25" s="114">
        <v>10331</v>
      </c>
      <c r="I25" s="115">
        <v>9219</v>
      </c>
      <c r="J25" s="114">
        <v>6604</v>
      </c>
      <c r="K25" s="114">
        <v>2615</v>
      </c>
      <c r="L25" s="423">
        <v>1803</v>
      </c>
      <c r="M25" s="424">
        <v>2289</v>
      </c>
    </row>
    <row r="26" spans="1:13" ht="15" customHeight="1" x14ac:dyDescent="0.2">
      <c r="A26" s="422" t="s">
        <v>393</v>
      </c>
      <c r="B26" s="115">
        <v>35640</v>
      </c>
      <c r="C26" s="114">
        <v>18252</v>
      </c>
      <c r="D26" s="114">
        <v>17388</v>
      </c>
      <c r="E26" s="114">
        <v>25083</v>
      </c>
      <c r="F26" s="114">
        <v>9924</v>
      </c>
      <c r="G26" s="114">
        <v>5140</v>
      </c>
      <c r="H26" s="114">
        <v>10394</v>
      </c>
      <c r="I26" s="115">
        <v>8858</v>
      </c>
      <c r="J26" s="114">
        <v>6276</v>
      </c>
      <c r="K26" s="114">
        <v>2582</v>
      </c>
      <c r="L26" s="423">
        <v>2977</v>
      </c>
      <c r="M26" s="424">
        <v>3126</v>
      </c>
    </row>
    <row r="27" spans="1:13" ht="11.1" customHeight="1" x14ac:dyDescent="0.2">
      <c r="A27" s="422" t="s">
        <v>387</v>
      </c>
      <c r="B27" s="115">
        <v>36047</v>
      </c>
      <c r="C27" s="114">
        <v>18484</v>
      </c>
      <c r="D27" s="114">
        <v>17563</v>
      </c>
      <c r="E27" s="114">
        <v>25392</v>
      </c>
      <c r="F27" s="114">
        <v>10035</v>
      </c>
      <c r="G27" s="114">
        <v>5095</v>
      </c>
      <c r="H27" s="114">
        <v>10623</v>
      </c>
      <c r="I27" s="115">
        <v>9170</v>
      </c>
      <c r="J27" s="114">
        <v>6496</v>
      </c>
      <c r="K27" s="114">
        <v>2674</v>
      </c>
      <c r="L27" s="423">
        <v>2409</v>
      </c>
      <c r="M27" s="424">
        <v>2074</v>
      </c>
    </row>
    <row r="28" spans="1:13" ht="11.1" customHeight="1" x14ac:dyDescent="0.2">
      <c r="A28" s="422" t="s">
        <v>388</v>
      </c>
      <c r="B28" s="115">
        <v>36371</v>
      </c>
      <c r="C28" s="114">
        <v>18558</v>
      </c>
      <c r="D28" s="114">
        <v>17813</v>
      </c>
      <c r="E28" s="114">
        <v>26159</v>
      </c>
      <c r="F28" s="114">
        <v>10152</v>
      </c>
      <c r="G28" s="114">
        <v>5438</v>
      </c>
      <c r="H28" s="114">
        <v>10626</v>
      </c>
      <c r="I28" s="115">
        <v>9010</v>
      </c>
      <c r="J28" s="114">
        <v>6268</v>
      </c>
      <c r="K28" s="114">
        <v>2742</v>
      </c>
      <c r="L28" s="423">
        <v>3400</v>
      </c>
      <c r="M28" s="424">
        <v>2885</v>
      </c>
    </row>
    <row r="29" spans="1:13" s="110" customFormat="1" ht="11.1" customHeight="1" x14ac:dyDescent="0.2">
      <c r="A29" s="422" t="s">
        <v>389</v>
      </c>
      <c r="B29" s="115">
        <v>35887</v>
      </c>
      <c r="C29" s="114">
        <v>18166</v>
      </c>
      <c r="D29" s="114">
        <v>17721</v>
      </c>
      <c r="E29" s="114">
        <v>25661</v>
      </c>
      <c r="F29" s="114">
        <v>10213</v>
      </c>
      <c r="G29" s="114">
        <v>5280</v>
      </c>
      <c r="H29" s="114">
        <v>10585</v>
      </c>
      <c r="I29" s="115">
        <v>9383</v>
      </c>
      <c r="J29" s="114">
        <v>6667</v>
      </c>
      <c r="K29" s="114">
        <v>2716</v>
      </c>
      <c r="L29" s="423">
        <v>1837</v>
      </c>
      <c r="M29" s="424">
        <v>2346</v>
      </c>
    </row>
    <row r="30" spans="1:13" ht="15" customHeight="1" x14ac:dyDescent="0.2">
      <c r="A30" s="422" t="s">
        <v>394</v>
      </c>
      <c r="B30" s="115">
        <v>35961</v>
      </c>
      <c r="C30" s="114">
        <v>18225</v>
      </c>
      <c r="D30" s="114">
        <v>17736</v>
      </c>
      <c r="E30" s="114">
        <v>25634</v>
      </c>
      <c r="F30" s="114">
        <v>10318</v>
      </c>
      <c r="G30" s="114">
        <v>5090</v>
      </c>
      <c r="H30" s="114">
        <v>10638</v>
      </c>
      <c r="I30" s="115">
        <v>9019</v>
      </c>
      <c r="J30" s="114">
        <v>6327</v>
      </c>
      <c r="K30" s="114">
        <v>2692</v>
      </c>
      <c r="L30" s="423">
        <v>2802</v>
      </c>
      <c r="M30" s="424">
        <v>2738</v>
      </c>
    </row>
    <row r="31" spans="1:13" ht="11.1" customHeight="1" x14ac:dyDescent="0.2">
      <c r="A31" s="422" t="s">
        <v>387</v>
      </c>
      <c r="B31" s="115">
        <v>36392</v>
      </c>
      <c r="C31" s="114">
        <v>18486</v>
      </c>
      <c r="D31" s="114">
        <v>17906</v>
      </c>
      <c r="E31" s="114">
        <v>25892</v>
      </c>
      <c r="F31" s="114">
        <v>10494</v>
      </c>
      <c r="G31" s="114">
        <v>5043</v>
      </c>
      <c r="H31" s="114">
        <v>10846</v>
      </c>
      <c r="I31" s="115">
        <v>9276</v>
      </c>
      <c r="J31" s="114">
        <v>6517</v>
      </c>
      <c r="K31" s="114">
        <v>2759</v>
      </c>
      <c r="L31" s="423">
        <v>2683</v>
      </c>
      <c r="M31" s="424">
        <v>2131</v>
      </c>
    </row>
    <row r="32" spans="1:13" ht="11.1" customHeight="1" x14ac:dyDescent="0.2">
      <c r="A32" s="422" t="s">
        <v>388</v>
      </c>
      <c r="B32" s="115">
        <v>37075</v>
      </c>
      <c r="C32" s="114">
        <v>18787</v>
      </c>
      <c r="D32" s="114">
        <v>18288</v>
      </c>
      <c r="E32" s="114">
        <v>26405</v>
      </c>
      <c r="F32" s="114">
        <v>10668</v>
      </c>
      <c r="G32" s="114">
        <v>5474</v>
      </c>
      <c r="H32" s="114">
        <v>10968</v>
      </c>
      <c r="I32" s="115">
        <v>8962</v>
      </c>
      <c r="J32" s="114">
        <v>6131</v>
      </c>
      <c r="K32" s="114">
        <v>2831</v>
      </c>
      <c r="L32" s="423">
        <v>3474</v>
      </c>
      <c r="M32" s="424">
        <v>2904</v>
      </c>
    </row>
    <row r="33" spans="1:13" s="110" customFormat="1" ht="11.1" customHeight="1" x14ac:dyDescent="0.2">
      <c r="A33" s="422" t="s">
        <v>389</v>
      </c>
      <c r="B33" s="115">
        <v>36617</v>
      </c>
      <c r="C33" s="114">
        <v>18398</v>
      </c>
      <c r="D33" s="114">
        <v>18219</v>
      </c>
      <c r="E33" s="114">
        <v>25906</v>
      </c>
      <c r="F33" s="114">
        <v>10709</v>
      </c>
      <c r="G33" s="114">
        <v>5256</v>
      </c>
      <c r="H33" s="114">
        <v>10942</v>
      </c>
      <c r="I33" s="115">
        <v>9282</v>
      </c>
      <c r="J33" s="114">
        <v>6488</v>
      </c>
      <c r="K33" s="114">
        <v>2794</v>
      </c>
      <c r="L33" s="423">
        <v>1986</v>
      </c>
      <c r="M33" s="424">
        <v>2472</v>
      </c>
    </row>
    <row r="34" spans="1:13" ht="15" customHeight="1" x14ac:dyDescent="0.2">
      <c r="A34" s="422" t="s">
        <v>395</v>
      </c>
      <c r="B34" s="115">
        <v>36695</v>
      </c>
      <c r="C34" s="114">
        <v>18423</v>
      </c>
      <c r="D34" s="114">
        <v>18272</v>
      </c>
      <c r="E34" s="114">
        <v>25765</v>
      </c>
      <c r="F34" s="114">
        <v>10929</v>
      </c>
      <c r="G34" s="114">
        <v>5064</v>
      </c>
      <c r="H34" s="114">
        <v>11053</v>
      </c>
      <c r="I34" s="115">
        <v>9021</v>
      </c>
      <c r="J34" s="114">
        <v>6193</v>
      </c>
      <c r="K34" s="114">
        <v>2828</v>
      </c>
      <c r="L34" s="423">
        <v>2795</v>
      </c>
      <c r="M34" s="424">
        <v>2732</v>
      </c>
    </row>
    <row r="35" spans="1:13" ht="11.1" customHeight="1" x14ac:dyDescent="0.2">
      <c r="A35" s="422" t="s">
        <v>387</v>
      </c>
      <c r="B35" s="115">
        <v>37257</v>
      </c>
      <c r="C35" s="114">
        <v>18845</v>
      </c>
      <c r="D35" s="114">
        <v>18412</v>
      </c>
      <c r="E35" s="114">
        <v>26107</v>
      </c>
      <c r="F35" s="114">
        <v>11150</v>
      </c>
      <c r="G35" s="114">
        <v>5024</v>
      </c>
      <c r="H35" s="114">
        <v>11298</v>
      </c>
      <c r="I35" s="115">
        <v>9362</v>
      </c>
      <c r="J35" s="114">
        <v>6417</v>
      </c>
      <c r="K35" s="114">
        <v>2945</v>
      </c>
      <c r="L35" s="423">
        <v>2747</v>
      </c>
      <c r="M35" s="424">
        <v>2224</v>
      </c>
    </row>
    <row r="36" spans="1:13" ht="11.1" customHeight="1" x14ac:dyDescent="0.2">
      <c r="A36" s="422" t="s">
        <v>388</v>
      </c>
      <c r="B36" s="115">
        <v>37895</v>
      </c>
      <c r="C36" s="114">
        <v>19193</v>
      </c>
      <c r="D36" s="114">
        <v>18702</v>
      </c>
      <c r="E36" s="114">
        <v>26682</v>
      </c>
      <c r="F36" s="114">
        <v>11213</v>
      </c>
      <c r="G36" s="114">
        <v>5403</v>
      </c>
      <c r="H36" s="114">
        <v>11482</v>
      </c>
      <c r="I36" s="115">
        <v>9153</v>
      </c>
      <c r="J36" s="114">
        <v>6129</v>
      </c>
      <c r="K36" s="114">
        <v>3024</v>
      </c>
      <c r="L36" s="423">
        <v>3516</v>
      </c>
      <c r="M36" s="424">
        <v>3031</v>
      </c>
    </row>
    <row r="37" spans="1:13" s="110" customFormat="1" ht="11.1" customHeight="1" x14ac:dyDescent="0.2">
      <c r="A37" s="422" t="s">
        <v>389</v>
      </c>
      <c r="B37" s="115">
        <v>37682</v>
      </c>
      <c r="C37" s="114">
        <v>18945</v>
      </c>
      <c r="D37" s="114">
        <v>18737</v>
      </c>
      <c r="E37" s="114">
        <v>26360</v>
      </c>
      <c r="F37" s="114">
        <v>11322</v>
      </c>
      <c r="G37" s="114">
        <v>5266</v>
      </c>
      <c r="H37" s="114">
        <v>11508</v>
      </c>
      <c r="I37" s="115">
        <v>9638</v>
      </c>
      <c r="J37" s="114">
        <v>6601</v>
      </c>
      <c r="K37" s="114">
        <v>3037</v>
      </c>
      <c r="L37" s="423">
        <v>2220</v>
      </c>
      <c r="M37" s="424">
        <v>2460</v>
      </c>
    </row>
    <row r="38" spans="1:13" ht="15" customHeight="1" x14ac:dyDescent="0.2">
      <c r="A38" s="425" t="s">
        <v>396</v>
      </c>
      <c r="B38" s="115">
        <v>37810</v>
      </c>
      <c r="C38" s="114">
        <v>19123</v>
      </c>
      <c r="D38" s="114">
        <v>18687</v>
      </c>
      <c r="E38" s="114">
        <v>26394</v>
      </c>
      <c r="F38" s="114">
        <v>11416</v>
      </c>
      <c r="G38" s="114">
        <v>5147</v>
      </c>
      <c r="H38" s="114">
        <v>11597</v>
      </c>
      <c r="I38" s="115">
        <v>9310</v>
      </c>
      <c r="J38" s="114">
        <v>6285</v>
      </c>
      <c r="K38" s="114">
        <v>3025</v>
      </c>
      <c r="L38" s="423">
        <v>3072</v>
      </c>
      <c r="M38" s="424">
        <v>2948</v>
      </c>
    </row>
    <row r="39" spans="1:13" ht="11.1" customHeight="1" x14ac:dyDescent="0.2">
      <c r="A39" s="422" t="s">
        <v>387</v>
      </c>
      <c r="B39" s="115">
        <v>38474</v>
      </c>
      <c r="C39" s="114">
        <v>19604</v>
      </c>
      <c r="D39" s="114">
        <v>18870</v>
      </c>
      <c r="E39" s="114">
        <v>26876</v>
      </c>
      <c r="F39" s="114">
        <v>11598</v>
      </c>
      <c r="G39" s="114">
        <v>5149</v>
      </c>
      <c r="H39" s="114">
        <v>11887</v>
      </c>
      <c r="I39" s="115">
        <v>9659</v>
      </c>
      <c r="J39" s="114">
        <v>6540</v>
      </c>
      <c r="K39" s="114">
        <v>3119</v>
      </c>
      <c r="L39" s="423">
        <v>3101</v>
      </c>
      <c r="M39" s="424">
        <v>2448</v>
      </c>
    </row>
    <row r="40" spans="1:13" ht="11.1" customHeight="1" x14ac:dyDescent="0.2">
      <c r="A40" s="425" t="s">
        <v>388</v>
      </c>
      <c r="B40" s="115">
        <v>39165</v>
      </c>
      <c r="C40" s="114">
        <v>19941</v>
      </c>
      <c r="D40" s="114">
        <v>19224</v>
      </c>
      <c r="E40" s="114">
        <v>27407</v>
      </c>
      <c r="F40" s="114">
        <v>11758</v>
      </c>
      <c r="G40" s="114">
        <v>5483</v>
      </c>
      <c r="H40" s="114">
        <v>12035</v>
      </c>
      <c r="I40" s="115">
        <v>9488</v>
      </c>
      <c r="J40" s="114">
        <v>6262</v>
      </c>
      <c r="K40" s="114">
        <v>3226</v>
      </c>
      <c r="L40" s="423">
        <v>4327</v>
      </c>
      <c r="M40" s="424">
        <v>3656</v>
      </c>
    </row>
    <row r="41" spans="1:13" s="110" customFormat="1" ht="11.1" customHeight="1" x14ac:dyDescent="0.2">
      <c r="A41" s="422" t="s">
        <v>389</v>
      </c>
      <c r="B41" s="115">
        <v>38889</v>
      </c>
      <c r="C41" s="114">
        <v>19706</v>
      </c>
      <c r="D41" s="114">
        <v>19183</v>
      </c>
      <c r="E41" s="114">
        <v>27110</v>
      </c>
      <c r="F41" s="114">
        <v>11779</v>
      </c>
      <c r="G41" s="114">
        <v>5407</v>
      </c>
      <c r="H41" s="114">
        <v>11990</v>
      </c>
      <c r="I41" s="115">
        <v>9966</v>
      </c>
      <c r="J41" s="114">
        <v>6769</v>
      </c>
      <c r="K41" s="114">
        <v>3197</v>
      </c>
      <c r="L41" s="423">
        <v>2501</v>
      </c>
      <c r="M41" s="424">
        <v>2729</v>
      </c>
    </row>
    <row r="42" spans="1:13" ht="15" customHeight="1" x14ac:dyDescent="0.2">
      <c r="A42" s="422" t="s">
        <v>397</v>
      </c>
      <c r="B42" s="115">
        <v>39061</v>
      </c>
      <c r="C42" s="114">
        <v>19916</v>
      </c>
      <c r="D42" s="114">
        <v>19145</v>
      </c>
      <c r="E42" s="114">
        <v>27307</v>
      </c>
      <c r="F42" s="114">
        <v>11754</v>
      </c>
      <c r="G42" s="114">
        <v>5188</v>
      </c>
      <c r="H42" s="114">
        <v>12022</v>
      </c>
      <c r="I42" s="115">
        <v>9588</v>
      </c>
      <c r="J42" s="114">
        <v>6419</v>
      </c>
      <c r="K42" s="114">
        <v>3169</v>
      </c>
      <c r="L42" s="423">
        <v>3140</v>
      </c>
      <c r="M42" s="424">
        <v>3176</v>
      </c>
    </row>
    <row r="43" spans="1:13" ht="11.1" customHeight="1" x14ac:dyDescent="0.2">
      <c r="A43" s="422" t="s">
        <v>387</v>
      </c>
      <c r="B43" s="115">
        <v>39568</v>
      </c>
      <c r="C43" s="114">
        <v>20298</v>
      </c>
      <c r="D43" s="114">
        <v>19270</v>
      </c>
      <c r="E43" s="114">
        <v>27639</v>
      </c>
      <c r="F43" s="114">
        <v>11929</v>
      </c>
      <c r="G43" s="114">
        <v>5180</v>
      </c>
      <c r="H43" s="114">
        <v>12276</v>
      </c>
      <c r="I43" s="115">
        <v>9974</v>
      </c>
      <c r="J43" s="114">
        <v>6647</v>
      </c>
      <c r="K43" s="114">
        <v>3327</v>
      </c>
      <c r="L43" s="423">
        <v>3269</v>
      </c>
      <c r="M43" s="424">
        <v>2781</v>
      </c>
    </row>
    <row r="44" spans="1:13" ht="11.1" customHeight="1" x14ac:dyDescent="0.2">
      <c r="A44" s="422" t="s">
        <v>388</v>
      </c>
      <c r="B44" s="115">
        <v>40160</v>
      </c>
      <c r="C44" s="114">
        <v>20661</v>
      </c>
      <c r="D44" s="114">
        <v>19499</v>
      </c>
      <c r="E44" s="114">
        <v>28173</v>
      </c>
      <c r="F44" s="114">
        <v>11987</v>
      </c>
      <c r="G44" s="114">
        <v>5512</v>
      </c>
      <c r="H44" s="114">
        <v>12450</v>
      </c>
      <c r="I44" s="115">
        <v>9604</v>
      </c>
      <c r="J44" s="114">
        <v>6286</v>
      </c>
      <c r="K44" s="114">
        <v>3318</v>
      </c>
      <c r="L44" s="423">
        <v>4029</v>
      </c>
      <c r="M44" s="424">
        <v>3626</v>
      </c>
    </row>
    <row r="45" spans="1:13" s="110" customFormat="1" ht="11.1" customHeight="1" x14ac:dyDescent="0.2">
      <c r="A45" s="422" t="s">
        <v>389</v>
      </c>
      <c r="B45" s="115">
        <v>39661</v>
      </c>
      <c r="C45" s="114">
        <v>20233</v>
      </c>
      <c r="D45" s="114">
        <v>19428</v>
      </c>
      <c r="E45" s="114">
        <v>27583</v>
      </c>
      <c r="F45" s="114">
        <v>12078</v>
      </c>
      <c r="G45" s="114">
        <v>5346</v>
      </c>
      <c r="H45" s="114">
        <v>12346</v>
      </c>
      <c r="I45" s="115">
        <v>10060</v>
      </c>
      <c r="J45" s="114">
        <v>6769</v>
      </c>
      <c r="K45" s="114">
        <v>3291</v>
      </c>
      <c r="L45" s="423">
        <v>2611</v>
      </c>
      <c r="M45" s="424">
        <v>2984</v>
      </c>
    </row>
    <row r="46" spans="1:13" ht="15" customHeight="1" x14ac:dyDescent="0.2">
      <c r="A46" s="422" t="s">
        <v>398</v>
      </c>
      <c r="B46" s="115">
        <v>39716</v>
      </c>
      <c r="C46" s="114">
        <v>20253</v>
      </c>
      <c r="D46" s="114">
        <v>19463</v>
      </c>
      <c r="E46" s="114">
        <v>27567</v>
      </c>
      <c r="F46" s="114">
        <v>12149</v>
      </c>
      <c r="G46" s="114">
        <v>5227</v>
      </c>
      <c r="H46" s="114">
        <v>12368</v>
      </c>
      <c r="I46" s="115">
        <v>9775</v>
      </c>
      <c r="J46" s="114">
        <v>6424</v>
      </c>
      <c r="K46" s="114">
        <v>3351</v>
      </c>
      <c r="L46" s="423">
        <v>3291</v>
      </c>
      <c r="M46" s="424">
        <v>3296</v>
      </c>
    </row>
    <row r="47" spans="1:13" ht="11.1" customHeight="1" x14ac:dyDescent="0.2">
      <c r="A47" s="422" t="s">
        <v>387</v>
      </c>
      <c r="B47" s="115">
        <v>40177</v>
      </c>
      <c r="C47" s="114">
        <v>20573</v>
      </c>
      <c r="D47" s="114">
        <v>19604</v>
      </c>
      <c r="E47" s="114">
        <v>27798</v>
      </c>
      <c r="F47" s="114">
        <v>12379</v>
      </c>
      <c r="G47" s="114">
        <v>5173</v>
      </c>
      <c r="H47" s="114">
        <v>12610</v>
      </c>
      <c r="I47" s="115">
        <v>10115</v>
      </c>
      <c r="J47" s="114">
        <v>6678</v>
      </c>
      <c r="K47" s="114">
        <v>3437</v>
      </c>
      <c r="L47" s="423">
        <v>3029</v>
      </c>
      <c r="M47" s="424">
        <v>2641</v>
      </c>
    </row>
    <row r="48" spans="1:13" ht="11.1" customHeight="1" x14ac:dyDescent="0.2">
      <c r="A48" s="422" t="s">
        <v>388</v>
      </c>
      <c r="B48" s="115">
        <v>40811</v>
      </c>
      <c r="C48" s="114">
        <v>20898</v>
      </c>
      <c r="D48" s="114">
        <v>19913</v>
      </c>
      <c r="E48" s="114">
        <v>28187</v>
      </c>
      <c r="F48" s="114">
        <v>12624</v>
      </c>
      <c r="G48" s="114">
        <v>5525</v>
      </c>
      <c r="H48" s="114">
        <v>12756</v>
      </c>
      <c r="I48" s="115">
        <v>9792</v>
      </c>
      <c r="J48" s="114">
        <v>6297</v>
      </c>
      <c r="K48" s="114">
        <v>3495</v>
      </c>
      <c r="L48" s="423">
        <v>3838</v>
      </c>
      <c r="M48" s="424">
        <v>3443</v>
      </c>
    </row>
    <row r="49" spans="1:17" s="110" customFormat="1" ht="11.1" customHeight="1" x14ac:dyDescent="0.2">
      <c r="A49" s="422" t="s">
        <v>389</v>
      </c>
      <c r="B49" s="115">
        <v>40392</v>
      </c>
      <c r="C49" s="114">
        <v>20523</v>
      </c>
      <c r="D49" s="114">
        <v>19869</v>
      </c>
      <c r="E49" s="114">
        <v>27677</v>
      </c>
      <c r="F49" s="114">
        <v>12715</v>
      </c>
      <c r="G49" s="114">
        <v>5398</v>
      </c>
      <c r="H49" s="114">
        <v>12651</v>
      </c>
      <c r="I49" s="115">
        <v>9968</v>
      </c>
      <c r="J49" s="114">
        <v>6555</v>
      </c>
      <c r="K49" s="114">
        <v>3413</v>
      </c>
      <c r="L49" s="423">
        <v>2386</v>
      </c>
      <c r="M49" s="424">
        <v>2738</v>
      </c>
    </row>
    <row r="50" spans="1:17" ht="15" customHeight="1" x14ac:dyDescent="0.2">
      <c r="A50" s="422" t="s">
        <v>399</v>
      </c>
      <c r="B50" s="143">
        <v>40168</v>
      </c>
      <c r="C50" s="144">
        <v>20392</v>
      </c>
      <c r="D50" s="144">
        <v>19776</v>
      </c>
      <c r="E50" s="144">
        <v>27519</v>
      </c>
      <c r="F50" s="144">
        <v>12649</v>
      </c>
      <c r="G50" s="144">
        <v>5195</v>
      </c>
      <c r="H50" s="144">
        <v>12655</v>
      </c>
      <c r="I50" s="143">
        <v>9297</v>
      </c>
      <c r="J50" s="144">
        <v>6059</v>
      </c>
      <c r="K50" s="144">
        <v>3238</v>
      </c>
      <c r="L50" s="426">
        <v>3050</v>
      </c>
      <c r="M50" s="427">
        <v>3333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1.1380803706314835</v>
      </c>
      <c r="C6" s="480">
        <f>'Tabelle 3.3'!J11</f>
        <v>-4.8900255754475701</v>
      </c>
      <c r="D6" s="481">
        <f t="shared" ref="D6:E9" si="0">IF(OR(AND(B6&gt;=-50,B6&lt;=50),ISNUMBER(B6)=FALSE),B6,"")</f>
        <v>1.1380803706314835</v>
      </c>
      <c r="E6" s="481">
        <f t="shared" si="0"/>
        <v>-4.8900255754475701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1.1380803706314835</v>
      </c>
      <c r="C14" s="480">
        <f>'Tabelle 3.3'!J11</f>
        <v>-4.8900255754475701</v>
      </c>
      <c r="D14" s="481">
        <f>IF(OR(AND(B14&gt;=-50,B14&lt;=50),ISNUMBER(B14)=FALSE),B14,"")</f>
        <v>1.1380803706314835</v>
      </c>
      <c r="E14" s="481">
        <f>IF(OR(AND(C14&gt;=-50,C14&lt;=50),ISNUMBER(C14)=FALSE),C14,"")</f>
        <v>-4.8900255754475701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-1.5942028985507246</v>
      </c>
      <c r="C17" s="480">
        <f>'Tabelle 3.3'!J14</f>
        <v>-9.2465753424657535</v>
      </c>
      <c r="D17" s="481">
        <f t="shared" si="3"/>
        <v>-1.5942028985507246</v>
      </c>
      <c r="E17" s="481">
        <f t="shared" si="3"/>
        <v>-9.2465753424657535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t="str">
        <f>'Tabelle 2.3'!J15</f>
        <v>*</v>
      </c>
      <c r="C18" s="480" t="str">
        <f>'Tabelle 3.3'!J15</f>
        <v>*</v>
      </c>
      <c r="D18" s="481" t="str">
        <f t="shared" si="3"/>
        <v>*</v>
      </c>
      <c r="E18" s="481" t="str">
        <f t="shared" si="3"/>
        <v>*</v>
      </c>
      <c r="F18" s="476" t="str">
        <f t="shared" si="4"/>
        <v/>
      </c>
      <c r="G18" s="476" t="str">
        <f t="shared" si="4"/>
        <v/>
      </c>
      <c r="H18" s="482">
        <f t="shared" si="5"/>
        <v>-0.75</v>
      </c>
      <c r="I18" s="482">
        <f t="shared" si="5"/>
        <v>-0.75</v>
      </c>
      <c r="J18" s="476">
        <f t="shared" si="6"/>
        <v>46</v>
      </c>
      <c r="K18" s="476">
        <f t="shared" si="7"/>
        <v>45</v>
      </c>
      <c r="L18" s="476">
        <f t="shared" si="8"/>
        <v>46</v>
      </c>
      <c r="M18" s="476">
        <f t="shared" si="9"/>
        <v>45</v>
      </c>
      <c r="N18" s="476">
        <v>46</v>
      </c>
    </row>
    <row r="19" spans="1:14" s="475" customFormat="1" ht="15" customHeight="1" x14ac:dyDescent="0.2">
      <c r="A19" s="475">
        <v>6</v>
      </c>
      <c r="B19" s="479">
        <f>'Tabelle 2.3'!J16</f>
        <v>-1.6363302077587791</v>
      </c>
      <c r="C19" s="480">
        <f>'Tabelle 3.3'!J16</f>
        <v>10.75268817204301</v>
      </c>
      <c r="D19" s="481">
        <f t="shared" si="3"/>
        <v>-1.6363302077587791</v>
      </c>
      <c r="E19" s="481">
        <f t="shared" si="3"/>
        <v>10.75268817204301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t="str">
        <f>'Tabelle 2.3'!J17</f>
        <v>*</v>
      </c>
      <c r="C20" s="480" t="str">
        <f>'Tabelle 3.3'!J17</f>
        <v>*</v>
      </c>
      <c r="D20" s="481" t="str">
        <f t="shared" si="3"/>
        <v>*</v>
      </c>
      <c r="E20" s="481" t="str">
        <f t="shared" si="3"/>
        <v>*</v>
      </c>
      <c r="F20" s="476" t="str">
        <f t="shared" si="4"/>
        <v/>
      </c>
      <c r="G20" s="476" t="str">
        <f t="shared" si="4"/>
        <v/>
      </c>
      <c r="H20" s="482">
        <f t="shared" si="5"/>
        <v>-0.75</v>
      </c>
      <c r="I20" s="482">
        <f t="shared" si="5"/>
        <v>-0.75</v>
      </c>
      <c r="J20" s="476">
        <f t="shared" si="6"/>
        <v>67</v>
      </c>
      <c r="K20" s="476">
        <f t="shared" si="7"/>
        <v>45</v>
      </c>
      <c r="L20" s="476">
        <f t="shared" si="8"/>
        <v>67</v>
      </c>
      <c r="M20" s="476">
        <f t="shared" si="9"/>
        <v>45</v>
      </c>
      <c r="N20" s="476">
        <v>67</v>
      </c>
    </row>
    <row r="21" spans="1:14" s="475" customFormat="1" ht="15" customHeight="1" x14ac:dyDescent="0.2">
      <c r="A21" s="475">
        <v>8</v>
      </c>
      <c r="B21" s="479" t="str">
        <f>'Tabelle 2.3'!J18</f>
        <v>*</v>
      </c>
      <c r="C21" s="480" t="str">
        <f>'Tabelle 3.3'!J18</f>
        <v>*</v>
      </c>
      <c r="D21" s="481" t="str">
        <f t="shared" si="3"/>
        <v>*</v>
      </c>
      <c r="E21" s="481" t="str">
        <f t="shared" si="3"/>
        <v>*</v>
      </c>
      <c r="F21" s="476" t="str">
        <f t="shared" si="4"/>
        <v/>
      </c>
      <c r="G21" s="476" t="str">
        <f t="shared" si="4"/>
        <v/>
      </c>
      <c r="H21" s="482">
        <f t="shared" si="5"/>
        <v>-0.75</v>
      </c>
      <c r="I21" s="482">
        <f t="shared" si="5"/>
        <v>-0.75</v>
      </c>
      <c r="J21" s="476">
        <f t="shared" si="6"/>
        <v>77</v>
      </c>
      <c r="K21" s="476">
        <f t="shared" si="7"/>
        <v>45</v>
      </c>
      <c r="L21" s="476">
        <f t="shared" si="8"/>
        <v>77</v>
      </c>
      <c r="M21" s="476">
        <f t="shared" si="9"/>
        <v>45</v>
      </c>
      <c r="N21" s="476">
        <v>77</v>
      </c>
    </row>
    <row r="22" spans="1:14" s="475" customFormat="1" ht="15" customHeight="1" x14ac:dyDescent="0.2">
      <c r="A22" s="475">
        <v>9</v>
      </c>
      <c r="B22" s="479">
        <f>'Tabelle 2.3'!J19</f>
        <v>0.1157598809326939</v>
      </c>
      <c r="C22" s="480">
        <f>'Tabelle 3.3'!J19</f>
        <v>-5.7845744680851068</v>
      </c>
      <c r="D22" s="481">
        <f t="shared" si="3"/>
        <v>0.1157598809326939</v>
      </c>
      <c r="E22" s="481">
        <f t="shared" si="3"/>
        <v>-5.7845744680851068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2.8533510285335102</v>
      </c>
      <c r="C23" s="480">
        <f>'Tabelle 3.3'!J20</f>
        <v>-7.0788530465949817</v>
      </c>
      <c r="D23" s="481">
        <f t="shared" si="3"/>
        <v>2.8533510285335102</v>
      </c>
      <c r="E23" s="481">
        <f t="shared" si="3"/>
        <v>-7.0788530465949817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1.9169329073482428</v>
      </c>
      <c r="C24" s="480">
        <f>'Tabelle 3.3'!J21</f>
        <v>-15.205843293492697</v>
      </c>
      <c r="D24" s="481">
        <f t="shared" si="3"/>
        <v>1.9169329073482428</v>
      </c>
      <c r="E24" s="481">
        <f t="shared" si="3"/>
        <v>-15.205843293492697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4.2338709677419351</v>
      </c>
      <c r="C25" s="480">
        <f>'Tabelle 3.3'!J22</f>
        <v>22.142857142857142</v>
      </c>
      <c r="D25" s="481">
        <f t="shared" si="3"/>
        <v>4.2338709677419351</v>
      </c>
      <c r="E25" s="481">
        <f t="shared" si="3"/>
        <v>22.142857142857142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-3.6882393876130828</v>
      </c>
      <c r="C26" s="480">
        <f>'Tabelle 3.3'!J23</f>
        <v>6.1403508771929829</v>
      </c>
      <c r="D26" s="481">
        <f t="shared" si="3"/>
        <v>-3.6882393876130828</v>
      </c>
      <c r="E26" s="481">
        <f t="shared" si="3"/>
        <v>6.1403508771929829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4.3795620437956204</v>
      </c>
      <c r="C27" s="480">
        <f>'Tabelle 3.3'!J24</f>
        <v>-3.9603960396039604</v>
      </c>
      <c r="D27" s="481">
        <f t="shared" si="3"/>
        <v>4.3795620437956204</v>
      </c>
      <c r="E27" s="481">
        <f t="shared" si="3"/>
        <v>-3.9603960396039604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4.3756670224119532</v>
      </c>
      <c r="C28" s="480">
        <f>'Tabelle 3.3'!J25</f>
        <v>0.16722408026755853</v>
      </c>
      <c r="D28" s="481">
        <f t="shared" si="3"/>
        <v>4.3756670224119532</v>
      </c>
      <c r="E28" s="481">
        <f t="shared" si="3"/>
        <v>0.16722408026755853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-12.132921174652241</v>
      </c>
      <c r="C29" s="480">
        <f>'Tabelle 3.3'!J26</f>
        <v>-13.636363636363637</v>
      </c>
      <c r="D29" s="481">
        <f t="shared" si="3"/>
        <v>-12.132921174652241</v>
      </c>
      <c r="E29" s="481">
        <f t="shared" si="3"/>
        <v>-13.636363636363637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2.9003783102143759</v>
      </c>
      <c r="C30" s="480">
        <f>'Tabelle 3.3'!J27</f>
        <v>-11.278195488721805</v>
      </c>
      <c r="D30" s="481">
        <f t="shared" si="3"/>
        <v>2.9003783102143759</v>
      </c>
      <c r="E30" s="481">
        <f t="shared" si="3"/>
        <v>-11.278195488721805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1.1632415664986429</v>
      </c>
      <c r="C31" s="480">
        <f>'Tabelle 3.3'!J28</f>
        <v>-1.9430051813471503</v>
      </c>
      <c r="D31" s="481">
        <f t="shared" si="3"/>
        <v>1.1632415664986429</v>
      </c>
      <c r="E31" s="481">
        <f t="shared" si="3"/>
        <v>-1.9430051813471503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3.7523020257826887</v>
      </c>
      <c r="C32" s="480">
        <f>'Tabelle 3.3'!J29</f>
        <v>1.6216216216216217</v>
      </c>
      <c r="D32" s="481">
        <f t="shared" si="3"/>
        <v>3.7523020257826887</v>
      </c>
      <c r="E32" s="481">
        <f t="shared" si="3"/>
        <v>1.6216216216216217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2.7590847913862717</v>
      </c>
      <c r="C33" s="480">
        <f>'Tabelle 3.3'!J30</f>
        <v>-4.4510385756676554</v>
      </c>
      <c r="D33" s="481">
        <f t="shared" si="3"/>
        <v>2.7590847913862717</v>
      </c>
      <c r="E33" s="481">
        <f t="shared" si="3"/>
        <v>-4.4510385756676554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4.1688111168296444</v>
      </c>
      <c r="C34" s="480">
        <f>'Tabelle 3.3'!J31</f>
        <v>1.279317697228145</v>
      </c>
      <c r="D34" s="481">
        <f t="shared" si="3"/>
        <v>4.1688111168296444</v>
      </c>
      <c r="E34" s="481">
        <f t="shared" si="3"/>
        <v>1.279317697228145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1.5975391942845802</v>
      </c>
      <c r="C39" s="480">
        <f>'Tabelle 3.3'!J36</f>
        <v>-4.832424006235386</v>
      </c>
      <c r="D39" s="481">
        <f t="shared" si="3"/>
        <v>1.5975391942845802</v>
      </c>
      <c r="E39" s="481">
        <f t="shared" si="3"/>
        <v>-4.832424006235386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1.5975391942845802</v>
      </c>
      <c r="C45" s="480">
        <f>'Tabelle 3.3'!J36</f>
        <v>-4.832424006235386</v>
      </c>
      <c r="D45" s="481">
        <f t="shared" si="3"/>
        <v>1.5975391942845802</v>
      </c>
      <c r="E45" s="481">
        <f t="shared" si="3"/>
        <v>-4.832424006235386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35640</v>
      </c>
      <c r="C51" s="487">
        <v>6276</v>
      </c>
      <c r="D51" s="487">
        <v>2582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36047</v>
      </c>
      <c r="C52" s="487">
        <v>6496</v>
      </c>
      <c r="D52" s="487">
        <v>2674</v>
      </c>
      <c r="E52" s="488">
        <f t="shared" ref="E52:G70" si="11">IF($A$51=37802,IF(COUNTBLANK(B$51:B$70)&gt;0,#N/A,B52/B$51*100),IF(COUNTBLANK(B$51:B$75)&gt;0,#N/A,B52/B$51*100))</f>
        <v>101.14197530864197</v>
      </c>
      <c r="F52" s="488">
        <f t="shared" si="11"/>
        <v>103.50541746335244</v>
      </c>
      <c r="G52" s="488">
        <f t="shared" si="11"/>
        <v>103.56312935708753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36371</v>
      </c>
      <c r="C53" s="487">
        <v>6268</v>
      </c>
      <c r="D53" s="487">
        <v>2742</v>
      </c>
      <c r="E53" s="488">
        <f t="shared" si="11"/>
        <v>102.05106621773288</v>
      </c>
      <c r="F53" s="488">
        <f t="shared" si="11"/>
        <v>99.872530274059912</v>
      </c>
      <c r="G53" s="488">
        <f t="shared" si="11"/>
        <v>106.19674670797832</v>
      </c>
      <c r="H53" s="489">
        <f>IF(ISERROR(L53)=TRUE,IF(MONTH(A53)=MONTH(MAX(A$51:A$75)),A53,""),"")</f>
        <v>41883</v>
      </c>
      <c r="I53" s="488">
        <f t="shared" si="12"/>
        <v>102.05106621773288</v>
      </c>
      <c r="J53" s="488">
        <f t="shared" si="10"/>
        <v>99.872530274059912</v>
      </c>
      <c r="K53" s="488">
        <f t="shared" si="10"/>
        <v>106.19674670797832</v>
      </c>
      <c r="L53" s="488" t="e">
        <f t="shared" si="13"/>
        <v>#N/A</v>
      </c>
    </row>
    <row r="54" spans="1:14" ht="15" customHeight="1" x14ac:dyDescent="0.2">
      <c r="A54" s="490" t="s">
        <v>462</v>
      </c>
      <c r="B54" s="487">
        <v>35887</v>
      </c>
      <c r="C54" s="487">
        <v>6667</v>
      </c>
      <c r="D54" s="487">
        <v>2716</v>
      </c>
      <c r="E54" s="488">
        <f t="shared" si="11"/>
        <v>100.69304152637486</v>
      </c>
      <c r="F54" s="488">
        <f t="shared" si="11"/>
        <v>106.23008285532185</v>
      </c>
      <c r="G54" s="488">
        <f t="shared" si="11"/>
        <v>105.18977536793184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35961</v>
      </c>
      <c r="C55" s="487">
        <v>6327</v>
      </c>
      <c r="D55" s="487">
        <v>2692</v>
      </c>
      <c r="E55" s="488">
        <f t="shared" si="11"/>
        <v>100.90067340067338</v>
      </c>
      <c r="F55" s="488">
        <f t="shared" si="11"/>
        <v>100.81261950286806</v>
      </c>
      <c r="G55" s="488">
        <f t="shared" si="11"/>
        <v>104.26026336173508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36392</v>
      </c>
      <c r="C56" s="487">
        <v>6517</v>
      </c>
      <c r="D56" s="487">
        <v>2759</v>
      </c>
      <c r="E56" s="488">
        <f t="shared" si="11"/>
        <v>102.10998877665544</v>
      </c>
      <c r="F56" s="488">
        <f t="shared" si="11"/>
        <v>103.84002549394521</v>
      </c>
      <c r="G56" s="488">
        <f t="shared" si="11"/>
        <v>106.85515104570101</v>
      </c>
      <c r="H56" s="489" t="str">
        <f t="shared" si="14"/>
        <v/>
      </c>
      <c r="I56" s="488" t="str">
        <f t="shared" si="12"/>
        <v/>
      </c>
      <c r="J56" s="488" t="str">
        <f t="shared" si="10"/>
        <v/>
      </c>
      <c r="K56" s="488" t="str">
        <f t="shared" si="10"/>
        <v/>
      </c>
      <c r="L56" s="488" t="e">
        <f t="shared" si="13"/>
        <v>#N/A</v>
      </c>
    </row>
    <row r="57" spans="1:14" ht="15" customHeight="1" x14ac:dyDescent="0.2">
      <c r="A57" s="490">
        <v>42248</v>
      </c>
      <c r="B57" s="487">
        <v>37075</v>
      </c>
      <c r="C57" s="487">
        <v>6131</v>
      </c>
      <c r="D57" s="487">
        <v>2831</v>
      </c>
      <c r="E57" s="488">
        <f t="shared" si="11"/>
        <v>104.0263748597082</v>
      </c>
      <c r="F57" s="488">
        <f t="shared" si="11"/>
        <v>97.68961121733588</v>
      </c>
      <c r="G57" s="488">
        <f t="shared" si="11"/>
        <v>109.64368706429124</v>
      </c>
      <c r="H57" s="489">
        <f t="shared" si="14"/>
        <v>42248</v>
      </c>
      <c r="I57" s="488">
        <f t="shared" si="12"/>
        <v>104.0263748597082</v>
      </c>
      <c r="J57" s="488">
        <f t="shared" si="10"/>
        <v>97.68961121733588</v>
      </c>
      <c r="K57" s="488">
        <f t="shared" si="10"/>
        <v>109.64368706429124</v>
      </c>
      <c r="L57" s="488" t="e">
        <f t="shared" si="13"/>
        <v>#N/A</v>
      </c>
    </row>
    <row r="58" spans="1:14" ht="15" customHeight="1" x14ac:dyDescent="0.2">
      <c r="A58" s="490" t="s">
        <v>465</v>
      </c>
      <c r="B58" s="487">
        <v>36617</v>
      </c>
      <c r="C58" s="487">
        <v>6488</v>
      </c>
      <c r="D58" s="487">
        <v>2794</v>
      </c>
      <c r="E58" s="488">
        <f t="shared" si="11"/>
        <v>102.74130190796858</v>
      </c>
      <c r="F58" s="488">
        <f t="shared" si="11"/>
        <v>103.37794773741236</v>
      </c>
      <c r="G58" s="488">
        <f t="shared" si="11"/>
        <v>108.21068938807126</v>
      </c>
      <c r="H58" s="489" t="str">
        <f t="shared" si="14"/>
        <v/>
      </c>
      <c r="I58" s="488" t="str">
        <f t="shared" si="12"/>
        <v/>
      </c>
      <c r="J58" s="488" t="str">
        <f t="shared" si="10"/>
        <v/>
      </c>
      <c r="K58" s="488" t="str">
        <f t="shared" si="10"/>
        <v/>
      </c>
      <c r="L58" s="488" t="e">
        <f t="shared" si="13"/>
        <v>#N/A</v>
      </c>
    </row>
    <row r="59" spans="1:14" ht="15" customHeight="1" x14ac:dyDescent="0.2">
      <c r="A59" s="490" t="s">
        <v>466</v>
      </c>
      <c r="B59" s="487">
        <v>36695</v>
      </c>
      <c r="C59" s="487">
        <v>6193</v>
      </c>
      <c r="D59" s="487">
        <v>2828</v>
      </c>
      <c r="E59" s="488">
        <f t="shared" si="11"/>
        <v>102.9601571268238</v>
      </c>
      <c r="F59" s="488">
        <f t="shared" si="11"/>
        <v>98.677501593371574</v>
      </c>
      <c r="G59" s="488">
        <f t="shared" si="11"/>
        <v>109.52749806351665</v>
      </c>
      <c r="H59" s="489" t="str">
        <f t="shared" si="14"/>
        <v/>
      </c>
      <c r="I59" s="488" t="str">
        <f t="shared" si="12"/>
        <v/>
      </c>
      <c r="J59" s="488" t="str">
        <f t="shared" si="10"/>
        <v/>
      </c>
      <c r="K59" s="488" t="str">
        <f t="shared" si="10"/>
        <v/>
      </c>
      <c r="L59" s="488" t="e">
        <f t="shared" si="13"/>
        <v>#N/A</v>
      </c>
    </row>
    <row r="60" spans="1:14" ht="15" customHeight="1" x14ac:dyDescent="0.2">
      <c r="A60" s="490" t="s">
        <v>467</v>
      </c>
      <c r="B60" s="487">
        <v>37257</v>
      </c>
      <c r="C60" s="487">
        <v>6417</v>
      </c>
      <c r="D60" s="487">
        <v>2945</v>
      </c>
      <c r="E60" s="488">
        <f t="shared" si="11"/>
        <v>104.53703703703702</v>
      </c>
      <c r="F60" s="488">
        <f t="shared" si="11"/>
        <v>102.24665391969407</v>
      </c>
      <c r="G60" s="488">
        <f t="shared" si="11"/>
        <v>114.0588690937258</v>
      </c>
      <c r="H60" s="489" t="str">
        <f t="shared" si="14"/>
        <v/>
      </c>
      <c r="I60" s="488" t="str">
        <f t="shared" si="12"/>
        <v/>
      </c>
      <c r="J60" s="488" t="str">
        <f t="shared" si="10"/>
        <v/>
      </c>
      <c r="K60" s="488" t="str">
        <f t="shared" si="10"/>
        <v/>
      </c>
      <c r="L60" s="488" t="e">
        <f t="shared" si="13"/>
        <v>#N/A</v>
      </c>
    </row>
    <row r="61" spans="1:14" ht="15" customHeight="1" x14ac:dyDescent="0.2">
      <c r="A61" s="490">
        <v>42614</v>
      </c>
      <c r="B61" s="487">
        <v>37895</v>
      </c>
      <c r="C61" s="487">
        <v>6129</v>
      </c>
      <c r="D61" s="487">
        <v>3024</v>
      </c>
      <c r="E61" s="488">
        <f t="shared" si="11"/>
        <v>106.32716049382715</v>
      </c>
      <c r="F61" s="488">
        <f t="shared" si="11"/>
        <v>97.657743785850855</v>
      </c>
      <c r="G61" s="488">
        <f t="shared" si="11"/>
        <v>117.11851278079008</v>
      </c>
      <c r="H61" s="489">
        <f t="shared" si="14"/>
        <v>42614</v>
      </c>
      <c r="I61" s="488">
        <f t="shared" si="12"/>
        <v>106.32716049382715</v>
      </c>
      <c r="J61" s="488">
        <f t="shared" si="10"/>
        <v>97.657743785850855</v>
      </c>
      <c r="K61" s="488">
        <f t="shared" si="10"/>
        <v>117.11851278079008</v>
      </c>
      <c r="L61" s="488" t="e">
        <f t="shared" si="13"/>
        <v>#N/A</v>
      </c>
    </row>
    <row r="62" spans="1:14" ht="15" customHeight="1" x14ac:dyDescent="0.2">
      <c r="A62" s="490" t="s">
        <v>468</v>
      </c>
      <c r="B62" s="487">
        <v>37682</v>
      </c>
      <c r="C62" s="487">
        <v>6601</v>
      </c>
      <c r="D62" s="487">
        <v>3037</v>
      </c>
      <c r="E62" s="488">
        <f t="shared" si="11"/>
        <v>105.72951739618406</v>
      </c>
      <c r="F62" s="488">
        <f t="shared" si="11"/>
        <v>105.17845761631612</v>
      </c>
      <c r="G62" s="488">
        <f t="shared" si="11"/>
        <v>117.62199845081331</v>
      </c>
      <c r="H62" s="489" t="str">
        <f t="shared" si="14"/>
        <v/>
      </c>
      <c r="I62" s="488" t="str">
        <f t="shared" si="12"/>
        <v/>
      </c>
      <c r="J62" s="488" t="str">
        <f t="shared" si="10"/>
        <v/>
      </c>
      <c r="K62" s="488" t="str">
        <f t="shared" si="10"/>
        <v/>
      </c>
      <c r="L62" s="488" t="e">
        <f t="shared" si="13"/>
        <v>#N/A</v>
      </c>
    </row>
    <row r="63" spans="1:14" ht="15" customHeight="1" x14ac:dyDescent="0.2">
      <c r="A63" s="490" t="s">
        <v>469</v>
      </c>
      <c r="B63" s="487">
        <v>37810</v>
      </c>
      <c r="C63" s="487">
        <v>6285</v>
      </c>
      <c r="D63" s="487">
        <v>3025</v>
      </c>
      <c r="E63" s="488">
        <f t="shared" si="11"/>
        <v>106.08866442199776</v>
      </c>
      <c r="F63" s="488">
        <f t="shared" si="11"/>
        <v>100.14340344168259</v>
      </c>
      <c r="G63" s="488">
        <f t="shared" si="11"/>
        <v>117.15724244771495</v>
      </c>
      <c r="H63" s="489" t="str">
        <f t="shared" si="14"/>
        <v/>
      </c>
      <c r="I63" s="488" t="str">
        <f t="shared" si="12"/>
        <v/>
      </c>
      <c r="J63" s="488" t="str">
        <f t="shared" si="10"/>
        <v/>
      </c>
      <c r="K63" s="488" t="str">
        <f t="shared" si="10"/>
        <v/>
      </c>
      <c r="L63" s="488" t="e">
        <f t="shared" si="13"/>
        <v>#N/A</v>
      </c>
    </row>
    <row r="64" spans="1:14" ht="15" customHeight="1" x14ac:dyDescent="0.2">
      <c r="A64" s="490" t="s">
        <v>470</v>
      </c>
      <c r="B64" s="487">
        <v>38474</v>
      </c>
      <c r="C64" s="487">
        <v>6540</v>
      </c>
      <c r="D64" s="487">
        <v>3119</v>
      </c>
      <c r="E64" s="488">
        <f t="shared" si="11"/>
        <v>107.95173961840629</v>
      </c>
      <c r="F64" s="488">
        <f t="shared" si="11"/>
        <v>104.20650095602295</v>
      </c>
      <c r="G64" s="488">
        <f t="shared" si="11"/>
        <v>120.79783113865221</v>
      </c>
      <c r="H64" s="489" t="str">
        <f t="shared" si="14"/>
        <v/>
      </c>
      <c r="I64" s="488" t="str">
        <f t="shared" si="12"/>
        <v/>
      </c>
      <c r="J64" s="488" t="str">
        <f t="shared" si="10"/>
        <v/>
      </c>
      <c r="K64" s="488" t="str">
        <f t="shared" si="10"/>
        <v/>
      </c>
      <c r="L64" s="488" t="e">
        <f t="shared" si="13"/>
        <v>#N/A</v>
      </c>
    </row>
    <row r="65" spans="1:12" ht="15" customHeight="1" x14ac:dyDescent="0.2">
      <c r="A65" s="490">
        <v>42979</v>
      </c>
      <c r="B65" s="487">
        <v>39165</v>
      </c>
      <c r="C65" s="487">
        <v>6262</v>
      </c>
      <c r="D65" s="487">
        <v>3226</v>
      </c>
      <c r="E65" s="488">
        <f t="shared" si="11"/>
        <v>109.89057239057239</v>
      </c>
      <c r="F65" s="488">
        <f t="shared" si="11"/>
        <v>99.776927979604849</v>
      </c>
      <c r="G65" s="488">
        <f t="shared" si="11"/>
        <v>124.9419054996127</v>
      </c>
      <c r="H65" s="489">
        <f t="shared" si="14"/>
        <v>42979</v>
      </c>
      <c r="I65" s="488">
        <f t="shared" si="12"/>
        <v>109.89057239057239</v>
      </c>
      <c r="J65" s="488">
        <f t="shared" si="10"/>
        <v>99.776927979604849</v>
      </c>
      <c r="K65" s="488">
        <f t="shared" si="10"/>
        <v>124.9419054996127</v>
      </c>
      <c r="L65" s="488" t="e">
        <f t="shared" si="13"/>
        <v>#N/A</v>
      </c>
    </row>
    <row r="66" spans="1:12" ht="15" customHeight="1" x14ac:dyDescent="0.2">
      <c r="A66" s="490" t="s">
        <v>471</v>
      </c>
      <c r="B66" s="487">
        <v>38889</v>
      </c>
      <c r="C66" s="487">
        <v>6769</v>
      </c>
      <c r="D66" s="487">
        <v>3197</v>
      </c>
      <c r="E66" s="488">
        <f t="shared" si="11"/>
        <v>109.11616161616162</v>
      </c>
      <c r="F66" s="488">
        <f t="shared" si="11"/>
        <v>107.855321861058</v>
      </c>
      <c r="G66" s="488">
        <f t="shared" si="11"/>
        <v>123.81874515879163</v>
      </c>
      <c r="H66" s="489" t="str">
        <f t="shared" si="14"/>
        <v/>
      </c>
      <c r="I66" s="488" t="str">
        <f t="shared" si="12"/>
        <v/>
      </c>
      <c r="J66" s="488" t="str">
        <f t="shared" si="10"/>
        <v/>
      </c>
      <c r="K66" s="488" t="str">
        <f t="shared" si="10"/>
        <v/>
      </c>
      <c r="L66" s="488" t="e">
        <f t="shared" si="13"/>
        <v>#N/A</v>
      </c>
    </row>
    <row r="67" spans="1:12" ht="15" customHeight="1" x14ac:dyDescent="0.2">
      <c r="A67" s="490" t="s">
        <v>472</v>
      </c>
      <c r="B67" s="487">
        <v>39061</v>
      </c>
      <c r="C67" s="487">
        <v>6419</v>
      </c>
      <c r="D67" s="487">
        <v>3169</v>
      </c>
      <c r="E67" s="488">
        <f t="shared" si="11"/>
        <v>109.59876543209876</v>
      </c>
      <c r="F67" s="488">
        <f t="shared" si="11"/>
        <v>102.27852135117909</v>
      </c>
      <c r="G67" s="488">
        <f t="shared" si="11"/>
        <v>122.73431448489542</v>
      </c>
      <c r="H67" s="489" t="str">
        <f t="shared" si="14"/>
        <v/>
      </c>
      <c r="I67" s="488" t="str">
        <f t="shared" si="12"/>
        <v/>
      </c>
      <c r="J67" s="488" t="str">
        <f t="shared" si="12"/>
        <v/>
      </c>
      <c r="K67" s="488" t="str">
        <f t="shared" si="12"/>
        <v/>
      </c>
      <c r="L67" s="488" t="e">
        <f t="shared" si="13"/>
        <v>#N/A</v>
      </c>
    </row>
    <row r="68" spans="1:12" ht="15" customHeight="1" x14ac:dyDescent="0.2">
      <c r="A68" s="490" t="s">
        <v>473</v>
      </c>
      <c r="B68" s="487">
        <v>39568</v>
      </c>
      <c r="C68" s="487">
        <v>6647</v>
      </c>
      <c r="D68" s="487">
        <v>3327</v>
      </c>
      <c r="E68" s="488">
        <f t="shared" si="11"/>
        <v>111.02132435465768</v>
      </c>
      <c r="F68" s="488">
        <f t="shared" si="11"/>
        <v>105.91140854047163</v>
      </c>
      <c r="G68" s="488">
        <f t="shared" si="11"/>
        <v>128.85360185902402</v>
      </c>
      <c r="H68" s="489" t="str">
        <f t="shared" si="14"/>
        <v/>
      </c>
      <c r="I68" s="488" t="str">
        <f t="shared" si="12"/>
        <v/>
      </c>
      <c r="J68" s="488" t="str">
        <f t="shared" si="12"/>
        <v/>
      </c>
      <c r="K68" s="488" t="str">
        <f t="shared" si="12"/>
        <v/>
      </c>
      <c r="L68" s="488" t="e">
        <f t="shared" si="13"/>
        <v>#N/A</v>
      </c>
    </row>
    <row r="69" spans="1:12" ht="15" customHeight="1" x14ac:dyDescent="0.2">
      <c r="A69" s="490">
        <v>43344</v>
      </c>
      <c r="B69" s="487">
        <v>40160</v>
      </c>
      <c r="C69" s="487">
        <v>6286</v>
      </c>
      <c r="D69" s="487">
        <v>3318</v>
      </c>
      <c r="E69" s="488">
        <f t="shared" si="11"/>
        <v>112.68237934904602</v>
      </c>
      <c r="F69" s="488">
        <f t="shared" si="11"/>
        <v>100.15933715742511</v>
      </c>
      <c r="G69" s="488">
        <f t="shared" si="11"/>
        <v>128.50503485670023</v>
      </c>
      <c r="H69" s="489">
        <f t="shared" si="14"/>
        <v>43344</v>
      </c>
      <c r="I69" s="488">
        <f t="shared" si="12"/>
        <v>112.68237934904602</v>
      </c>
      <c r="J69" s="488">
        <f t="shared" si="12"/>
        <v>100.15933715742511</v>
      </c>
      <c r="K69" s="488">
        <f t="shared" si="12"/>
        <v>128.50503485670023</v>
      </c>
      <c r="L69" s="488" t="e">
        <f t="shared" si="13"/>
        <v>#N/A</v>
      </c>
    </row>
    <row r="70" spans="1:12" ht="15" customHeight="1" x14ac:dyDescent="0.2">
      <c r="A70" s="490" t="s">
        <v>474</v>
      </c>
      <c r="B70" s="487">
        <v>39661</v>
      </c>
      <c r="C70" s="487">
        <v>6769</v>
      </c>
      <c r="D70" s="487">
        <v>3291</v>
      </c>
      <c r="E70" s="488">
        <f t="shared" si="11"/>
        <v>111.28226711560045</v>
      </c>
      <c r="F70" s="488">
        <f t="shared" si="11"/>
        <v>107.855321861058</v>
      </c>
      <c r="G70" s="488">
        <f t="shared" si="11"/>
        <v>127.45933384972889</v>
      </c>
      <c r="H70" s="489" t="str">
        <f t="shared" si="14"/>
        <v/>
      </c>
      <c r="I70" s="488" t="str">
        <f t="shared" si="12"/>
        <v/>
      </c>
      <c r="J70" s="488" t="str">
        <f t="shared" si="12"/>
        <v/>
      </c>
      <c r="K70" s="488" t="str">
        <f t="shared" si="12"/>
        <v/>
      </c>
      <c r="L70" s="488" t="e">
        <f t="shared" si="13"/>
        <v>#N/A</v>
      </c>
    </row>
    <row r="71" spans="1:12" ht="15" customHeight="1" x14ac:dyDescent="0.2">
      <c r="A71" s="490" t="s">
        <v>475</v>
      </c>
      <c r="B71" s="487">
        <v>39716</v>
      </c>
      <c r="C71" s="487">
        <v>6424</v>
      </c>
      <c r="D71" s="487">
        <v>3351</v>
      </c>
      <c r="E71" s="491">
        <f t="shared" ref="E71:G75" si="15">IF($A$51=37802,IF(COUNTBLANK(B$51:B$70)&gt;0,#N/A,IF(ISBLANK(B71)=FALSE,B71/B$51*100,#N/A)),IF(COUNTBLANK(B$51:B$75)&gt;0,#N/A,B71/B$51*100))</f>
        <v>111.43658810325476</v>
      </c>
      <c r="F71" s="491">
        <f t="shared" si="15"/>
        <v>102.35818992989165</v>
      </c>
      <c r="G71" s="491">
        <f t="shared" si="15"/>
        <v>129.78311386522077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40177</v>
      </c>
      <c r="C72" s="487">
        <v>6678</v>
      </c>
      <c r="D72" s="487">
        <v>3437</v>
      </c>
      <c r="E72" s="491">
        <f t="shared" si="15"/>
        <v>112.73007856341191</v>
      </c>
      <c r="F72" s="491">
        <f t="shared" si="15"/>
        <v>106.40535372848949</v>
      </c>
      <c r="G72" s="491">
        <f t="shared" si="15"/>
        <v>133.1138652207591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40811</v>
      </c>
      <c r="C73" s="487">
        <v>6297</v>
      </c>
      <c r="D73" s="487">
        <v>3495</v>
      </c>
      <c r="E73" s="491">
        <f t="shared" si="15"/>
        <v>114.50897867564534</v>
      </c>
      <c r="F73" s="491">
        <f t="shared" si="15"/>
        <v>100.33460803059273</v>
      </c>
      <c r="G73" s="491">
        <f t="shared" si="15"/>
        <v>135.36018590240124</v>
      </c>
      <c r="H73" s="492">
        <f>IF(A$51=37802,IF(ISERROR(L73)=TRUE,IF(ISBLANK(A73)=FALSE,IF(MONTH(A73)=MONTH(MAX(A$51:A$75)),A73,""),""),""),IF(ISERROR(L73)=TRUE,IF(MONTH(A73)=MONTH(MAX(A$51:A$75)),A73,""),""))</f>
        <v>43709</v>
      </c>
      <c r="I73" s="488">
        <f t="shared" si="12"/>
        <v>114.50897867564534</v>
      </c>
      <c r="J73" s="488">
        <f t="shared" si="12"/>
        <v>100.33460803059273</v>
      </c>
      <c r="K73" s="488">
        <f t="shared" si="12"/>
        <v>135.36018590240124</v>
      </c>
      <c r="L73" s="488" t="e">
        <f t="shared" si="13"/>
        <v>#N/A</v>
      </c>
    </row>
    <row r="74" spans="1:12" ht="15" customHeight="1" x14ac:dyDescent="0.2">
      <c r="A74" s="490" t="s">
        <v>477</v>
      </c>
      <c r="B74" s="487">
        <v>40392</v>
      </c>
      <c r="C74" s="487">
        <v>6555</v>
      </c>
      <c r="D74" s="487">
        <v>3413</v>
      </c>
      <c r="E74" s="491">
        <f t="shared" si="15"/>
        <v>113.33333333333333</v>
      </c>
      <c r="F74" s="491">
        <f t="shared" si="15"/>
        <v>104.44550669216062</v>
      </c>
      <c r="G74" s="491">
        <f t="shared" si="15"/>
        <v>132.18435321456235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40168</v>
      </c>
      <c r="C75" s="493">
        <v>6059</v>
      </c>
      <c r="D75" s="493">
        <v>3238</v>
      </c>
      <c r="E75" s="491">
        <f t="shared" si="15"/>
        <v>112.70482603815937</v>
      </c>
      <c r="F75" s="491">
        <f t="shared" si="15"/>
        <v>96.542383683875073</v>
      </c>
      <c r="G75" s="491">
        <f t="shared" si="15"/>
        <v>125.40666150271107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114.50897867564534</v>
      </c>
      <c r="J77" s="488">
        <f>IF(J75&lt;&gt;"",J75,IF(J74&lt;&gt;"",J74,IF(J73&lt;&gt;"",J73,IF(J72&lt;&gt;"",J72,IF(J71&lt;&gt;"",J71,IF(J70&lt;&gt;"",J70,""))))))</f>
        <v>100.33460803059273</v>
      </c>
      <c r="K77" s="488">
        <f>IF(K75&lt;&gt;"",K75,IF(K74&lt;&gt;"",K74,IF(K73&lt;&gt;"",K73,IF(K72&lt;&gt;"",K72,IF(K71&lt;&gt;"",K71,IF(K70&lt;&gt;"",K70,""))))))</f>
        <v>135.36018590240124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+14,5%</v>
      </c>
      <c r="J79" s="488" t="str">
        <f>"GeB - ausschließlich: "&amp;IF(J77&gt;100,"+","")&amp;TEXT(J77-100,"0,0")&amp;"%"</f>
        <v>GeB - ausschließlich: +0,3%</v>
      </c>
      <c r="K79" s="488" t="str">
        <f>"GeB - im Nebenjob: "&amp;IF(K77&gt;100,"+","")&amp;TEXT(K77-100,"0,0")&amp;"%"</f>
        <v>GeB - im Nebenjob: +35,4%</v>
      </c>
    </row>
    <row r="81" spans="9:9" ht="15" customHeight="1" x14ac:dyDescent="0.2">
      <c r="I81" s="488" t="str">
        <f>IF(ISERROR(HLOOKUP(1,I$78:K$79,2,FALSE)),"",HLOOKUP(1,I$78:K$79,2,FALSE))</f>
        <v>GeB - im Nebenjob: +35,4%</v>
      </c>
    </row>
    <row r="82" spans="9:9" ht="15" customHeight="1" x14ac:dyDescent="0.2">
      <c r="I82" s="488" t="str">
        <f>IF(ISERROR(HLOOKUP(2,I$78:K$79,2,FALSE)),"",HLOOKUP(2,I$78:K$79,2,FALSE))</f>
        <v>SvB: +14,5%</v>
      </c>
    </row>
    <row r="83" spans="9:9" ht="15" customHeight="1" x14ac:dyDescent="0.2">
      <c r="I83" s="488" t="str">
        <f>IF(ISERROR(HLOOKUP(3,I$78:K$79,2,FALSE)),"",HLOOKUP(3,I$78:K$79,2,FALSE))</f>
        <v>GeB - ausschließlich: +0,3%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40168</v>
      </c>
      <c r="E12" s="114">
        <v>40392</v>
      </c>
      <c r="F12" s="114">
        <v>40811</v>
      </c>
      <c r="G12" s="114">
        <v>40177</v>
      </c>
      <c r="H12" s="114">
        <v>39716</v>
      </c>
      <c r="I12" s="115">
        <v>452</v>
      </c>
      <c r="J12" s="116">
        <v>1.1380803706314835</v>
      </c>
      <c r="N12" s="117"/>
    </row>
    <row r="13" spans="1:15" s="110" customFormat="1" ht="13.5" customHeight="1" x14ac:dyDescent="0.2">
      <c r="A13" s="118" t="s">
        <v>105</v>
      </c>
      <c r="B13" s="119" t="s">
        <v>106</v>
      </c>
      <c r="C13" s="113">
        <v>50.766779525990842</v>
      </c>
      <c r="D13" s="114">
        <v>20392</v>
      </c>
      <c r="E13" s="114">
        <v>20523</v>
      </c>
      <c r="F13" s="114">
        <v>20898</v>
      </c>
      <c r="G13" s="114">
        <v>20573</v>
      </c>
      <c r="H13" s="114">
        <v>20253</v>
      </c>
      <c r="I13" s="115">
        <v>139</v>
      </c>
      <c r="J13" s="116">
        <v>0.68631807633437025</v>
      </c>
    </row>
    <row r="14" spans="1:15" s="110" customFormat="1" ht="13.5" customHeight="1" x14ac:dyDescent="0.2">
      <c r="A14" s="120"/>
      <c r="B14" s="119" t="s">
        <v>107</v>
      </c>
      <c r="C14" s="113">
        <v>49.233220474009158</v>
      </c>
      <c r="D14" s="114">
        <v>19776</v>
      </c>
      <c r="E14" s="114">
        <v>19869</v>
      </c>
      <c r="F14" s="114">
        <v>19913</v>
      </c>
      <c r="G14" s="114">
        <v>19604</v>
      </c>
      <c r="H14" s="114">
        <v>19463</v>
      </c>
      <c r="I14" s="115">
        <v>313</v>
      </c>
      <c r="J14" s="116">
        <v>1.6081796228741716</v>
      </c>
    </row>
    <row r="15" spans="1:15" s="110" customFormat="1" ht="13.5" customHeight="1" x14ac:dyDescent="0.2">
      <c r="A15" s="118" t="s">
        <v>105</v>
      </c>
      <c r="B15" s="121" t="s">
        <v>108</v>
      </c>
      <c r="C15" s="113">
        <v>12.933180641306512</v>
      </c>
      <c r="D15" s="114">
        <v>5195</v>
      </c>
      <c r="E15" s="114">
        <v>5398</v>
      </c>
      <c r="F15" s="114">
        <v>5525</v>
      </c>
      <c r="G15" s="114">
        <v>5173</v>
      </c>
      <c r="H15" s="114">
        <v>5227</v>
      </c>
      <c r="I15" s="115">
        <v>-32</v>
      </c>
      <c r="J15" s="116">
        <v>-0.61220585421848095</v>
      </c>
    </row>
    <row r="16" spans="1:15" s="110" customFormat="1" ht="13.5" customHeight="1" x14ac:dyDescent="0.2">
      <c r="A16" s="118"/>
      <c r="B16" s="121" t="s">
        <v>109</v>
      </c>
      <c r="C16" s="113">
        <v>66.694881497709616</v>
      </c>
      <c r="D16" s="114">
        <v>26790</v>
      </c>
      <c r="E16" s="114">
        <v>26824</v>
      </c>
      <c r="F16" s="114">
        <v>27104</v>
      </c>
      <c r="G16" s="114">
        <v>26958</v>
      </c>
      <c r="H16" s="114">
        <v>26648</v>
      </c>
      <c r="I16" s="115">
        <v>142</v>
      </c>
      <c r="J16" s="116">
        <v>0.53287301110777541</v>
      </c>
    </row>
    <row r="17" spans="1:10" s="110" customFormat="1" ht="13.5" customHeight="1" x14ac:dyDescent="0.2">
      <c r="A17" s="118"/>
      <c r="B17" s="121" t="s">
        <v>110</v>
      </c>
      <c r="C17" s="113">
        <v>19.127165903206532</v>
      </c>
      <c r="D17" s="114">
        <v>7683</v>
      </c>
      <c r="E17" s="114">
        <v>7665</v>
      </c>
      <c r="F17" s="114">
        <v>7669</v>
      </c>
      <c r="G17" s="114">
        <v>7539</v>
      </c>
      <c r="H17" s="114">
        <v>7336</v>
      </c>
      <c r="I17" s="115">
        <v>347</v>
      </c>
      <c r="J17" s="116">
        <v>4.7300981461286806</v>
      </c>
    </row>
    <row r="18" spans="1:10" s="110" customFormat="1" ht="13.5" customHeight="1" x14ac:dyDescent="0.2">
      <c r="A18" s="120"/>
      <c r="B18" s="121" t="s">
        <v>111</v>
      </c>
      <c r="C18" s="113">
        <v>1.2447719577773353</v>
      </c>
      <c r="D18" s="114">
        <v>500</v>
      </c>
      <c r="E18" s="114">
        <v>505</v>
      </c>
      <c r="F18" s="114">
        <v>513</v>
      </c>
      <c r="G18" s="114">
        <v>507</v>
      </c>
      <c r="H18" s="114">
        <v>505</v>
      </c>
      <c r="I18" s="115">
        <v>-5</v>
      </c>
      <c r="J18" s="116">
        <v>-0.99009900990099009</v>
      </c>
    </row>
    <row r="19" spans="1:10" s="110" customFormat="1" ht="13.5" customHeight="1" x14ac:dyDescent="0.2">
      <c r="A19" s="120"/>
      <c r="B19" s="121" t="s">
        <v>112</v>
      </c>
      <c r="C19" s="113">
        <v>0.28131846245767778</v>
      </c>
      <c r="D19" s="114">
        <v>113</v>
      </c>
      <c r="E19" s="114">
        <v>100</v>
      </c>
      <c r="F19" s="114">
        <v>123</v>
      </c>
      <c r="G19" s="114">
        <v>110</v>
      </c>
      <c r="H19" s="114">
        <v>123</v>
      </c>
      <c r="I19" s="115">
        <v>-10</v>
      </c>
      <c r="J19" s="116">
        <v>-8.1300813008130088</v>
      </c>
    </row>
    <row r="20" spans="1:10" s="110" customFormat="1" ht="13.5" customHeight="1" x14ac:dyDescent="0.2">
      <c r="A20" s="118" t="s">
        <v>113</v>
      </c>
      <c r="B20" s="122" t="s">
        <v>114</v>
      </c>
      <c r="C20" s="113">
        <v>68.509759012148976</v>
      </c>
      <c r="D20" s="114">
        <v>27519</v>
      </c>
      <c r="E20" s="114">
        <v>27677</v>
      </c>
      <c r="F20" s="114">
        <v>28187</v>
      </c>
      <c r="G20" s="114">
        <v>27798</v>
      </c>
      <c r="H20" s="114">
        <v>27567</v>
      </c>
      <c r="I20" s="115">
        <v>-48</v>
      </c>
      <c r="J20" s="116">
        <v>-0.17412123190771575</v>
      </c>
    </row>
    <row r="21" spans="1:10" s="110" customFormat="1" ht="13.5" customHeight="1" x14ac:dyDescent="0.2">
      <c r="A21" s="120"/>
      <c r="B21" s="122" t="s">
        <v>115</v>
      </c>
      <c r="C21" s="113">
        <v>31.490240987851024</v>
      </c>
      <c r="D21" s="114">
        <v>12649</v>
      </c>
      <c r="E21" s="114">
        <v>12715</v>
      </c>
      <c r="F21" s="114">
        <v>12624</v>
      </c>
      <c r="G21" s="114">
        <v>12379</v>
      </c>
      <c r="H21" s="114">
        <v>12149</v>
      </c>
      <c r="I21" s="115">
        <v>500</v>
      </c>
      <c r="J21" s="116">
        <v>4.1155650670837103</v>
      </c>
    </row>
    <row r="22" spans="1:10" s="110" customFormat="1" ht="13.5" customHeight="1" x14ac:dyDescent="0.2">
      <c r="A22" s="118" t="s">
        <v>113</v>
      </c>
      <c r="B22" s="122" t="s">
        <v>116</v>
      </c>
      <c r="C22" s="113">
        <v>87.821151165106556</v>
      </c>
      <c r="D22" s="114">
        <v>35276</v>
      </c>
      <c r="E22" s="114">
        <v>35547</v>
      </c>
      <c r="F22" s="114">
        <v>35868</v>
      </c>
      <c r="G22" s="114">
        <v>35450</v>
      </c>
      <c r="H22" s="114">
        <v>35244</v>
      </c>
      <c r="I22" s="115">
        <v>32</v>
      </c>
      <c r="J22" s="116">
        <v>9.0795596413573945E-2</v>
      </c>
    </row>
    <row r="23" spans="1:10" s="110" customFormat="1" ht="13.5" customHeight="1" x14ac:dyDescent="0.2">
      <c r="A23" s="123"/>
      <c r="B23" s="124" t="s">
        <v>117</v>
      </c>
      <c r="C23" s="125">
        <v>12.153953395737901</v>
      </c>
      <c r="D23" s="114">
        <v>4882</v>
      </c>
      <c r="E23" s="114">
        <v>4838</v>
      </c>
      <c r="F23" s="114">
        <v>4935</v>
      </c>
      <c r="G23" s="114">
        <v>4719</v>
      </c>
      <c r="H23" s="114">
        <v>4464</v>
      </c>
      <c r="I23" s="115">
        <v>418</v>
      </c>
      <c r="J23" s="116">
        <v>9.3637992831541226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9297</v>
      </c>
      <c r="E26" s="114">
        <v>9968</v>
      </c>
      <c r="F26" s="114">
        <v>9792</v>
      </c>
      <c r="G26" s="114">
        <v>10115</v>
      </c>
      <c r="H26" s="140">
        <v>9775</v>
      </c>
      <c r="I26" s="115">
        <v>-478</v>
      </c>
      <c r="J26" s="116">
        <v>-4.8900255754475701</v>
      </c>
    </row>
    <row r="27" spans="1:10" s="110" customFormat="1" ht="13.5" customHeight="1" x14ac:dyDescent="0.2">
      <c r="A27" s="118" t="s">
        <v>105</v>
      </c>
      <c r="B27" s="119" t="s">
        <v>106</v>
      </c>
      <c r="C27" s="113">
        <v>36.979670861568245</v>
      </c>
      <c r="D27" s="115">
        <v>3438</v>
      </c>
      <c r="E27" s="114">
        <v>3704</v>
      </c>
      <c r="F27" s="114">
        <v>3675</v>
      </c>
      <c r="G27" s="114">
        <v>3789</v>
      </c>
      <c r="H27" s="140">
        <v>3612</v>
      </c>
      <c r="I27" s="115">
        <v>-174</v>
      </c>
      <c r="J27" s="116">
        <v>-4.8172757475083055</v>
      </c>
    </row>
    <row r="28" spans="1:10" s="110" customFormat="1" ht="13.5" customHeight="1" x14ac:dyDescent="0.2">
      <c r="A28" s="120"/>
      <c r="B28" s="119" t="s">
        <v>107</v>
      </c>
      <c r="C28" s="113">
        <v>63.020329138431755</v>
      </c>
      <c r="D28" s="115">
        <v>5859</v>
      </c>
      <c r="E28" s="114">
        <v>6264</v>
      </c>
      <c r="F28" s="114">
        <v>6117</v>
      </c>
      <c r="G28" s="114">
        <v>6326</v>
      </c>
      <c r="H28" s="140">
        <v>6163</v>
      </c>
      <c r="I28" s="115">
        <v>-304</v>
      </c>
      <c r="J28" s="116">
        <v>-4.9326626642868732</v>
      </c>
    </row>
    <row r="29" spans="1:10" s="110" customFormat="1" ht="13.5" customHeight="1" x14ac:dyDescent="0.2">
      <c r="A29" s="118" t="s">
        <v>105</v>
      </c>
      <c r="B29" s="121" t="s">
        <v>108</v>
      </c>
      <c r="C29" s="113">
        <v>20.662579326664517</v>
      </c>
      <c r="D29" s="115">
        <v>1921</v>
      </c>
      <c r="E29" s="114">
        <v>2280</v>
      </c>
      <c r="F29" s="114">
        <v>2045</v>
      </c>
      <c r="G29" s="114">
        <v>2333</v>
      </c>
      <c r="H29" s="140">
        <v>2110</v>
      </c>
      <c r="I29" s="115">
        <v>-189</v>
      </c>
      <c r="J29" s="116">
        <v>-8.9573459715639814</v>
      </c>
    </row>
    <row r="30" spans="1:10" s="110" customFormat="1" ht="13.5" customHeight="1" x14ac:dyDescent="0.2">
      <c r="A30" s="118"/>
      <c r="B30" s="121" t="s">
        <v>109</v>
      </c>
      <c r="C30" s="113">
        <v>45.595353339787025</v>
      </c>
      <c r="D30" s="115">
        <v>4239</v>
      </c>
      <c r="E30" s="114">
        <v>4497</v>
      </c>
      <c r="F30" s="114">
        <v>4528</v>
      </c>
      <c r="G30" s="114">
        <v>4561</v>
      </c>
      <c r="H30" s="140">
        <v>4506</v>
      </c>
      <c r="I30" s="115">
        <v>-267</v>
      </c>
      <c r="J30" s="116">
        <v>-5.9254327563249003</v>
      </c>
    </row>
    <row r="31" spans="1:10" s="110" customFormat="1" ht="13.5" customHeight="1" x14ac:dyDescent="0.2">
      <c r="A31" s="118"/>
      <c r="B31" s="121" t="s">
        <v>110</v>
      </c>
      <c r="C31" s="113">
        <v>18.134882220070992</v>
      </c>
      <c r="D31" s="115">
        <v>1686</v>
      </c>
      <c r="E31" s="114">
        <v>1710</v>
      </c>
      <c r="F31" s="114">
        <v>1710</v>
      </c>
      <c r="G31" s="114">
        <v>1735</v>
      </c>
      <c r="H31" s="140">
        <v>1705</v>
      </c>
      <c r="I31" s="115">
        <v>-19</v>
      </c>
      <c r="J31" s="116">
        <v>-1.1143695014662756</v>
      </c>
    </row>
    <row r="32" spans="1:10" s="110" customFormat="1" ht="13.5" customHeight="1" x14ac:dyDescent="0.2">
      <c r="A32" s="120"/>
      <c r="B32" s="121" t="s">
        <v>111</v>
      </c>
      <c r="C32" s="113">
        <v>15.607185113477465</v>
      </c>
      <c r="D32" s="115">
        <v>1451</v>
      </c>
      <c r="E32" s="114">
        <v>1481</v>
      </c>
      <c r="F32" s="114">
        <v>1509</v>
      </c>
      <c r="G32" s="114">
        <v>1486</v>
      </c>
      <c r="H32" s="140">
        <v>1454</v>
      </c>
      <c r="I32" s="115">
        <v>-3</v>
      </c>
      <c r="J32" s="116">
        <v>-0.2063273727647868</v>
      </c>
    </row>
    <row r="33" spans="1:10" s="110" customFormat="1" ht="13.5" customHeight="1" x14ac:dyDescent="0.2">
      <c r="A33" s="120"/>
      <c r="B33" s="121" t="s">
        <v>112</v>
      </c>
      <c r="C33" s="113">
        <v>1.398300527051737</v>
      </c>
      <c r="D33" s="115">
        <v>130</v>
      </c>
      <c r="E33" s="114">
        <v>139</v>
      </c>
      <c r="F33" s="114">
        <v>162</v>
      </c>
      <c r="G33" s="114">
        <v>122</v>
      </c>
      <c r="H33" s="140">
        <v>110</v>
      </c>
      <c r="I33" s="115">
        <v>20</v>
      </c>
      <c r="J33" s="116">
        <v>18.181818181818183</v>
      </c>
    </row>
    <row r="34" spans="1:10" s="110" customFormat="1" ht="13.5" customHeight="1" x14ac:dyDescent="0.2">
      <c r="A34" s="118" t="s">
        <v>113</v>
      </c>
      <c r="B34" s="122" t="s">
        <v>116</v>
      </c>
      <c r="C34" s="113">
        <v>88.060664730558244</v>
      </c>
      <c r="D34" s="115">
        <v>8187</v>
      </c>
      <c r="E34" s="114">
        <v>8784</v>
      </c>
      <c r="F34" s="114">
        <v>8640</v>
      </c>
      <c r="G34" s="114">
        <v>8966</v>
      </c>
      <c r="H34" s="140">
        <v>8655</v>
      </c>
      <c r="I34" s="115">
        <v>-468</v>
      </c>
      <c r="J34" s="116">
        <v>-5.407279029462738</v>
      </c>
    </row>
    <row r="35" spans="1:10" s="110" customFormat="1" ht="13.5" customHeight="1" x14ac:dyDescent="0.2">
      <c r="A35" s="118"/>
      <c r="B35" s="119" t="s">
        <v>117</v>
      </c>
      <c r="C35" s="113">
        <v>11.756480585134989</v>
      </c>
      <c r="D35" s="115">
        <v>1093</v>
      </c>
      <c r="E35" s="114">
        <v>1165</v>
      </c>
      <c r="F35" s="114">
        <v>1132</v>
      </c>
      <c r="G35" s="114">
        <v>1130</v>
      </c>
      <c r="H35" s="140">
        <v>1100</v>
      </c>
      <c r="I35" s="115">
        <v>-7</v>
      </c>
      <c r="J35" s="116">
        <v>-0.63636363636363635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6059</v>
      </c>
      <c r="E37" s="114">
        <v>6555</v>
      </c>
      <c r="F37" s="114">
        <v>6297</v>
      </c>
      <c r="G37" s="114">
        <v>6678</v>
      </c>
      <c r="H37" s="140">
        <v>6424</v>
      </c>
      <c r="I37" s="115">
        <v>-365</v>
      </c>
      <c r="J37" s="116">
        <v>-5.6818181818181817</v>
      </c>
    </row>
    <row r="38" spans="1:10" s="110" customFormat="1" ht="13.5" customHeight="1" x14ac:dyDescent="0.2">
      <c r="A38" s="118" t="s">
        <v>105</v>
      </c>
      <c r="B38" s="119" t="s">
        <v>106</v>
      </c>
      <c r="C38" s="113">
        <v>35.847499587390658</v>
      </c>
      <c r="D38" s="115">
        <v>2172</v>
      </c>
      <c r="E38" s="114">
        <v>2335</v>
      </c>
      <c r="F38" s="114">
        <v>2277</v>
      </c>
      <c r="G38" s="114">
        <v>2415</v>
      </c>
      <c r="H38" s="140">
        <v>2290</v>
      </c>
      <c r="I38" s="115">
        <v>-118</v>
      </c>
      <c r="J38" s="116">
        <v>-5.1528384279475983</v>
      </c>
    </row>
    <row r="39" spans="1:10" s="110" customFormat="1" ht="13.5" customHeight="1" x14ac:dyDescent="0.2">
      <c r="A39" s="120"/>
      <c r="B39" s="119" t="s">
        <v>107</v>
      </c>
      <c r="C39" s="113">
        <v>64.152500412609342</v>
      </c>
      <c r="D39" s="115">
        <v>3887</v>
      </c>
      <c r="E39" s="114">
        <v>4220</v>
      </c>
      <c r="F39" s="114">
        <v>4020</v>
      </c>
      <c r="G39" s="114">
        <v>4263</v>
      </c>
      <c r="H39" s="140">
        <v>4134</v>
      </c>
      <c r="I39" s="115">
        <v>-247</v>
      </c>
      <c r="J39" s="116">
        <v>-5.9748427672955975</v>
      </c>
    </row>
    <row r="40" spans="1:10" s="110" customFormat="1" ht="13.5" customHeight="1" x14ac:dyDescent="0.2">
      <c r="A40" s="118" t="s">
        <v>105</v>
      </c>
      <c r="B40" s="121" t="s">
        <v>108</v>
      </c>
      <c r="C40" s="113">
        <v>26.159432249546128</v>
      </c>
      <c r="D40" s="115">
        <v>1585</v>
      </c>
      <c r="E40" s="114">
        <v>1905</v>
      </c>
      <c r="F40" s="114">
        <v>1654</v>
      </c>
      <c r="G40" s="114">
        <v>1963</v>
      </c>
      <c r="H40" s="140">
        <v>1730</v>
      </c>
      <c r="I40" s="115">
        <v>-145</v>
      </c>
      <c r="J40" s="116">
        <v>-8.3815028901734099</v>
      </c>
    </row>
    <row r="41" spans="1:10" s="110" customFormat="1" ht="13.5" customHeight="1" x14ac:dyDescent="0.2">
      <c r="A41" s="118"/>
      <c r="B41" s="121" t="s">
        <v>109</v>
      </c>
      <c r="C41" s="113">
        <v>32.612642350222806</v>
      </c>
      <c r="D41" s="115">
        <v>1976</v>
      </c>
      <c r="E41" s="114">
        <v>2115</v>
      </c>
      <c r="F41" s="114">
        <v>2101</v>
      </c>
      <c r="G41" s="114">
        <v>2169</v>
      </c>
      <c r="H41" s="140">
        <v>2183</v>
      </c>
      <c r="I41" s="115">
        <v>-207</v>
      </c>
      <c r="J41" s="116">
        <v>-9.4823637196518558</v>
      </c>
    </row>
    <row r="42" spans="1:10" s="110" customFormat="1" ht="13.5" customHeight="1" x14ac:dyDescent="0.2">
      <c r="A42" s="118"/>
      <c r="B42" s="121" t="s">
        <v>110</v>
      </c>
      <c r="C42" s="113">
        <v>17.874236672718272</v>
      </c>
      <c r="D42" s="115">
        <v>1083</v>
      </c>
      <c r="E42" s="114">
        <v>1091</v>
      </c>
      <c r="F42" s="114">
        <v>1070</v>
      </c>
      <c r="G42" s="114">
        <v>1100</v>
      </c>
      <c r="H42" s="140">
        <v>1098</v>
      </c>
      <c r="I42" s="115">
        <v>-15</v>
      </c>
      <c r="J42" s="116">
        <v>-1.3661202185792349</v>
      </c>
    </row>
    <row r="43" spans="1:10" s="110" customFormat="1" ht="13.5" customHeight="1" x14ac:dyDescent="0.2">
      <c r="A43" s="120"/>
      <c r="B43" s="121" t="s">
        <v>111</v>
      </c>
      <c r="C43" s="113">
        <v>23.35368872751279</v>
      </c>
      <c r="D43" s="115">
        <v>1415</v>
      </c>
      <c r="E43" s="114">
        <v>1444</v>
      </c>
      <c r="F43" s="114">
        <v>1472</v>
      </c>
      <c r="G43" s="114">
        <v>1446</v>
      </c>
      <c r="H43" s="140">
        <v>1413</v>
      </c>
      <c r="I43" s="115">
        <v>2</v>
      </c>
      <c r="J43" s="116">
        <v>0.14154281670205238</v>
      </c>
    </row>
    <row r="44" spans="1:10" s="110" customFormat="1" ht="13.5" customHeight="1" x14ac:dyDescent="0.2">
      <c r="A44" s="120"/>
      <c r="B44" s="121" t="s">
        <v>112</v>
      </c>
      <c r="C44" s="113">
        <v>1.9805248390823569</v>
      </c>
      <c r="D44" s="115">
        <v>120</v>
      </c>
      <c r="E44" s="114">
        <v>131</v>
      </c>
      <c r="F44" s="114">
        <v>149</v>
      </c>
      <c r="G44" s="114">
        <v>113</v>
      </c>
      <c r="H44" s="140">
        <v>96</v>
      </c>
      <c r="I44" s="115">
        <v>24</v>
      </c>
      <c r="J44" s="116">
        <v>25</v>
      </c>
    </row>
    <row r="45" spans="1:10" s="110" customFormat="1" ht="13.5" customHeight="1" x14ac:dyDescent="0.2">
      <c r="A45" s="118" t="s">
        <v>113</v>
      </c>
      <c r="B45" s="122" t="s">
        <v>116</v>
      </c>
      <c r="C45" s="113">
        <v>88.01782472355174</v>
      </c>
      <c r="D45" s="115">
        <v>5333</v>
      </c>
      <c r="E45" s="114">
        <v>5782</v>
      </c>
      <c r="F45" s="114">
        <v>5552</v>
      </c>
      <c r="G45" s="114">
        <v>5907</v>
      </c>
      <c r="H45" s="140">
        <v>5666</v>
      </c>
      <c r="I45" s="115">
        <v>-333</v>
      </c>
      <c r="J45" s="116">
        <v>-5.8771620190610658</v>
      </c>
    </row>
    <row r="46" spans="1:10" s="110" customFormat="1" ht="13.5" customHeight="1" x14ac:dyDescent="0.2">
      <c r="A46" s="118"/>
      <c r="B46" s="119" t="s">
        <v>117</v>
      </c>
      <c r="C46" s="113">
        <v>11.718105297903945</v>
      </c>
      <c r="D46" s="115">
        <v>710</v>
      </c>
      <c r="E46" s="114">
        <v>755</v>
      </c>
      <c r="F46" s="114">
        <v>726</v>
      </c>
      <c r="G46" s="114">
        <v>753</v>
      </c>
      <c r="H46" s="140">
        <v>739</v>
      </c>
      <c r="I46" s="115">
        <v>-29</v>
      </c>
      <c r="J46" s="116">
        <v>-3.9242219215155614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3238</v>
      </c>
      <c r="E48" s="114">
        <v>3413</v>
      </c>
      <c r="F48" s="114">
        <v>3495</v>
      </c>
      <c r="G48" s="114">
        <v>3437</v>
      </c>
      <c r="H48" s="140">
        <v>3351</v>
      </c>
      <c r="I48" s="115">
        <v>-113</v>
      </c>
      <c r="J48" s="116">
        <v>-3.3721277230677411</v>
      </c>
    </row>
    <row r="49" spans="1:12" s="110" customFormat="1" ht="13.5" customHeight="1" x14ac:dyDescent="0.2">
      <c r="A49" s="118" t="s">
        <v>105</v>
      </c>
      <c r="B49" s="119" t="s">
        <v>106</v>
      </c>
      <c r="C49" s="113">
        <v>39.098208770846199</v>
      </c>
      <c r="D49" s="115">
        <v>1266</v>
      </c>
      <c r="E49" s="114">
        <v>1369</v>
      </c>
      <c r="F49" s="114">
        <v>1398</v>
      </c>
      <c r="G49" s="114">
        <v>1374</v>
      </c>
      <c r="H49" s="140">
        <v>1322</v>
      </c>
      <c r="I49" s="115">
        <v>-56</v>
      </c>
      <c r="J49" s="116">
        <v>-4.236006051437216</v>
      </c>
    </row>
    <row r="50" spans="1:12" s="110" customFormat="1" ht="13.5" customHeight="1" x14ac:dyDescent="0.2">
      <c r="A50" s="120"/>
      <c r="B50" s="119" t="s">
        <v>107</v>
      </c>
      <c r="C50" s="113">
        <v>60.901791229153801</v>
      </c>
      <c r="D50" s="115">
        <v>1972</v>
      </c>
      <c r="E50" s="114">
        <v>2044</v>
      </c>
      <c r="F50" s="114">
        <v>2097</v>
      </c>
      <c r="G50" s="114">
        <v>2063</v>
      </c>
      <c r="H50" s="140">
        <v>2029</v>
      </c>
      <c r="I50" s="115">
        <v>-57</v>
      </c>
      <c r="J50" s="116">
        <v>-2.8092656481025133</v>
      </c>
    </row>
    <row r="51" spans="1:12" s="110" customFormat="1" ht="13.5" customHeight="1" x14ac:dyDescent="0.2">
      <c r="A51" s="118" t="s">
        <v>105</v>
      </c>
      <c r="B51" s="121" t="s">
        <v>108</v>
      </c>
      <c r="C51" s="113">
        <v>10.376775787523162</v>
      </c>
      <c r="D51" s="115">
        <v>336</v>
      </c>
      <c r="E51" s="114">
        <v>375</v>
      </c>
      <c r="F51" s="114">
        <v>391</v>
      </c>
      <c r="G51" s="114">
        <v>370</v>
      </c>
      <c r="H51" s="140">
        <v>380</v>
      </c>
      <c r="I51" s="115">
        <v>-44</v>
      </c>
      <c r="J51" s="116">
        <v>-11.578947368421053</v>
      </c>
    </row>
    <row r="52" spans="1:12" s="110" customFormat="1" ht="13.5" customHeight="1" x14ac:dyDescent="0.2">
      <c r="A52" s="118"/>
      <c r="B52" s="121" t="s">
        <v>109</v>
      </c>
      <c r="C52" s="113">
        <v>69.88882025941939</v>
      </c>
      <c r="D52" s="115">
        <v>2263</v>
      </c>
      <c r="E52" s="114">
        <v>2382</v>
      </c>
      <c r="F52" s="114">
        <v>2427</v>
      </c>
      <c r="G52" s="114">
        <v>2392</v>
      </c>
      <c r="H52" s="140">
        <v>2323</v>
      </c>
      <c r="I52" s="115">
        <v>-60</v>
      </c>
      <c r="J52" s="116">
        <v>-2.5828669823504091</v>
      </c>
    </row>
    <row r="53" spans="1:12" s="110" customFormat="1" ht="13.5" customHeight="1" x14ac:dyDescent="0.2">
      <c r="A53" s="118"/>
      <c r="B53" s="121" t="s">
        <v>110</v>
      </c>
      <c r="C53" s="113">
        <v>18.62260654725139</v>
      </c>
      <c r="D53" s="115">
        <v>603</v>
      </c>
      <c r="E53" s="114">
        <v>619</v>
      </c>
      <c r="F53" s="114">
        <v>640</v>
      </c>
      <c r="G53" s="114">
        <v>635</v>
      </c>
      <c r="H53" s="140">
        <v>607</v>
      </c>
      <c r="I53" s="115">
        <v>-4</v>
      </c>
      <c r="J53" s="116">
        <v>-0.65897858319604607</v>
      </c>
    </row>
    <row r="54" spans="1:12" s="110" customFormat="1" ht="13.5" customHeight="1" x14ac:dyDescent="0.2">
      <c r="A54" s="120"/>
      <c r="B54" s="121" t="s">
        <v>111</v>
      </c>
      <c r="C54" s="113">
        <v>1.1117974058060531</v>
      </c>
      <c r="D54" s="115">
        <v>36</v>
      </c>
      <c r="E54" s="114">
        <v>37</v>
      </c>
      <c r="F54" s="114">
        <v>37</v>
      </c>
      <c r="G54" s="114">
        <v>40</v>
      </c>
      <c r="H54" s="140">
        <v>41</v>
      </c>
      <c r="I54" s="115">
        <v>-5</v>
      </c>
      <c r="J54" s="116">
        <v>-12.195121951219512</v>
      </c>
    </row>
    <row r="55" spans="1:12" s="110" customFormat="1" ht="13.5" customHeight="1" x14ac:dyDescent="0.2">
      <c r="A55" s="120"/>
      <c r="B55" s="121" t="s">
        <v>112</v>
      </c>
      <c r="C55" s="113">
        <v>0.30883261272390367</v>
      </c>
      <c r="D55" s="115">
        <v>10</v>
      </c>
      <c r="E55" s="114">
        <v>8</v>
      </c>
      <c r="F55" s="114">
        <v>13</v>
      </c>
      <c r="G55" s="114">
        <v>9</v>
      </c>
      <c r="H55" s="140">
        <v>14</v>
      </c>
      <c r="I55" s="115">
        <v>-4</v>
      </c>
      <c r="J55" s="116">
        <v>-28.571428571428573</v>
      </c>
    </row>
    <row r="56" spans="1:12" s="110" customFormat="1" ht="13.5" customHeight="1" x14ac:dyDescent="0.2">
      <c r="A56" s="118" t="s">
        <v>113</v>
      </c>
      <c r="B56" s="122" t="s">
        <v>116</v>
      </c>
      <c r="C56" s="113">
        <v>88.140827671402107</v>
      </c>
      <c r="D56" s="115">
        <v>2854</v>
      </c>
      <c r="E56" s="114">
        <v>3002</v>
      </c>
      <c r="F56" s="114">
        <v>3088</v>
      </c>
      <c r="G56" s="114">
        <v>3059</v>
      </c>
      <c r="H56" s="140">
        <v>2989</v>
      </c>
      <c r="I56" s="115">
        <v>-135</v>
      </c>
      <c r="J56" s="116">
        <v>-4.5165607226497153</v>
      </c>
    </row>
    <row r="57" spans="1:12" s="110" customFormat="1" ht="13.5" customHeight="1" x14ac:dyDescent="0.2">
      <c r="A57" s="142"/>
      <c r="B57" s="124" t="s">
        <v>117</v>
      </c>
      <c r="C57" s="125">
        <v>11.82828906732551</v>
      </c>
      <c r="D57" s="143">
        <v>383</v>
      </c>
      <c r="E57" s="144">
        <v>410</v>
      </c>
      <c r="F57" s="144">
        <v>406</v>
      </c>
      <c r="G57" s="144">
        <v>377</v>
      </c>
      <c r="H57" s="145">
        <v>361</v>
      </c>
      <c r="I57" s="143">
        <v>22</v>
      </c>
      <c r="J57" s="146">
        <v>6.094182825484765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40168</v>
      </c>
      <c r="E12" s="236">
        <v>40392</v>
      </c>
      <c r="F12" s="114">
        <v>40811</v>
      </c>
      <c r="G12" s="114">
        <v>40177</v>
      </c>
      <c r="H12" s="140">
        <v>39716</v>
      </c>
      <c r="I12" s="115">
        <v>452</v>
      </c>
      <c r="J12" s="116">
        <v>1.1380803706314835</v>
      </c>
    </row>
    <row r="13" spans="1:15" s="110" customFormat="1" ht="12" customHeight="1" x14ac:dyDescent="0.2">
      <c r="A13" s="118" t="s">
        <v>105</v>
      </c>
      <c r="B13" s="119" t="s">
        <v>106</v>
      </c>
      <c r="C13" s="113">
        <v>50.766779525990842</v>
      </c>
      <c r="D13" s="115">
        <v>20392</v>
      </c>
      <c r="E13" s="114">
        <v>20523</v>
      </c>
      <c r="F13" s="114">
        <v>20898</v>
      </c>
      <c r="G13" s="114">
        <v>20573</v>
      </c>
      <c r="H13" s="140">
        <v>20253</v>
      </c>
      <c r="I13" s="115">
        <v>139</v>
      </c>
      <c r="J13" s="116">
        <v>0.68631807633437025</v>
      </c>
    </row>
    <row r="14" spans="1:15" s="110" customFormat="1" ht="12" customHeight="1" x14ac:dyDescent="0.2">
      <c r="A14" s="118"/>
      <c r="B14" s="119" t="s">
        <v>107</v>
      </c>
      <c r="C14" s="113">
        <v>49.233220474009158</v>
      </c>
      <c r="D14" s="115">
        <v>19776</v>
      </c>
      <c r="E14" s="114">
        <v>19869</v>
      </c>
      <c r="F14" s="114">
        <v>19913</v>
      </c>
      <c r="G14" s="114">
        <v>19604</v>
      </c>
      <c r="H14" s="140">
        <v>19463</v>
      </c>
      <c r="I14" s="115">
        <v>313</v>
      </c>
      <c r="J14" s="116">
        <v>1.6081796228741716</v>
      </c>
    </row>
    <row r="15" spans="1:15" s="110" customFormat="1" ht="12" customHeight="1" x14ac:dyDescent="0.2">
      <c r="A15" s="118" t="s">
        <v>105</v>
      </c>
      <c r="B15" s="121" t="s">
        <v>108</v>
      </c>
      <c r="C15" s="113">
        <v>12.933180641306512</v>
      </c>
      <c r="D15" s="115">
        <v>5195</v>
      </c>
      <c r="E15" s="114">
        <v>5398</v>
      </c>
      <c r="F15" s="114">
        <v>5525</v>
      </c>
      <c r="G15" s="114">
        <v>5173</v>
      </c>
      <c r="H15" s="140">
        <v>5227</v>
      </c>
      <c r="I15" s="115">
        <v>-32</v>
      </c>
      <c r="J15" s="116">
        <v>-0.61220585421848095</v>
      </c>
    </row>
    <row r="16" spans="1:15" s="110" customFormat="1" ht="12" customHeight="1" x14ac:dyDescent="0.2">
      <c r="A16" s="118"/>
      <c r="B16" s="121" t="s">
        <v>109</v>
      </c>
      <c r="C16" s="113">
        <v>66.694881497709616</v>
      </c>
      <c r="D16" s="115">
        <v>26790</v>
      </c>
      <c r="E16" s="114">
        <v>26824</v>
      </c>
      <c r="F16" s="114">
        <v>27104</v>
      </c>
      <c r="G16" s="114">
        <v>26958</v>
      </c>
      <c r="H16" s="140">
        <v>26648</v>
      </c>
      <c r="I16" s="115">
        <v>142</v>
      </c>
      <c r="J16" s="116">
        <v>0.53287301110777541</v>
      </c>
    </row>
    <row r="17" spans="1:10" s="110" customFormat="1" ht="12" customHeight="1" x14ac:dyDescent="0.2">
      <c r="A17" s="118"/>
      <c r="B17" s="121" t="s">
        <v>110</v>
      </c>
      <c r="C17" s="113">
        <v>19.127165903206532</v>
      </c>
      <c r="D17" s="115">
        <v>7683</v>
      </c>
      <c r="E17" s="114">
        <v>7665</v>
      </c>
      <c r="F17" s="114">
        <v>7669</v>
      </c>
      <c r="G17" s="114">
        <v>7539</v>
      </c>
      <c r="H17" s="140">
        <v>7336</v>
      </c>
      <c r="I17" s="115">
        <v>347</v>
      </c>
      <c r="J17" s="116">
        <v>4.7300981461286806</v>
      </c>
    </row>
    <row r="18" spans="1:10" s="110" customFormat="1" ht="12" customHeight="1" x14ac:dyDescent="0.2">
      <c r="A18" s="120"/>
      <c r="B18" s="121" t="s">
        <v>111</v>
      </c>
      <c r="C18" s="113">
        <v>1.2447719577773353</v>
      </c>
      <c r="D18" s="115">
        <v>500</v>
      </c>
      <c r="E18" s="114">
        <v>505</v>
      </c>
      <c r="F18" s="114">
        <v>513</v>
      </c>
      <c r="G18" s="114">
        <v>507</v>
      </c>
      <c r="H18" s="140">
        <v>505</v>
      </c>
      <c r="I18" s="115">
        <v>-5</v>
      </c>
      <c r="J18" s="116">
        <v>-0.99009900990099009</v>
      </c>
    </row>
    <row r="19" spans="1:10" s="110" customFormat="1" ht="12" customHeight="1" x14ac:dyDescent="0.2">
      <c r="A19" s="120"/>
      <c r="B19" s="121" t="s">
        <v>112</v>
      </c>
      <c r="C19" s="113">
        <v>0.28131846245767778</v>
      </c>
      <c r="D19" s="115">
        <v>113</v>
      </c>
      <c r="E19" s="114">
        <v>100</v>
      </c>
      <c r="F19" s="114">
        <v>123</v>
      </c>
      <c r="G19" s="114">
        <v>110</v>
      </c>
      <c r="H19" s="140">
        <v>123</v>
      </c>
      <c r="I19" s="115">
        <v>-10</v>
      </c>
      <c r="J19" s="116">
        <v>-8.1300813008130088</v>
      </c>
    </row>
    <row r="20" spans="1:10" s="110" customFormat="1" ht="12" customHeight="1" x14ac:dyDescent="0.2">
      <c r="A20" s="118" t="s">
        <v>113</v>
      </c>
      <c r="B20" s="119" t="s">
        <v>181</v>
      </c>
      <c r="C20" s="113">
        <v>68.509759012148976</v>
      </c>
      <c r="D20" s="115">
        <v>27519</v>
      </c>
      <c r="E20" s="114">
        <v>27677</v>
      </c>
      <c r="F20" s="114">
        <v>28187</v>
      </c>
      <c r="G20" s="114">
        <v>27798</v>
      </c>
      <c r="H20" s="140">
        <v>27567</v>
      </c>
      <c r="I20" s="115">
        <v>-48</v>
      </c>
      <c r="J20" s="116">
        <v>-0.17412123190771575</v>
      </c>
    </row>
    <row r="21" spans="1:10" s="110" customFormat="1" ht="12" customHeight="1" x14ac:dyDescent="0.2">
      <c r="A21" s="118"/>
      <c r="B21" s="119" t="s">
        <v>182</v>
      </c>
      <c r="C21" s="113">
        <v>31.490240987851024</v>
      </c>
      <c r="D21" s="115">
        <v>12649</v>
      </c>
      <c r="E21" s="114">
        <v>12715</v>
      </c>
      <c r="F21" s="114">
        <v>12624</v>
      </c>
      <c r="G21" s="114">
        <v>12379</v>
      </c>
      <c r="H21" s="140">
        <v>12149</v>
      </c>
      <c r="I21" s="115">
        <v>500</v>
      </c>
      <c r="J21" s="116">
        <v>4.1155650670837103</v>
      </c>
    </row>
    <row r="22" spans="1:10" s="110" customFormat="1" ht="12" customHeight="1" x14ac:dyDescent="0.2">
      <c r="A22" s="118" t="s">
        <v>113</v>
      </c>
      <c r="B22" s="119" t="s">
        <v>116</v>
      </c>
      <c r="C22" s="113">
        <v>87.821151165106556</v>
      </c>
      <c r="D22" s="115">
        <v>35276</v>
      </c>
      <c r="E22" s="114">
        <v>35547</v>
      </c>
      <c r="F22" s="114">
        <v>35868</v>
      </c>
      <c r="G22" s="114">
        <v>35450</v>
      </c>
      <c r="H22" s="140">
        <v>35244</v>
      </c>
      <c r="I22" s="115">
        <v>32</v>
      </c>
      <c r="J22" s="116">
        <v>9.0795596413573945E-2</v>
      </c>
    </row>
    <row r="23" spans="1:10" s="110" customFormat="1" ht="12" customHeight="1" x14ac:dyDescent="0.2">
      <c r="A23" s="118"/>
      <c r="B23" s="119" t="s">
        <v>117</v>
      </c>
      <c r="C23" s="113">
        <v>12.153953395737901</v>
      </c>
      <c r="D23" s="115">
        <v>4882</v>
      </c>
      <c r="E23" s="114">
        <v>4838</v>
      </c>
      <c r="F23" s="114">
        <v>4935</v>
      </c>
      <c r="G23" s="114">
        <v>4719</v>
      </c>
      <c r="H23" s="140">
        <v>4464</v>
      </c>
      <c r="I23" s="115">
        <v>418</v>
      </c>
      <c r="J23" s="116">
        <v>9.3637992831541226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19265</v>
      </c>
      <c r="E64" s="236">
        <v>19268</v>
      </c>
      <c r="F64" s="236">
        <v>19510</v>
      </c>
      <c r="G64" s="236">
        <v>19220</v>
      </c>
      <c r="H64" s="140">
        <v>18854</v>
      </c>
      <c r="I64" s="115">
        <v>411</v>
      </c>
      <c r="J64" s="116">
        <v>2.1799087726742337</v>
      </c>
    </row>
    <row r="65" spans="1:12" s="110" customFormat="1" ht="12" customHeight="1" x14ac:dyDescent="0.2">
      <c r="A65" s="118" t="s">
        <v>105</v>
      </c>
      <c r="B65" s="119" t="s">
        <v>106</v>
      </c>
      <c r="C65" s="113">
        <v>52.587594082533094</v>
      </c>
      <c r="D65" s="235">
        <v>10131</v>
      </c>
      <c r="E65" s="236">
        <v>10094</v>
      </c>
      <c r="F65" s="236">
        <v>10276</v>
      </c>
      <c r="G65" s="236">
        <v>10078</v>
      </c>
      <c r="H65" s="140">
        <v>9858</v>
      </c>
      <c r="I65" s="115">
        <v>273</v>
      </c>
      <c r="J65" s="116">
        <v>2.7693244065733413</v>
      </c>
    </row>
    <row r="66" spans="1:12" s="110" customFormat="1" ht="12" customHeight="1" x14ac:dyDescent="0.2">
      <c r="A66" s="118"/>
      <c r="B66" s="119" t="s">
        <v>107</v>
      </c>
      <c r="C66" s="113">
        <v>47.412405917466906</v>
      </c>
      <c r="D66" s="235">
        <v>9134</v>
      </c>
      <c r="E66" s="236">
        <v>9174</v>
      </c>
      <c r="F66" s="236">
        <v>9234</v>
      </c>
      <c r="G66" s="236">
        <v>9142</v>
      </c>
      <c r="H66" s="140">
        <v>8996</v>
      </c>
      <c r="I66" s="115">
        <v>138</v>
      </c>
      <c r="J66" s="116">
        <v>1.5340151178301467</v>
      </c>
    </row>
    <row r="67" spans="1:12" s="110" customFormat="1" ht="12" customHeight="1" x14ac:dyDescent="0.2">
      <c r="A67" s="118" t="s">
        <v>105</v>
      </c>
      <c r="B67" s="121" t="s">
        <v>108</v>
      </c>
      <c r="C67" s="113">
        <v>11.886841422268363</v>
      </c>
      <c r="D67" s="235">
        <v>2290</v>
      </c>
      <c r="E67" s="236">
        <v>2313</v>
      </c>
      <c r="F67" s="236">
        <v>2381</v>
      </c>
      <c r="G67" s="236">
        <v>2249</v>
      </c>
      <c r="H67" s="140">
        <v>2245</v>
      </c>
      <c r="I67" s="115">
        <v>45</v>
      </c>
      <c r="J67" s="116">
        <v>2.0044543429844097</v>
      </c>
    </row>
    <row r="68" spans="1:12" s="110" customFormat="1" ht="12" customHeight="1" x14ac:dyDescent="0.2">
      <c r="A68" s="118"/>
      <c r="B68" s="121" t="s">
        <v>109</v>
      </c>
      <c r="C68" s="113">
        <v>69.083830781209443</v>
      </c>
      <c r="D68" s="235">
        <v>13309</v>
      </c>
      <c r="E68" s="236">
        <v>13302</v>
      </c>
      <c r="F68" s="236">
        <v>13478</v>
      </c>
      <c r="G68" s="236">
        <v>13392</v>
      </c>
      <c r="H68" s="140">
        <v>13143</v>
      </c>
      <c r="I68" s="115">
        <v>166</v>
      </c>
      <c r="J68" s="116">
        <v>1.2630297496766338</v>
      </c>
    </row>
    <row r="69" spans="1:12" s="110" customFormat="1" ht="12" customHeight="1" x14ac:dyDescent="0.2">
      <c r="A69" s="118"/>
      <c r="B69" s="121" t="s">
        <v>110</v>
      </c>
      <c r="C69" s="113">
        <v>17.819880612509731</v>
      </c>
      <c r="D69" s="235">
        <v>3433</v>
      </c>
      <c r="E69" s="236">
        <v>3410</v>
      </c>
      <c r="F69" s="236">
        <v>3410</v>
      </c>
      <c r="G69" s="236">
        <v>3342</v>
      </c>
      <c r="H69" s="140">
        <v>3229</v>
      </c>
      <c r="I69" s="115">
        <v>204</v>
      </c>
      <c r="J69" s="116">
        <v>6.3177454320222983</v>
      </c>
    </row>
    <row r="70" spans="1:12" s="110" customFormat="1" ht="12" customHeight="1" x14ac:dyDescent="0.2">
      <c r="A70" s="120"/>
      <c r="B70" s="121" t="s">
        <v>111</v>
      </c>
      <c r="C70" s="113">
        <v>1.2094471840124579</v>
      </c>
      <c r="D70" s="235">
        <v>233</v>
      </c>
      <c r="E70" s="236">
        <v>243</v>
      </c>
      <c r="F70" s="236">
        <v>241</v>
      </c>
      <c r="G70" s="236">
        <v>237</v>
      </c>
      <c r="H70" s="140">
        <v>237</v>
      </c>
      <c r="I70" s="115">
        <v>-4</v>
      </c>
      <c r="J70" s="116">
        <v>-1.6877637130801688</v>
      </c>
    </row>
    <row r="71" spans="1:12" s="110" customFormat="1" ht="12" customHeight="1" x14ac:dyDescent="0.2">
      <c r="A71" s="120"/>
      <c r="B71" s="121" t="s">
        <v>112</v>
      </c>
      <c r="C71" s="113">
        <v>0.29587334544510768</v>
      </c>
      <c r="D71" s="235">
        <v>57</v>
      </c>
      <c r="E71" s="236">
        <v>54</v>
      </c>
      <c r="F71" s="236">
        <v>67</v>
      </c>
      <c r="G71" s="236">
        <v>60</v>
      </c>
      <c r="H71" s="140">
        <v>65</v>
      </c>
      <c r="I71" s="115">
        <v>-8</v>
      </c>
      <c r="J71" s="116">
        <v>-12.307692307692308</v>
      </c>
    </row>
    <row r="72" spans="1:12" s="110" customFormat="1" ht="12" customHeight="1" x14ac:dyDescent="0.2">
      <c r="A72" s="118" t="s">
        <v>113</v>
      </c>
      <c r="B72" s="119" t="s">
        <v>181</v>
      </c>
      <c r="C72" s="113">
        <v>68.575136257461722</v>
      </c>
      <c r="D72" s="235">
        <v>13211</v>
      </c>
      <c r="E72" s="236">
        <v>13134</v>
      </c>
      <c r="F72" s="236">
        <v>13406</v>
      </c>
      <c r="G72" s="236">
        <v>13178</v>
      </c>
      <c r="H72" s="140">
        <v>13016</v>
      </c>
      <c r="I72" s="115">
        <v>195</v>
      </c>
      <c r="J72" s="116">
        <v>1.4981561155500922</v>
      </c>
    </row>
    <row r="73" spans="1:12" s="110" customFormat="1" ht="12" customHeight="1" x14ac:dyDescent="0.2">
      <c r="A73" s="118"/>
      <c r="B73" s="119" t="s">
        <v>182</v>
      </c>
      <c r="C73" s="113">
        <v>31.424863742538282</v>
      </c>
      <c r="D73" s="115">
        <v>6054</v>
      </c>
      <c r="E73" s="114">
        <v>6134</v>
      </c>
      <c r="F73" s="114">
        <v>6104</v>
      </c>
      <c r="G73" s="114">
        <v>6042</v>
      </c>
      <c r="H73" s="140">
        <v>5838</v>
      </c>
      <c r="I73" s="115">
        <v>216</v>
      </c>
      <c r="J73" s="116">
        <v>3.6998972250770814</v>
      </c>
    </row>
    <row r="74" spans="1:12" s="110" customFormat="1" ht="12" customHeight="1" x14ac:dyDescent="0.2">
      <c r="A74" s="118" t="s">
        <v>113</v>
      </c>
      <c r="B74" s="119" t="s">
        <v>116</v>
      </c>
      <c r="C74" s="113">
        <v>81.188684142226833</v>
      </c>
      <c r="D74" s="115">
        <v>15641</v>
      </c>
      <c r="E74" s="114">
        <v>15725</v>
      </c>
      <c r="F74" s="114">
        <v>15888</v>
      </c>
      <c r="G74" s="114">
        <v>15794</v>
      </c>
      <c r="H74" s="140">
        <v>15595</v>
      </c>
      <c r="I74" s="115">
        <v>46</v>
      </c>
      <c r="J74" s="116">
        <v>0.29496633536389871</v>
      </c>
    </row>
    <row r="75" spans="1:12" s="110" customFormat="1" ht="12" customHeight="1" x14ac:dyDescent="0.2">
      <c r="A75" s="142"/>
      <c r="B75" s="124" t="s">
        <v>117</v>
      </c>
      <c r="C75" s="125">
        <v>18.769789774201922</v>
      </c>
      <c r="D75" s="143">
        <v>3616</v>
      </c>
      <c r="E75" s="144">
        <v>3536</v>
      </c>
      <c r="F75" s="144">
        <v>3613</v>
      </c>
      <c r="G75" s="144">
        <v>3419</v>
      </c>
      <c r="H75" s="145">
        <v>3251</v>
      </c>
      <c r="I75" s="143">
        <v>365</v>
      </c>
      <c r="J75" s="146">
        <v>11.22731467240849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40168</v>
      </c>
      <c r="G11" s="114">
        <v>40392</v>
      </c>
      <c r="H11" s="114">
        <v>40811</v>
      </c>
      <c r="I11" s="114">
        <v>40177</v>
      </c>
      <c r="J11" s="140">
        <v>39716</v>
      </c>
      <c r="K11" s="114">
        <v>452</v>
      </c>
      <c r="L11" s="116">
        <v>1.1380803706314835</v>
      </c>
    </row>
    <row r="12" spans="1:17" s="110" customFormat="1" ht="24.95" customHeight="1" x14ac:dyDescent="0.2">
      <c r="A12" s="604" t="s">
        <v>185</v>
      </c>
      <c r="B12" s="605"/>
      <c r="C12" s="605"/>
      <c r="D12" s="606"/>
      <c r="E12" s="113">
        <v>50.766779525990842</v>
      </c>
      <c r="F12" s="115">
        <v>20392</v>
      </c>
      <c r="G12" s="114">
        <v>20523</v>
      </c>
      <c r="H12" s="114">
        <v>20898</v>
      </c>
      <c r="I12" s="114">
        <v>20573</v>
      </c>
      <c r="J12" s="140">
        <v>20253</v>
      </c>
      <c r="K12" s="114">
        <v>139</v>
      </c>
      <c r="L12" s="116">
        <v>0.68631807633437025</v>
      </c>
    </row>
    <row r="13" spans="1:17" s="110" customFormat="1" ht="15" customHeight="1" x14ac:dyDescent="0.2">
      <c r="A13" s="120"/>
      <c r="B13" s="612" t="s">
        <v>107</v>
      </c>
      <c r="C13" s="612"/>
      <c r="E13" s="113">
        <v>49.233220474009158</v>
      </c>
      <c r="F13" s="115">
        <v>19776</v>
      </c>
      <c r="G13" s="114">
        <v>19869</v>
      </c>
      <c r="H13" s="114">
        <v>19913</v>
      </c>
      <c r="I13" s="114">
        <v>19604</v>
      </c>
      <c r="J13" s="140">
        <v>19463</v>
      </c>
      <c r="K13" s="114">
        <v>313</v>
      </c>
      <c r="L13" s="116">
        <v>1.6081796228741716</v>
      </c>
    </row>
    <row r="14" spans="1:17" s="110" customFormat="1" ht="24.95" customHeight="1" x14ac:dyDescent="0.2">
      <c r="A14" s="604" t="s">
        <v>186</v>
      </c>
      <c r="B14" s="605"/>
      <c r="C14" s="605"/>
      <c r="D14" s="606"/>
      <c r="E14" s="113">
        <v>12.933180641306512</v>
      </c>
      <c r="F14" s="115">
        <v>5195</v>
      </c>
      <c r="G14" s="114">
        <v>5398</v>
      </c>
      <c r="H14" s="114">
        <v>5525</v>
      </c>
      <c r="I14" s="114">
        <v>5173</v>
      </c>
      <c r="J14" s="140">
        <v>5227</v>
      </c>
      <c r="K14" s="114">
        <v>-32</v>
      </c>
      <c r="L14" s="116">
        <v>-0.61220585421848095</v>
      </c>
    </row>
    <row r="15" spans="1:17" s="110" customFormat="1" ht="15" customHeight="1" x14ac:dyDescent="0.2">
      <c r="A15" s="120"/>
      <c r="B15" s="119"/>
      <c r="C15" s="258" t="s">
        <v>106</v>
      </c>
      <c r="E15" s="113">
        <v>49.682386910490855</v>
      </c>
      <c r="F15" s="115">
        <v>2581</v>
      </c>
      <c r="G15" s="114">
        <v>2695</v>
      </c>
      <c r="H15" s="114">
        <v>2789</v>
      </c>
      <c r="I15" s="114">
        <v>2573</v>
      </c>
      <c r="J15" s="140">
        <v>2601</v>
      </c>
      <c r="K15" s="114">
        <v>-20</v>
      </c>
      <c r="L15" s="116">
        <v>-0.76893502499038835</v>
      </c>
    </row>
    <row r="16" spans="1:17" s="110" customFormat="1" ht="15" customHeight="1" x14ac:dyDescent="0.2">
      <c r="A16" s="120"/>
      <c r="B16" s="119"/>
      <c r="C16" s="258" t="s">
        <v>107</v>
      </c>
      <c r="E16" s="113">
        <v>50.317613089509145</v>
      </c>
      <c r="F16" s="115">
        <v>2614</v>
      </c>
      <c r="G16" s="114">
        <v>2703</v>
      </c>
      <c r="H16" s="114">
        <v>2736</v>
      </c>
      <c r="I16" s="114">
        <v>2600</v>
      </c>
      <c r="J16" s="140">
        <v>2626</v>
      </c>
      <c r="K16" s="114">
        <v>-12</v>
      </c>
      <c r="L16" s="116">
        <v>-0.45696877380045697</v>
      </c>
    </row>
    <row r="17" spans="1:12" s="110" customFormat="1" ht="15" customHeight="1" x14ac:dyDescent="0.2">
      <c r="A17" s="120"/>
      <c r="B17" s="121" t="s">
        <v>109</v>
      </c>
      <c r="C17" s="258"/>
      <c r="E17" s="113">
        <v>66.694881497709616</v>
      </c>
      <c r="F17" s="115">
        <v>26790</v>
      </c>
      <c r="G17" s="114">
        <v>26824</v>
      </c>
      <c r="H17" s="114">
        <v>27104</v>
      </c>
      <c r="I17" s="114">
        <v>26958</v>
      </c>
      <c r="J17" s="140">
        <v>26648</v>
      </c>
      <c r="K17" s="114">
        <v>142</v>
      </c>
      <c r="L17" s="116">
        <v>0.53287301110777541</v>
      </c>
    </row>
    <row r="18" spans="1:12" s="110" customFormat="1" ht="15" customHeight="1" x14ac:dyDescent="0.2">
      <c r="A18" s="120"/>
      <c r="B18" s="119"/>
      <c r="C18" s="258" t="s">
        <v>106</v>
      </c>
      <c r="E18" s="113">
        <v>51.030235162374019</v>
      </c>
      <c r="F18" s="115">
        <v>13671</v>
      </c>
      <c r="G18" s="114">
        <v>13681</v>
      </c>
      <c r="H18" s="114">
        <v>13952</v>
      </c>
      <c r="I18" s="114">
        <v>13892</v>
      </c>
      <c r="J18" s="140">
        <v>13666</v>
      </c>
      <c r="K18" s="114">
        <v>5</v>
      </c>
      <c r="L18" s="116">
        <v>3.6587150592711837E-2</v>
      </c>
    </row>
    <row r="19" spans="1:12" s="110" customFormat="1" ht="15" customHeight="1" x14ac:dyDescent="0.2">
      <c r="A19" s="120"/>
      <c r="B19" s="119"/>
      <c r="C19" s="258" t="s">
        <v>107</v>
      </c>
      <c r="E19" s="113">
        <v>48.969764837625981</v>
      </c>
      <c r="F19" s="115">
        <v>13119</v>
      </c>
      <c r="G19" s="114">
        <v>13143</v>
      </c>
      <c r="H19" s="114">
        <v>13152</v>
      </c>
      <c r="I19" s="114">
        <v>13066</v>
      </c>
      <c r="J19" s="140">
        <v>12982</v>
      </c>
      <c r="K19" s="114">
        <v>137</v>
      </c>
      <c r="L19" s="116">
        <v>1.0553073486365738</v>
      </c>
    </row>
    <row r="20" spans="1:12" s="110" customFormat="1" ht="15" customHeight="1" x14ac:dyDescent="0.2">
      <c r="A20" s="120"/>
      <c r="B20" s="121" t="s">
        <v>110</v>
      </c>
      <c r="C20" s="258"/>
      <c r="E20" s="113">
        <v>19.127165903206532</v>
      </c>
      <c r="F20" s="115">
        <v>7683</v>
      </c>
      <c r="G20" s="114">
        <v>7665</v>
      </c>
      <c r="H20" s="114">
        <v>7669</v>
      </c>
      <c r="I20" s="114">
        <v>7539</v>
      </c>
      <c r="J20" s="140">
        <v>7336</v>
      </c>
      <c r="K20" s="114">
        <v>347</v>
      </c>
      <c r="L20" s="116">
        <v>4.7300981461286806</v>
      </c>
    </row>
    <row r="21" spans="1:12" s="110" customFormat="1" ht="15" customHeight="1" x14ac:dyDescent="0.2">
      <c r="A21" s="120"/>
      <c r="B21" s="119"/>
      <c r="C21" s="258" t="s">
        <v>106</v>
      </c>
      <c r="E21" s="113">
        <v>50.175712612260838</v>
      </c>
      <c r="F21" s="115">
        <v>3855</v>
      </c>
      <c r="G21" s="114">
        <v>3858</v>
      </c>
      <c r="H21" s="114">
        <v>3858</v>
      </c>
      <c r="I21" s="114">
        <v>3811</v>
      </c>
      <c r="J21" s="140">
        <v>3693</v>
      </c>
      <c r="K21" s="114">
        <v>162</v>
      </c>
      <c r="L21" s="116">
        <v>4.3866774979691305</v>
      </c>
    </row>
    <row r="22" spans="1:12" s="110" customFormat="1" ht="15" customHeight="1" x14ac:dyDescent="0.2">
      <c r="A22" s="120"/>
      <c r="B22" s="119"/>
      <c r="C22" s="258" t="s">
        <v>107</v>
      </c>
      <c r="E22" s="113">
        <v>49.824287387739162</v>
      </c>
      <c r="F22" s="115">
        <v>3828</v>
      </c>
      <c r="G22" s="114">
        <v>3807</v>
      </c>
      <c r="H22" s="114">
        <v>3811</v>
      </c>
      <c r="I22" s="114">
        <v>3728</v>
      </c>
      <c r="J22" s="140">
        <v>3643</v>
      </c>
      <c r="K22" s="114">
        <v>185</v>
      </c>
      <c r="L22" s="116">
        <v>5.0782322261872084</v>
      </c>
    </row>
    <row r="23" spans="1:12" s="110" customFormat="1" ht="15" customHeight="1" x14ac:dyDescent="0.2">
      <c r="A23" s="120"/>
      <c r="B23" s="121" t="s">
        <v>111</v>
      </c>
      <c r="C23" s="258"/>
      <c r="E23" s="113">
        <v>1.2447719577773353</v>
      </c>
      <c r="F23" s="115">
        <v>500</v>
      </c>
      <c r="G23" s="114">
        <v>505</v>
      </c>
      <c r="H23" s="114">
        <v>513</v>
      </c>
      <c r="I23" s="114">
        <v>507</v>
      </c>
      <c r="J23" s="140">
        <v>505</v>
      </c>
      <c r="K23" s="114">
        <v>-5</v>
      </c>
      <c r="L23" s="116">
        <v>-0.99009900990099009</v>
      </c>
    </row>
    <row r="24" spans="1:12" s="110" customFormat="1" ht="15" customHeight="1" x14ac:dyDescent="0.2">
      <c r="A24" s="120"/>
      <c r="B24" s="119"/>
      <c r="C24" s="258" t="s">
        <v>106</v>
      </c>
      <c r="E24" s="113">
        <v>57</v>
      </c>
      <c r="F24" s="115">
        <v>285</v>
      </c>
      <c r="G24" s="114">
        <v>289</v>
      </c>
      <c r="H24" s="114">
        <v>299</v>
      </c>
      <c r="I24" s="114">
        <v>297</v>
      </c>
      <c r="J24" s="140">
        <v>293</v>
      </c>
      <c r="K24" s="114">
        <v>-8</v>
      </c>
      <c r="L24" s="116">
        <v>-2.7303754266211606</v>
      </c>
    </row>
    <row r="25" spans="1:12" s="110" customFormat="1" ht="15" customHeight="1" x14ac:dyDescent="0.2">
      <c r="A25" s="120"/>
      <c r="B25" s="119"/>
      <c r="C25" s="258" t="s">
        <v>107</v>
      </c>
      <c r="E25" s="113">
        <v>43</v>
      </c>
      <c r="F25" s="115">
        <v>215</v>
      </c>
      <c r="G25" s="114">
        <v>216</v>
      </c>
      <c r="H25" s="114">
        <v>214</v>
      </c>
      <c r="I25" s="114">
        <v>210</v>
      </c>
      <c r="J25" s="140">
        <v>212</v>
      </c>
      <c r="K25" s="114">
        <v>3</v>
      </c>
      <c r="L25" s="116">
        <v>1.4150943396226414</v>
      </c>
    </row>
    <row r="26" spans="1:12" s="110" customFormat="1" ht="15" customHeight="1" x14ac:dyDescent="0.2">
      <c r="A26" s="120"/>
      <c r="C26" s="121" t="s">
        <v>187</v>
      </c>
      <c r="D26" s="110" t="s">
        <v>188</v>
      </c>
      <c r="E26" s="113">
        <v>0.28131846245767778</v>
      </c>
      <c r="F26" s="115">
        <v>113</v>
      </c>
      <c r="G26" s="114">
        <v>100</v>
      </c>
      <c r="H26" s="114">
        <v>123</v>
      </c>
      <c r="I26" s="114">
        <v>110</v>
      </c>
      <c r="J26" s="140">
        <v>123</v>
      </c>
      <c r="K26" s="114">
        <v>-10</v>
      </c>
      <c r="L26" s="116">
        <v>-8.1300813008130088</v>
      </c>
    </row>
    <row r="27" spans="1:12" s="110" customFormat="1" ht="15" customHeight="1" x14ac:dyDescent="0.2">
      <c r="A27" s="120"/>
      <c r="B27" s="119"/>
      <c r="D27" s="259" t="s">
        <v>106</v>
      </c>
      <c r="E27" s="113">
        <v>46.017699115044245</v>
      </c>
      <c r="F27" s="115">
        <v>52</v>
      </c>
      <c r="G27" s="114">
        <v>48</v>
      </c>
      <c r="H27" s="114">
        <v>56</v>
      </c>
      <c r="I27" s="114">
        <v>58</v>
      </c>
      <c r="J27" s="140">
        <v>64</v>
      </c>
      <c r="K27" s="114">
        <v>-12</v>
      </c>
      <c r="L27" s="116">
        <v>-18.75</v>
      </c>
    </row>
    <row r="28" spans="1:12" s="110" customFormat="1" ht="15" customHeight="1" x14ac:dyDescent="0.2">
      <c r="A28" s="120"/>
      <c r="B28" s="119"/>
      <c r="D28" s="259" t="s">
        <v>107</v>
      </c>
      <c r="E28" s="113">
        <v>53.982300884955755</v>
      </c>
      <c r="F28" s="115">
        <v>61</v>
      </c>
      <c r="G28" s="114">
        <v>52</v>
      </c>
      <c r="H28" s="114">
        <v>67</v>
      </c>
      <c r="I28" s="114">
        <v>52</v>
      </c>
      <c r="J28" s="140">
        <v>59</v>
      </c>
      <c r="K28" s="114">
        <v>2</v>
      </c>
      <c r="L28" s="116">
        <v>3.3898305084745761</v>
      </c>
    </row>
    <row r="29" spans="1:12" s="110" customFormat="1" ht="24.95" customHeight="1" x14ac:dyDescent="0.2">
      <c r="A29" s="604" t="s">
        <v>189</v>
      </c>
      <c r="B29" s="605"/>
      <c r="C29" s="605"/>
      <c r="D29" s="606"/>
      <c r="E29" s="113">
        <v>87.821151165106556</v>
      </c>
      <c r="F29" s="115">
        <v>35276</v>
      </c>
      <c r="G29" s="114">
        <v>35547</v>
      </c>
      <c r="H29" s="114">
        <v>35868</v>
      </c>
      <c r="I29" s="114">
        <v>35450</v>
      </c>
      <c r="J29" s="140">
        <v>35244</v>
      </c>
      <c r="K29" s="114">
        <v>32</v>
      </c>
      <c r="L29" s="116">
        <v>9.0795596413573945E-2</v>
      </c>
    </row>
    <row r="30" spans="1:12" s="110" customFormat="1" ht="15" customHeight="1" x14ac:dyDescent="0.2">
      <c r="A30" s="120"/>
      <c r="B30" s="119"/>
      <c r="C30" s="258" t="s">
        <v>106</v>
      </c>
      <c r="E30" s="113">
        <v>49.416033563896136</v>
      </c>
      <c r="F30" s="115">
        <v>17432</v>
      </c>
      <c r="G30" s="114">
        <v>17587</v>
      </c>
      <c r="H30" s="114">
        <v>17854</v>
      </c>
      <c r="I30" s="114">
        <v>17658</v>
      </c>
      <c r="J30" s="140">
        <v>17514</v>
      </c>
      <c r="K30" s="114">
        <v>-82</v>
      </c>
      <c r="L30" s="116">
        <v>-0.46819687107456892</v>
      </c>
    </row>
    <row r="31" spans="1:12" s="110" customFormat="1" ht="15" customHeight="1" x14ac:dyDescent="0.2">
      <c r="A31" s="120"/>
      <c r="B31" s="119"/>
      <c r="C31" s="258" t="s">
        <v>107</v>
      </c>
      <c r="E31" s="113">
        <v>50.583966436103864</v>
      </c>
      <c r="F31" s="115">
        <v>17844</v>
      </c>
      <c r="G31" s="114">
        <v>17960</v>
      </c>
      <c r="H31" s="114">
        <v>18014</v>
      </c>
      <c r="I31" s="114">
        <v>17792</v>
      </c>
      <c r="J31" s="140">
        <v>17730</v>
      </c>
      <c r="K31" s="114">
        <v>114</v>
      </c>
      <c r="L31" s="116">
        <v>0.64297800338409472</v>
      </c>
    </row>
    <row r="32" spans="1:12" s="110" customFormat="1" ht="15" customHeight="1" x14ac:dyDescent="0.2">
      <c r="A32" s="120"/>
      <c r="B32" s="119" t="s">
        <v>117</v>
      </c>
      <c r="C32" s="258"/>
      <c r="E32" s="113">
        <v>12.153953395737901</v>
      </c>
      <c r="F32" s="115">
        <v>4882</v>
      </c>
      <c r="G32" s="114">
        <v>4838</v>
      </c>
      <c r="H32" s="114">
        <v>4935</v>
      </c>
      <c r="I32" s="114">
        <v>4719</v>
      </c>
      <c r="J32" s="140">
        <v>4464</v>
      </c>
      <c r="K32" s="114">
        <v>418</v>
      </c>
      <c r="L32" s="116">
        <v>9.3637992831541226</v>
      </c>
    </row>
    <row r="33" spans="1:12" s="110" customFormat="1" ht="15" customHeight="1" x14ac:dyDescent="0.2">
      <c r="A33" s="120"/>
      <c r="B33" s="119"/>
      <c r="C33" s="258" t="s">
        <v>106</v>
      </c>
      <c r="E33" s="113">
        <v>60.467021712412944</v>
      </c>
      <c r="F33" s="115">
        <v>2952</v>
      </c>
      <c r="G33" s="114">
        <v>2931</v>
      </c>
      <c r="H33" s="114">
        <v>3038</v>
      </c>
      <c r="I33" s="114">
        <v>2909</v>
      </c>
      <c r="J33" s="140">
        <v>2733</v>
      </c>
      <c r="K33" s="114">
        <v>219</v>
      </c>
      <c r="L33" s="116">
        <v>8.0131723380900102</v>
      </c>
    </row>
    <row r="34" spans="1:12" s="110" customFormat="1" ht="15" customHeight="1" x14ac:dyDescent="0.2">
      <c r="A34" s="120"/>
      <c r="B34" s="119"/>
      <c r="C34" s="258" t="s">
        <v>107</v>
      </c>
      <c r="E34" s="113">
        <v>39.532978287587056</v>
      </c>
      <c r="F34" s="115">
        <v>1930</v>
      </c>
      <c r="G34" s="114">
        <v>1907</v>
      </c>
      <c r="H34" s="114">
        <v>1897</v>
      </c>
      <c r="I34" s="114">
        <v>1810</v>
      </c>
      <c r="J34" s="140">
        <v>1731</v>
      </c>
      <c r="K34" s="114">
        <v>199</v>
      </c>
      <c r="L34" s="116">
        <v>11.496244945118429</v>
      </c>
    </row>
    <row r="35" spans="1:12" s="110" customFormat="1" ht="24.95" customHeight="1" x14ac:dyDescent="0.2">
      <c r="A35" s="604" t="s">
        <v>190</v>
      </c>
      <c r="B35" s="605"/>
      <c r="C35" s="605"/>
      <c r="D35" s="606"/>
      <c r="E35" s="113">
        <v>68.509759012148976</v>
      </c>
      <c r="F35" s="115">
        <v>27519</v>
      </c>
      <c r="G35" s="114">
        <v>27677</v>
      </c>
      <c r="H35" s="114">
        <v>28187</v>
      </c>
      <c r="I35" s="114">
        <v>27798</v>
      </c>
      <c r="J35" s="140">
        <v>27567</v>
      </c>
      <c r="K35" s="114">
        <v>-48</v>
      </c>
      <c r="L35" s="116">
        <v>-0.17412123190771575</v>
      </c>
    </row>
    <row r="36" spans="1:12" s="110" customFormat="1" ht="15" customHeight="1" x14ac:dyDescent="0.2">
      <c r="A36" s="120"/>
      <c r="B36" s="119"/>
      <c r="C36" s="258" t="s">
        <v>106</v>
      </c>
      <c r="E36" s="113">
        <v>65.154983829354265</v>
      </c>
      <c r="F36" s="115">
        <v>17930</v>
      </c>
      <c r="G36" s="114">
        <v>18033</v>
      </c>
      <c r="H36" s="114">
        <v>18452</v>
      </c>
      <c r="I36" s="114">
        <v>18213</v>
      </c>
      <c r="J36" s="140">
        <v>18013</v>
      </c>
      <c r="K36" s="114">
        <v>-83</v>
      </c>
      <c r="L36" s="116">
        <v>-0.46077832676400376</v>
      </c>
    </row>
    <row r="37" spans="1:12" s="110" customFormat="1" ht="15" customHeight="1" x14ac:dyDescent="0.2">
      <c r="A37" s="120"/>
      <c r="B37" s="119"/>
      <c r="C37" s="258" t="s">
        <v>107</v>
      </c>
      <c r="E37" s="113">
        <v>34.845016170645735</v>
      </c>
      <c r="F37" s="115">
        <v>9589</v>
      </c>
      <c r="G37" s="114">
        <v>9644</v>
      </c>
      <c r="H37" s="114">
        <v>9735</v>
      </c>
      <c r="I37" s="114">
        <v>9585</v>
      </c>
      <c r="J37" s="140">
        <v>9554</v>
      </c>
      <c r="K37" s="114">
        <v>35</v>
      </c>
      <c r="L37" s="116">
        <v>0.36633870630102577</v>
      </c>
    </row>
    <row r="38" spans="1:12" s="110" customFormat="1" ht="15" customHeight="1" x14ac:dyDescent="0.2">
      <c r="A38" s="120"/>
      <c r="B38" s="119" t="s">
        <v>182</v>
      </c>
      <c r="C38" s="258"/>
      <c r="E38" s="113">
        <v>31.490240987851024</v>
      </c>
      <c r="F38" s="115">
        <v>12649</v>
      </c>
      <c r="G38" s="114">
        <v>12715</v>
      </c>
      <c r="H38" s="114">
        <v>12624</v>
      </c>
      <c r="I38" s="114">
        <v>12379</v>
      </c>
      <c r="J38" s="140">
        <v>12149</v>
      </c>
      <c r="K38" s="114">
        <v>500</v>
      </c>
      <c r="L38" s="116">
        <v>4.1155650670837103</v>
      </c>
    </row>
    <row r="39" spans="1:12" s="110" customFormat="1" ht="15" customHeight="1" x14ac:dyDescent="0.2">
      <c r="A39" s="120"/>
      <c r="B39" s="119"/>
      <c r="C39" s="258" t="s">
        <v>106</v>
      </c>
      <c r="E39" s="113">
        <v>19.463989248161909</v>
      </c>
      <c r="F39" s="115">
        <v>2462</v>
      </c>
      <c r="G39" s="114">
        <v>2490</v>
      </c>
      <c r="H39" s="114">
        <v>2446</v>
      </c>
      <c r="I39" s="114">
        <v>2360</v>
      </c>
      <c r="J39" s="140">
        <v>2240</v>
      </c>
      <c r="K39" s="114">
        <v>222</v>
      </c>
      <c r="L39" s="116">
        <v>9.9107142857142865</v>
      </c>
    </row>
    <row r="40" spans="1:12" s="110" customFormat="1" ht="15" customHeight="1" x14ac:dyDescent="0.2">
      <c r="A40" s="120"/>
      <c r="B40" s="119"/>
      <c r="C40" s="258" t="s">
        <v>107</v>
      </c>
      <c r="E40" s="113">
        <v>80.536010751838091</v>
      </c>
      <c r="F40" s="115">
        <v>10187</v>
      </c>
      <c r="G40" s="114">
        <v>10225</v>
      </c>
      <c r="H40" s="114">
        <v>10178</v>
      </c>
      <c r="I40" s="114">
        <v>10019</v>
      </c>
      <c r="J40" s="140">
        <v>9909</v>
      </c>
      <c r="K40" s="114">
        <v>278</v>
      </c>
      <c r="L40" s="116">
        <v>2.8055303259662931</v>
      </c>
    </row>
    <row r="41" spans="1:12" s="110" customFormat="1" ht="24.75" customHeight="1" x14ac:dyDescent="0.2">
      <c r="A41" s="604" t="s">
        <v>518</v>
      </c>
      <c r="B41" s="605"/>
      <c r="C41" s="605"/>
      <c r="D41" s="606"/>
      <c r="E41" s="113">
        <v>4.966640111531567</v>
      </c>
      <c r="F41" s="115">
        <v>1995</v>
      </c>
      <c r="G41" s="114">
        <v>2187</v>
      </c>
      <c r="H41" s="114">
        <v>2201</v>
      </c>
      <c r="I41" s="114">
        <v>1910</v>
      </c>
      <c r="J41" s="140">
        <v>1958</v>
      </c>
      <c r="K41" s="114">
        <v>37</v>
      </c>
      <c r="L41" s="116">
        <v>1.8896833503575077</v>
      </c>
    </row>
    <row r="42" spans="1:12" s="110" customFormat="1" ht="15" customHeight="1" x14ac:dyDescent="0.2">
      <c r="A42" s="120"/>
      <c r="B42" s="119"/>
      <c r="C42" s="258" t="s">
        <v>106</v>
      </c>
      <c r="E42" s="113">
        <v>51.829573934837093</v>
      </c>
      <c r="F42" s="115">
        <v>1034</v>
      </c>
      <c r="G42" s="114">
        <v>1147</v>
      </c>
      <c r="H42" s="114">
        <v>1173</v>
      </c>
      <c r="I42" s="114">
        <v>967</v>
      </c>
      <c r="J42" s="140">
        <v>1002</v>
      </c>
      <c r="K42" s="114">
        <v>32</v>
      </c>
      <c r="L42" s="116">
        <v>3.1936127744510978</v>
      </c>
    </row>
    <row r="43" spans="1:12" s="110" customFormat="1" ht="15" customHeight="1" x14ac:dyDescent="0.2">
      <c r="A43" s="123"/>
      <c r="B43" s="124"/>
      <c r="C43" s="260" t="s">
        <v>107</v>
      </c>
      <c r="D43" s="261"/>
      <c r="E43" s="125">
        <v>48.170426065162907</v>
      </c>
      <c r="F43" s="143">
        <v>961</v>
      </c>
      <c r="G43" s="144">
        <v>1040</v>
      </c>
      <c r="H43" s="144">
        <v>1028</v>
      </c>
      <c r="I43" s="144">
        <v>943</v>
      </c>
      <c r="J43" s="145">
        <v>956</v>
      </c>
      <c r="K43" s="144">
        <v>5</v>
      </c>
      <c r="L43" s="146">
        <v>0.52301255230125521</v>
      </c>
    </row>
    <row r="44" spans="1:12" s="110" customFormat="1" ht="45.75" customHeight="1" x14ac:dyDescent="0.2">
      <c r="A44" s="604" t="s">
        <v>191</v>
      </c>
      <c r="B44" s="605"/>
      <c r="C44" s="605"/>
      <c r="D44" s="606"/>
      <c r="E44" s="113">
        <v>1.5460067715594503</v>
      </c>
      <c r="F44" s="115">
        <v>621</v>
      </c>
      <c r="G44" s="114">
        <v>623</v>
      </c>
      <c r="H44" s="114">
        <v>618</v>
      </c>
      <c r="I44" s="114">
        <v>623</v>
      </c>
      <c r="J44" s="140">
        <v>623</v>
      </c>
      <c r="K44" s="114">
        <v>-2</v>
      </c>
      <c r="L44" s="116">
        <v>-0.32102728731942215</v>
      </c>
    </row>
    <row r="45" spans="1:12" s="110" customFormat="1" ht="15" customHeight="1" x14ac:dyDescent="0.2">
      <c r="A45" s="120"/>
      <c r="B45" s="119"/>
      <c r="C45" s="258" t="s">
        <v>106</v>
      </c>
      <c r="E45" s="113">
        <v>54.267310789049922</v>
      </c>
      <c r="F45" s="115">
        <v>337</v>
      </c>
      <c r="G45" s="114">
        <v>344</v>
      </c>
      <c r="H45" s="114">
        <v>341</v>
      </c>
      <c r="I45" s="114">
        <v>345</v>
      </c>
      <c r="J45" s="140">
        <v>345</v>
      </c>
      <c r="K45" s="114">
        <v>-8</v>
      </c>
      <c r="L45" s="116">
        <v>-2.318840579710145</v>
      </c>
    </row>
    <row r="46" spans="1:12" s="110" customFormat="1" ht="15" customHeight="1" x14ac:dyDescent="0.2">
      <c r="A46" s="123"/>
      <c r="B46" s="124"/>
      <c r="C46" s="260" t="s">
        <v>107</v>
      </c>
      <c r="D46" s="261"/>
      <c r="E46" s="125">
        <v>45.732689210950078</v>
      </c>
      <c r="F46" s="143">
        <v>284</v>
      </c>
      <c r="G46" s="144">
        <v>279</v>
      </c>
      <c r="H46" s="144">
        <v>277</v>
      </c>
      <c r="I46" s="144">
        <v>278</v>
      </c>
      <c r="J46" s="145">
        <v>278</v>
      </c>
      <c r="K46" s="144">
        <v>6</v>
      </c>
      <c r="L46" s="146">
        <v>2.1582733812949639</v>
      </c>
    </row>
    <row r="47" spans="1:12" s="110" customFormat="1" ht="39" customHeight="1" x14ac:dyDescent="0.2">
      <c r="A47" s="604" t="s">
        <v>519</v>
      </c>
      <c r="B47" s="607"/>
      <c r="C47" s="607"/>
      <c r="D47" s="608"/>
      <c r="E47" s="113">
        <v>0.13941445927106155</v>
      </c>
      <c r="F47" s="115">
        <v>56</v>
      </c>
      <c r="G47" s="114">
        <v>55</v>
      </c>
      <c r="H47" s="114">
        <v>44</v>
      </c>
      <c r="I47" s="114">
        <v>44</v>
      </c>
      <c r="J47" s="140">
        <v>53</v>
      </c>
      <c r="K47" s="114">
        <v>3</v>
      </c>
      <c r="L47" s="116">
        <v>5.6603773584905657</v>
      </c>
    </row>
    <row r="48" spans="1:12" s="110" customFormat="1" ht="15" customHeight="1" x14ac:dyDescent="0.2">
      <c r="A48" s="120"/>
      <c r="B48" s="119"/>
      <c r="C48" s="258" t="s">
        <v>106</v>
      </c>
      <c r="E48" s="113">
        <v>50</v>
      </c>
      <c r="F48" s="115">
        <v>28</v>
      </c>
      <c r="G48" s="114">
        <v>24</v>
      </c>
      <c r="H48" s="114">
        <v>21</v>
      </c>
      <c r="I48" s="114">
        <v>16</v>
      </c>
      <c r="J48" s="140">
        <v>18</v>
      </c>
      <c r="K48" s="114">
        <v>10</v>
      </c>
      <c r="L48" s="116">
        <v>55.555555555555557</v>
      </c>
    </row>
    <row r="49" spans="1:12" s="110" customFormat="1" ht="15" customHeight="1" x14ac:dyDescent="0.2">
      <c r="A49" s="123"/>
      <c r="B49" s="124"/>
      <c r="C49" s="260" t="s">
        <v>107</v>
      </c>
      <c r="D49" s="261"/>
      <c r="E49" s="125">
        <v>50</v>
      </c>
      <c r="F49" s="143">
        <v>28</v>
      </c>
      <c r="G49" s="144">
        <v>31</v>
      </c>
      <c r="H49" s="144">
        <v>23</v>
      </c>
      <c r="I49" s="144">
        <v>28</v>
      </c>
      <c r="J49" s="145">
        <v>35</v>
      </c>
      <c r="K49" s="144">
        <v>-7</v>
      </c>
      <c r="L49" s="146">
        <v>-20</v>
      </c>
    </row>
    <row r="50" spans="1:12" s="110" customFormat="1" ht="24.95" customHeight="1" x14ac:dyDescent="0.2">
      <c r="A50" s="609" t="s">
        <v>192</v>
      </c>
      <c r="B50" s="610"/>
      <c r="C50" s="610"/>
      <c r="D50" s="611"/>
      <c r="E50" s="262">
        <v>12.221171081457877</v>
      </c>
      <c r="F50" s="263">
        <v>4909</v>
      </c>
      <c r="G50" s="264">
        <v>5200</v>
      </c>
      <c r="H50" s="264">
        <v>5322</v>
      </c>
      <c r="I50" s="264">
        <v>4945</v>
      </c>
      <c r="J50" s="265">
        <v>4916</v>
      </c>
      <c r="K50" s="263">
        <v>-7</v>
      </c>
      <c r="L50" s="266">
        <v>-0.14239218877135884</v>
      </c>
    </row>
    <row r="51" spans="1:12" s="110" customFormat="1" ht="15" customHeight="1" x14ac:dyDescent="0.2">
      <c r="A51" s="120"/>
      <c r="B51" s="119"/>
      <c r="C51" s="258" t="s">
        <v>106</v>
      </c>
      <c r="E51" s="113">
        <v>52.393562843756364</v>
      </c>
      <c r="F51" s="115">
        <v>2572</v>
      </c>
      <c r="G51" s="114">
        <v>2745</v>
      </c>
      <c r="H51" s="114">
        <v>2851</v>
      </c>
      <c r="I51" s="114">
        <v>2599</v>
      </c>
      <c r="J51" s="140">
        <v>2558</v>
      </c>
      <c r="K51" s="114">
        <v>14</v>
      </c>
      <c r="L51" s="116">
        <v>0.54730258014073496</v>
      </c>
    </row>
    <row r="52" spans="1:12" s="110" customFormat="1" ht="15" customHeight="1" x14ac:dyDescent="0.2">
      <c r="A52" s="120"/>
      <c r="B52" s="119"/>
      <c r="C52" s="258" t="s">
        <v>107</v>
      </c>
      <c r="E52" s="113">
        <v>47.606437156243636</v>
      </c>
      <c r="F52" s="115">
        <v>2337</v>
      </c>
      <c r="G52" s="114">
        <v>2455</v>
      </c>
      <c r="H52" s="114">
        <v>2471</v>
      </c>
      <c r="I52" s="114">
        <v>2346</v>
      </c>
      <c r="J52" s="140">
        <v>2358</v>
      </c>
      <c r="K52" s="114">
        <v>-21</v>
      </c>
      <c r="L52" s="116">
        <v>-0.89058524173027986</v>
      </c>
    </row>
    <row r="53" spans="1:12" s="110" customFormat="1" ht="15" customHeight="1" x14ac:dyDescent="0.2">
      <c r="A53" s="120"/>
      <c r="B53" s="119"/>
      <c r="C53" s="258" t="s">
        <v>187</v>
      </c>
      <c r="D53" s="110" t="s">
        <v>193</v>
      </c>
      <c r="E53" s="113">
        <v>28.844978610715014</v>
      </c>
      <c r="F53" s="115">
        <v>1416</v>
      </c>
      <c r="G53" s="114">
        <v>1668</v>
      </c>
      <c r="H53" s="114">
        <v>1723</v>
      </c>
      <c r="I53" s="114">
        <v>1321</v>
      </c>
      <c r="J53" s="140">
        <v>1387</v>
      </c>
      <c r="K53" s="114">
        <v>29</v>
      </c>
      <c r="L53" s="116">
        <v>2.0908435472242251</v>
      </c>
    </row>
    <row r="54" spans="1:12" s="110" customFormat="1" ht="15" customHeight="1" x14ac:dyDescent="0.2">
      <c r="A54" s="120"/>
      <c r="B54" s="119"/>
      <c r="D54" s="267" t="s">
        <v>194</v>
      </c>
      <c r="E54" s="113">
        <v>54.519774011299432</v>
      </c>
      <c r="F54" s="115">
        <v>772</v>
      </c>
      <c r="G54" s="114">
        <v>905</v>
      </c>
      <c r="H54" s="114">
        <v>961</v>
      </c>
      <c r="I54" s="114">
        <v>695</v>
      </c>
      <c r="J54" s="140">
        <v>723</v>
      </c>
      <c r="K54" s="114">
        <v>49</v>
      </c>
      <c r="L54" s="116">
        <v>6.7773167358229598</v>
      </c>
    </row>
    <row r="55" spans="1:12" s="110" customFormat="1" ht="15" customHeight="1" x14ac:dyDescent="0.2">
      <c r="A55" s="120"/>
      <c r="B55" s="119"/>
      <c r="D55" s="267" t="s">
        <v>195</v>
      </c>
      <c r="E55" s="113">
        <v>45.480225988700568</v>
      </c>
      <c r="F55" s="115">
        <v>644</v>
      </c>
      <c r="G55" s="114">
        <v>763</v>
      </c>
      <c r="H55" s="114">
        <v>762</v>
      </c>
      <c r="I55" s="114">
        <v>626</v>
      </c>
      <c r="J55" s="140">
        <v>664</v>
      </c>
      <c r="K55" s="114">
        <v>-20</v>
      </c>
      <c r="L55" s="116">
        <v>-3.0120481927710845</v>
      </c>
    </row>
    <row r="56" spans="1:12" s="110" customFormat="1" ht="15" customHeight="1" x14ac:dyDescent="0.2">
      <c r="A56" s="120"/>
      <c r="B56" s="119" t="s">
        <v>196</v>
      </c>
      <c r="C56" s="258"/>
      <c r="E56" s="113">
        <v>67.160426209918342</v>
      </c>
      <c r="F56" s="115">
        <v>26977</v>
      </c>
      <c r="G56" s="114">
        <v>26903</v>
      </c>
      <c r="H56" s="114">
        <v>27230</v>
      </c>
      <c r="I56" s="114">
        <v>27078</v>
      </c>
      <c r="J56" s="140">
        <v>26765</v>
      </c>
      <c r="K56" s="114">
        <v>212</v>
      </c>
      <c r="L56" s="116">
        <v>0.79207920792079212</v>
      </c>
    </row>
    <row r="57" spans="1:12" s="110" customFormat="1" ht="15" customHeight="1" x14ac:dyDescent="0.2">
      <c r="A57" s="120"/>
      <c r="B57" s="119"/>
      <c r="C57" s="258" t="s">
        <v>106</v>
      </c>
      <c r="E57" s="113">
        <v>50.016680876302033</v>
      </c>
      <c r="F57" s="115">
        <v>13493</v>
      </c>
      <c r="G57" s="114">
        <v>13468</v>
      </c>
      <c r="H57" s="114">
        <v>13730</v>
      </c>
      <c r="I57" s="114">
        <v>13687</v>
      </c>
      <c r="J57" s="140">
        <v>13487</v>
      </c>
      <c r="K57" s="114">
        <v>6</v>
      </c>
      <c r="L57" s="116">
        <v>4.4487284051308668E-2</v>
      </c>
    </row>
    <row r="58" spans="1:12" s="110" customFormat="1" ht="15" customHeight="1" x14ac:dyDescent="0.2">
      <c r="A58" s="120"/>
      <c r="B58" s="119"/>
      <c r="C58" s="258" t="s">
        <v>107</v>
      </c>
      <c r="E58" s="113">
        <v>49.983319123697967</v>
      </c>
      <c r="F58" s="115">
        <v>13484</v>
      </c>
      <c r="G58" s="114">
        <v>13435</v>
      </c>
      <c r="H58" s="114">
        <v>13500</v>
      </c>
      <c r="I58" s="114">
        <v>13391</v>
      </c>
      <c r="J58" s="140">
        <v>13278</v>
      </c>
      <c r="K58" s="114">
        <v>206</v>
      </c>
      <c r="L58" s="116">
        <v>1.5514384696490435</v>
      </c>
    </row>
    <row r="59" spans="1:12" s="110" customFormat="1" ht="15" customHeight="1" x14ac:dyDescent="0.2">
      <c r="A59" s="120"/>
      <c r="B59" s="119"/>
      <c r="C59" s="258" t="s">
        <v>105</v>
      </c>
      <c r="D59" s="110" t="s">
        <v>197</v>
      </c>
      <c r="E59" s="113">
        <v>91.548356006968902</v>
      </c>
      <c r="F59" s="115">
        <v>24697</v>
      </c>
      <c r="G59" s="114">
        <v>24646</v>
      </c>
      <c r="H59" s="114">
        <v>24976</v>
      </c>
      <c r="I59" s="114">
        <v>24863</v>
      </c>
      <c r="J59" s="140">
        <v>24574</v>
      </c>
      <c r="K59" s="114">
        <v>123</v>
      </c>
      <c r="L59" s="116">
        <v>0.50052901440546915</v>
      </c>
    </row>
    <row r="60" spans="1:12" s="110" customFormat="1" ht="15" customHeight="1" x14ac:dyDescent="0.2">
      <c r="A60" s="120"/>
      <c r="B60" s="119"/>
      <c r="C60" s="258"/>
      <c r="D60" s="267" t="s">
        <v>198</v>
      </c>
      <c r="E60" s="113">
        <v>48.062517714702189</v>
      </c>
      <c r="F60" s="115">
        <v>11870</v>
      </c>
      <c r="G60" s="114">
        <v>11862</v>
      </c>
      <c r="H60" s="114">
        <v>12128</v>
      </c>
      <c r="I60" s="114">
        <v>12103</v>
      </c>
      <c r="J60" s="140">
        <v>11923</v>
      </c>
      <c r="K60" s="114">
        <v>-53</v>
      </c>
      <c r="L60" s="116">
        <v>-0.44451899689675417</v>
      </c>
    </row>
    <row r="61" spans="1:12" s="110" customFormat="1" ht="15" customHeight="1" x14ac:dyDescent="0.2">
      <c r="A61" s="120"/>
      <c r="B61" s="119"/>
      <c r="C61" s="258"/>
      <c r="D61" s="267" t="s">
        <v>199</v>
      </c>
      <c r="E61" s="113">
        <v>51.937482285297811</v>
      </c>
      <c r="F61" s="115">
        <v>12827</v>
      </c>
      <c r="G61" s="114">
        <v>12784</v>
      </c>
      <c r="H61" s="114">
        <v>12848</v>
      </c>
      <c r="I61" s="114">
        <v>12760</v>
      </c>
      <c r="J61" s="140">
        <v>12651</v>
      </c>
      <c r="K61" s="114">
        <v>176</v>
      </c>
      <c r="L61" s="116">
        <v>1.3911943719864042</v>
      </c>
    </row>
    <row r="62" spans="1:12" s="110" customFormat="1" ht="15" customHeight="1" x14ac:dyDescent="0.2">
      <c r="A62" s="120"/>
      <c r="B62" s="119"/>
      <c r="C62" s="258"/>
      <c r="D62" s="258" t="s">
        <v>200</v>
      </c>
      <c r="E62" s="113">
        <v>8.4516439930310998</v>
      </c>
      <c r="F62" s="115">
        <v>2280</v>
      </c>
      <c r="G62" s="114">
        <v>2257</v>
      </c>
      <c r="H62" s="114">
        <v>2254</v>
      </c>
      <c r="I62" s="114">
        <v>2215</v>
      </c>
      <c r="J62" s="140">
        <v>2191</v>
      </c>
      <c r="K62" s="114">
        <v>89</v>
      </c>
      <c r="L62" s="116">
        <v>4.0620721131903244</v>
      </c>
    </row>
    <row r="63" spans="1:12" s="110" customFormat="1" ht="15" customHeight="1" x14ac:dyDescent="0.2">
      <c r="A63" s="120"/>
      <c r="B63" s="119"/>
      <c r="C63" s="258"/>
      <c r="D63" s="267" t="s">
        <v>198</v>
      </c>
      <c r="E63" s="113">
        <v>71.184210526315795</v>
      </c>
      <c r="F63" s="115">
        <v>1623</v>
      </c>
      <c r="G63" s="114">
        <v>1606</v>
      </c>
      <c r="H63" s="114">
        <v>1602</v>
      </c>
      <c r="I63" s="114">
        <v>1584</v>
      </c>
      <c r="J63" s="140">
        <v>1564</v>
      </c>
      <c r="K63" s="114">
        <v>59</v>
      </c>
      <c r="L63" s="116">
        <v>3.7723785166240411</v>
      </c>
    </row>
    <row r="64" spans="1:12" s="110" customFormat="1" ht="15" customHeight="1" x14ac:dyDescent="0.2">
      <c r="A64" s="120"/>
      <c r="B64" s="119"/>
      <c r="C64" s="258"/>
      <c r="D64" s="267" t="s">
        <v>199</v>
      </c>
      <c r="E64" s="113">
        <v>28.815789473684209</v>
      </c>
      <c r="F64" s="115">
        <v>657</v>
      </c>
      <c r="G64" s="114">
        <v>651</v>
      </c>
      <c r="H64" s="114">
        <v>652</v>
      </c>
      <c r="I64" s="114">
        <v>631</v>
      </c>
      <c r="J64" s="140">
        <v>627</v>
      </c>
      <c r="K64" s="114">
        <v>30</v>
      </c>
      <c r="L64" s="116">
        <v>4.7846889952153111</v>
      </c>
    </row>
    <row r="65" spans="1:12" s="110" customFormat="1" ht="15" customHeight="1" x14ac:dyDescent="0.2">
      <c r="A65" s="120"/>
      <c r="B65" s="119" t="s">
        <v>201</v>
      </c>
      <c r="C65" s="258"/>
      <c r="E65" s="113">
        <v>14.91983668591914</v>
      </c>
      <c r="F65" s="115">
        <v>5993</v>
      </c>
      <c r="G65" s="114">
        <v>5993</v>
      </c>
      <c r="H65" s="114">
        <v>5900</v>
      </c>
      <c r="I65" s="114">
        <v>5840</v>
      </c>
      <c r="J65" s="140">
        <v>5748</v>
      </c>
      <c r="K65" s="114">
        <v>245</v>
      </c>
      <c r="L65" s="116">
        <v>4.2623521224773837</v>
      </c>
    </row>
    <row r="66" spans="1:12" s="110" customFormat="1" ht="15" customHeight="1" x14ac:dyDescent="0.2">
      <c r="A66" s="120"/>
      <c r="B66" s="119"/>
      <c r="C66" s="258" t="s">
        <v>106</v>
      </c>
      <c r="E66" s="113">
        <v>50.825963624228265</v>
      </c>
      <c r="F66" s="115">
        <v>3046</v>
      </c>
      <c r="G66" s="114">
        <v>3045</v>
      </c>
      <c r="H66" s="114">
        <v>3001</v>
      </c>
      <c r="I66" s="114">
        <v>2992</v>
      </c>
      <c r="J66" s="140">
        <v>2951</v>
      </c>
      <c r="K66" s="114">
        <v>95</v>
      </c>
      <c r="L66" s="116">
        <v>3.2192477126397829</v>
      </c>
    </row>
    <row r="67" spans="1:12" s="110" customFormat="1" ht="15" customHeight="1" x14ac:dyDescent="0.2">
      <c r="A67" s="120"/>
      <c r="B67" s="119"/>
      <c r="C67" s="258" t="s">
        <v>107</v>
      </c>
      <c r="E67" s="113">
        <v>49.174036375771735</v>
      </c>
      <c r="F67" s="115">
        <v>2947</v>
      </c>
      <c r="G67" s="114">
        <v>2948</v>
      </c>
      <c r="H67" s="114">
        <v>2899</v>
      </c>
      <c r="I67" s="114">
        <v>2848</v>
      </c>
      <c r="J67" s="140">
        <v>2797</v>
      </c>
      <c r="K67" s="114">
        <v>150</v>
      </c>
      <c r="L67" s="116">
        <v>5.362888809438684</v>
      </c>
    </row>
    <row r="68" spans="1:12" s="110" customFormat="1" ht="15" customHeight="1" x14ac:dyDescent="0.2">
      <c r="A68" s="120"/>
      <c r="B68" s="119"/>
      <c r="C68" s="258" t="s">
        <v>105</v>
      </c>
      <c r="D68" s="110" t="s">
        <v>202</v>
      </c>
      <c r="E68" s="113">
        <v>20.724178207909226</v>
      </c>
      <c r="F68" s="115">
        <v>1242</v>
      </c>
      <c r="G68" s="114">
        <v>1266</v>
      </c>
      <c r="H68" s="114">
        <v>1222</v>
      </c>
      <c r="I68" s="114">
        <v>1175</v>
      </c>
      <c r="J68" s="140">
        <v>1123</v>
      </c>
      <c r="K68" s="114">
        <v>119</v>
      </c>
      <c r="L68" s="116">
        <v>10.596616206589493</v>
      </c>
    </row>
    <row r="69" spans="1:12" s="110" customFormat="1" ht="15" customHeight="1" x14ac:dyDescent="0.2">
      <c r="A69" s="120"/>
      <c r="B69" s="119"/>
      <c r="C69" s="258"/>
      <c r="D69" s="267" t="s">
        <v>198</v>
      </c>
      <c r="E69" s="113">
        <v>50.805152979066023</v>
      </c>
      <c r="F69" s="115">
        <v>631</v>
      </c>
      <c r="G69" s="114">
        <v>645</v>
      </c>
      <c r="H69" s="114">
        <v>601</v>
      </c>
      <c r="I69" s="114">
        <v>581</v>
      </c>
      <c r="J69" s="140">
        <v>569</v>
      </c>
      <c r="K69" s="114">
        <v>62</v>
      </c>
      <c r="L69" s="116">
        <v>10.896309314586995</v>
      </c>
    </row>
    <row r="70" spans="1:12" s="110" customFormat="1" ht="15" customHeight="1" x14ac:dyDescent="0.2">
      <c r="A70" s="120"/>
      <c r="B70" s="119"/>
      <c r="C70" s="258"/>
      <c r="D70" s="267" t="s">
        <v>199</v>
      </c>
      <c r="E70" s="113">
        <v>49.194847020933977</v>
      </c>
      <c r="F70" s="115">
        <v>611</v>
      </c>
      <c r="G70" s="114">
        <v>621</v>
      </c>
      <c r="H70" s="114">
        <v>621</v>
      </c>
      <c r="I70" s="114">
        <v>594</v>
      </c>
      <c r="J70" s="140">
        <v>554</v>
      </c>
      <c r="K70" s="114">
        <v>57</v>
      </c>
      <c r="L70" s="116">
        <v>10.288808664259928</v>
      </c>
    </row>
    <row r="71" spans="1:12" s="110" customFormat="1" ht="15" customHeight="1" x14ac:dyDescent="0.2">
      <c r="A71" s="120"/>
      <c r="B71" s="119"/>
      <c r="C71" s="258"/>
      <c r="D71" s="110" t="s">
        <v>203</v>
      </c>
      <c r="E71" s="113">
        <v>71.24979142332721</v>
      </c>
      <c r="F71" s="115">
        <v>4270</v>
      </c>
      <c r="G71" s="114">
        <v>4252</v>
      </c>
      <c r="H71" s="114">
        <v>4220</v>
      </c>
      <c r="I71" s="114">
        <v>4200</v>
      </c>
      <c r="J71" s="140">
        <v>4160</v>
      </c>
      <c r="K71" s="114">
        <v>110</v>
      </c>
      <c r="L71" s="116">
        <v>2.6442307692307692</v>
      </c>
    </row>
    <row r="72" spans="1:12" s="110" customFormat="1" ht="15" customHeight="1" x14ac:dyDescent="0.2">
      <c r="A72" s="120"/>
      <c r="B72" s="119"/>
      <c r="C72" s="258"/>
      <c r="D72" s="267" t="s">
        <v>198</v>
      </c>
      <c r="E72" s="113">
        <v>50.491803278688522</v>
      </c>
      <c r="F72" s="115">
        <v>2156</v>
      </c>
      <c r="G72" s="114">
        <v>2142</v>
      </c>
      <c r="H72" s="114">
        <v>2149</v>
      </c>
      <c r="I72" s="114">
        <v>2156</v>
      </c>
      <c r="J72" s="140">
        <v>2130</v>
      </c>
      <c r="K72" s="114">
        <v>26</v>
      </c>
      <c r="L72" s="116">
        <v>1.2206572769953052</v>
      </c>
    </row>
    <row r="73" spans="1:12" s="110" customFormat="1" ht="15" customHeight="1" x14ac:dyDescent="0.2">
      <c r="A73" s="120"/>
      <c r="B73" s="119"/>
      <c r="C73" s="258"/>
      <c r="D73" s="267" t="s">
        <v>199</v>
      </c>
      <c r="E73" s="113">
        <v>49.508196721311478</v>
      </c>
      <c r="F73" s="115">
        <v>2114</v>
      </c>
      <c r="G73" s="114">
        <v>2110</v>
      </c>
      <c r="H73" s="114">
        <v>2071</v>
      </c>
      <c r="I73" s="114">
        <v>2044</v>
      </c>
      <c r="J73" s="140">
        <v>2030</v>
      </c>
      <c r="K73" s="114">
        <v>84</v>
      </c>
      <c r="L73" s="116">
        <v>4.1379310344827589</v>
      </c>
    </row>
    <row r="74" spans="1:12" s="110" customFormat="1" ht="15" customHeight="1" x14ac:dyDescent="0.2">
      <c r="A74" s="120"/>
      <c r="B74" s="119"/>
      <c r="C74" s="258"/>
      <c r="D74" s="110" t="s">
        <v>204</v>
      </c>
      <c r="E74" s="113">
        <v>8.026030368763557</v>
      </c>
      <c r="F74" s="115">
        <v>481</v>
      </c>
      <c r="G74" s="114">
        <v>475</v>
      </c>
      <c r="H74" s="114">
        <v>458</v>
      </c>
      <c r="I74" s="114">
        <v>465</v>
      </c>
      <c r="J74" s="140">
        <v>465</v>
      </c>
      <c r="K74" s="114">
        <v>16</v>
      </c>
      <c r="L74" s="116">
        <v>3.4408602150537635</v>
      </c>
    </row>
    <row r="75" spans="1:12" s="110" customFormat="1" ht="15" customHeight="1" x14ac:dyDescent="0.2">
      <c r="A75" s="120"/>
      <c r="B75" s="119"/>
      <c r="C75" s="258"/>
      <c r="D75" s="267" t="s">
        <v>198</v>
      </c>
      <c r="E75" s="113">
        <v>53.846153846153847</v>
      </c>
      <c r="F75" s="115">
        <v>259</v>
      </c>
      <c r="G75" s="114">
        <v>258</v>
      </c>
      <c r="H75" s="114">
        <v>251</v>
      </c>
      <c r="I75" s="114">
        <v>255</v>
      </c>
      <c r="J75" s="140">
        <v>252</v>
      </c>
      <c r="K75" s="114">
        <v>7</v>
      </c>
      <c r="L75" s="116">
        <v>2.7777777777777777</v>
      </c>
    </row>
    <row r="76" spans="1:12" s="110" customFormat="1" ht="15" customHeight="1" x14ac:dyDescent="0.2">
      <c r="A76" s="120"/>
      <c r="B76" s="119"/>
      <c r="C76" s="258"/>
      <c r="D76" s="267" t="s">
        <v>199</v>
      </c>
      <c r="E76" s="113">
        <v>46.153846153846153</v>
      </c>
      <c r="F76" s="115">
        <v>222</v>
      </c>
      <c r="G76" s="114">
        <v>217</v>
      </c>
      <c r="H76" s="114">
        <v>207</v>
      </c>
      <c r="I76" s="114">
        <v>210</v>
      </c>
      <c r="J76" s="140">
        <v>213</v>
      </c>
      <c r="K76" s="114">
        <v>9</v>
      </c>
      <c r="L76" s="116">
        <v>4.225352112676056</v>
      </c>
    </row>
    <row r="77" spans="1:12" s="110" customFormat="1" ht="15" customHeight="1" x14ac:dyDescent="0.2">
      <c r="A77" s="534"/>
      <c r="B77" s="119" t="s">
        <v>205</v>
      </c>
      <c r="C77" s="268"/>
      <c r="D77" s="182"/>
      <c r="E77" s="113">
        <v>5.6985660227046404</v>
      </c>
      <c r="F77" s="115">
        <v>2289</v>
      </c>
      <c r="G77" s="114">
        <v>2296</v>
      </c>
      <c r="H77" s="114">
        <v>2359</v>
      </c>
      <c r="I77" s="114">
        <v>2314</v>
      </c>
      <c r="J77" s="140">
        <v>2287</v>
      </c>
      <c r="K77" s="114">
        <v>2</v>
      </c>
      <c r="L77" s="116">
        <v>8.7450808919982512E-2</v>
      </c>
    </row>
    <row r="78" spans="1:12" s="110" customFormat="1" ht="15" customHeight="1" x14ac:dyDescent="0.2">
      <c r="A78" s="120"/>
      <c r="B78" s="119"/>
      <c r="C78" s="268" t="s">
        <v>106</v>
      </c>
      <c r="D78" s="182"/>
      <c r="E78" s="113">
        <v>55.963302752293579</v>
      </c>
      <c r="F78" s="115">
        <v>1281</v>
      </c>
      <c r="G78" s="114">
        <v>1265</v>
      </c>
      <c r="H78" s="114">
        <v>1316</v>
      </c>
      <c r="I78" s="114">
        <v>1295</v>
      </c>
      <c r="J78" s="140">
        <v>1257</v>
      </c>
      <c r="K78" s="114">
        <v>24</v>
      </c>
      <c r="L78" s="116">
        <v>1.909307875894988</v>
      </c>
    </row>
    <row r="79" spans="1:12" s="110" customFormat="1" ht="15" customHeight="1" x14ac:dyDescent="0.2">
      <c r="A79" s="123"/>
      <c r="B79" s="124"/>
      <c r="C79" s="260" t="s">
        <v>107</v>
      </c>
      <c r="D79" s="261"/>
      <c r="E79" s="125">
        <v>44.036697247706421</v>
      </c>
      <c r="F79" s="143">
        <v>1008</v>
      </c>
      <c r="G79" s="144">
        <v>1031</v>
      </c>
      <c r="H79" s="144">
        <v>1043</v>
      </c>
      <c r="I79" s="144">
        <v>1019</v>
      </c>
      <c r="J79" s="145">
        <v>1030</v>
      </c>
      <c r="K79" s="144">
        <v>-22</v>
      </c>
      <c r="L79" s="146">
        <v>-2.1359223300970873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40168</v>
      </c>
      <c r="E11" s="114">
        <v>40392</v>
      </c>
      <c r="F11" s="114">
        <v>40811</v>
      </c>
      <c r="G11" s="114">
        <v>40177</v>
      </c>
      <c r="H11" s="140">
        <v>39716</v>
      </c>
      <c r="I11" s="115">
        <v>452</v>
      </c>
      <c r="J11" s="116">
        <v>1.1380803706314835</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 customHeight="1" x14ac:dyDescent="0.2">
      <c r="A14" s="193" t="s">
        <v>215</v>
      </c>
      <c r="B14" s="199" t="s">
        <v>137</v>
      </c>
      <c r="C14" s="113">
        <v>16.904003186616212</v>
      </c>
      <c r="D14" s="115">
        <v>6790</v>
      </c>
      <c r="E14" s="114">
        <v>6845</v>
      </c>
      <c r="F14" s="114">
        <v>6950</v>
      </c>
      <c r="G14" s="114">
        <v>6913</v>
      </c>
      <c r="H14" s="140">
        <v>6900</v>
      </c>
      <c r="I14" s="115">
        <v>-110</v>
      </c>
      <c r="J14" s="116">
        <v>-1.5942028985507246</v>
      </c>
      <c r="K14" s="110"/>
      <c r="L14" s="110"/>
      <c r="M14" s="110"/>
      <c r="N14" s="110"/>
      <c r="O14" s="110"/>
    </row>
    <row r="15" spans="1:15" s="110" customFormat="1" ht="24.75" customHeight="1" x14ac:dyDescent="0.2">
      <c r="A15" s="193" t="s">
        <v>216</v>
      </c>
      <c r="B15" s="199" t="s">
        <v>217</v>
      </c>
      <c r="C15" s="113" t="s">
        <v>513</v>
      </c>
      <c r="D15" s="115" t="s">
        <v>513</v>
      </c>
      <c r="E15" s="114" t="s">
        <v>513</v>
      </c>
      <c r="F15" s="114" t="s">
        <v>513</v>
      </c>
      <c r="G15" s="114" t="s">
        <v>513</v>
      </c>
      <c r="H15" s="140" t="s">
        <v>513</v>
      </c>
      <c r="I15" s="115" t="s">
        <v>513</v>
      </c>
      <c r="J15" s="116" t="s">
        <v>513</v>
      </c>
    </row>
    <row r="16" spans="1:15" s="287" customFormat="1" ht="24.95" customHeight="1" x14ac:dyDescent="0.2">
      <c r="A16" s="193" t="s">
        <v>218</v>
      </c>
      <c r="B16" s="199" t="s">
        <v>141</v>
      </c>
      <c r="C16" s="113">
        <v>13.319059948217486</v>
      </c>
      <c r="D16" s="115">
        <v>5350</v>
      </c>
      <c r="E16" s="114">
        <v>5405</v>
      </c>
      <c r="F16" s="114">
        <v>5456</v>
      </c>
      <c r="G16" s="114">
        <v>5411</v>
      </c>
      <c r="H16" s="140">
        <v>5439</v>
      </c>
      <c r="I16" s="115">
        <v>-89</v>
      </c>
      <c r="J16" s="116">
        <v>-1.6363302077587791</v>
      </c>
      <c r="K16" s="110"/>
      <c r="L16" s="110"/>
      <c r="M16" s="110"/>
      <c r="N16" s="110"/>
      <c r="O16" s="110"/>
    </row>
    <row r="17" spans="1:15" s="110" customFormat="1" ht="24.95" customHeight="1" x14ac:dyDescent="0.2">
      <c r="A17" s="193" t="s">
        <v>219</v>
      </c>
      <c r="B17" s="199" t="s">
        <v>220</v>
      </c>
      <c r="C17" s="113" t="s">
        <v>513</v>
      </c>
      <c r="D17" s="115" t="s">
        <v>513</v>
      </c>
      <c r="E17" s="114" t="s">
        <v>513</v>
      </c>
      <c r="F17" s="114" t="s">
        <v>513</v>
      </c>
      <c r="G17" s="114" t="s">
        <v>513</v>
      </c>
      <c r="H17" s="140" t="s">
        <v>513</v>
      </c>
      <c r="I17" s="115" t="s">
        <v>513</v>
      </c>
      <c r="J17" s="116" t="s">
        <v>513</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15.071698864767974</v>
      </c>
      <c r="D19" s="115">
        <v>6054</v>
      </c>
      <c r="E19" s="114">
        <v>6129</v>
      </c>
      <c r="F19" s="114">
        <v>6208</v>
      </c>
      <c r="G19" s="114">
        <v>5995</v>
      </c>
      <c r="H19" s="140">
        <v>6047</v>
      </c>
      <c r="I19" s="115">
        <v>7</v>
      </c>
      <c r="J19" s="116">
        <v>0.1157598809326939</v>
      </c>
    </row>
    <row r="20" spans="1:15" s="287" customFormat="1" ht="24.95" customHeight="1" x14ac:dyDescent="0.2">
      <c r="A20" s="193" t="s">
        <v>148</v>
      </c>
      <c r="B20" s="199" t="s">
        <v>149</v>
      </c>
      <c r="C20" s="113">
        <v>3.8587930691097392</v>
      </c>
      <c r="D20" s="115">
        <v>1550</v>
      </c>
      <c r="E20" s="114">
        <v>1585</v>
      </c>
      <c r="F20" s="114">
        <v>1609</v>
      </c>
      <c r="G20" s="114">
        <v>1602</v>
      </c>
      <c r="H20" s="140">
        <v>1507</v>
      </c>
      <c r="I20" s="115">
        <v>43</v>
      </c>
      <c r="J20" s="116">
        <v>2.8533510285335102</v>
      </c>
      <c r="K20" s="110"/>
      <c r="L20" s="110"/>
      <c r="M20" s="110"/>
      <c r="N20" s="110"/>
      <c r="O20" s="110"/>
    </row>
    <row r="21" spans="1:15" s="110" customFormat="1" ht="24.95" customHeight="1" x14ac:dyDescent="0.2">
      <c r="A21" s="201" t="s">
        <v>150</v>
      </c>
      <c r="B21" s="202" t="s">
        <v>151</v>
      </c>
      <c r="C21" s="113">
        <v>3.1766580362477592</v>
      </c>
      <c r="D21" s="115">
        <v>1276</v>
      </c>
      <c r="E21" s="114">
        <v>1372</v>
      </c>
      <c r="F21" s="114">
        <v>1413</v>
      </c>
      <c r="G21" s="114">
        <v>1365</v>
      </c>
      <c r="H21" s="140">
        <v>1252</v>
      </c>
      <c r="I21" s="115">
        <v>24</v>
      </c>
      <c r="J21" s="116">
        <v>1.9169329073482428</v>
      </c>
    </row>
    <row r="22" spans="1:15" s="110" customFormat="1" ht="24.95" customHeight="1" x14ac:dyDescent="0.2">
      <c r="A22" s="201" t="s">
        <v>152</v>
      </c>
      <c r="B22" s="199" t="s">
        <v>153</v>
      </c>
      <c r="C22" s="113">
        <v>3.8612826130252937</v>
      </c>
      <c r="D22" s="115">
        <v>1551</v>
      </c>
      <c r="E22" s="114">
        <v>1592</v>
      </c>
      <c r="F22" s="114">
        <v>1573</v>
      </c>
      <c r="G22" s="114">
        <v>1538</v>
      </c>
      <c r="H22" s="140">
        <v>1488</v>
      </c>
      <c r="I22" s="115">
        <v>63</v>
      </c>
      <c r="J22" s="116">
        <v>4.2338709677419351</v>
      </c>
    </row>
    <row r="23" spans="1:15" s="110" customFormat="1" ht="24.95" customHeight="1" x14ac:dyDescent="0.2">
      <c r="A23" s="193" t="s">
        <v>154</v>
      </c>
      <c r="B23" s="199" t="s">
        <v>155</v>
      </c>
      <c r="C23" s="113">
        <v>3.4455287791276636</v>
      </c>
      <c r="D23" s="115">
        <v>1384</v>
      </c>
      <c r="E23" s="114">
        <v>1390</v>
      </c>
      <c r="F23" s="114">
        <v>1436</v>
      </c>
      <c r="G23" s="114">
        <v>1427</v>
      </c>
      <c r="H23" s="140">
        <v>1437</v>
      </c>
      <c r="I23" s="115">
        <v>-53</v>
      </c>
      <c r="J23" s="116">
        <v>-3.6882393876130828</v>
      </c>
    </row>
    <row r="24" spans="1:15" s="110" customFormat="1" ht="24.95" customHeight="1" x14ac:dyDescent="0.2">
      <c r="A24" s="193" t="s">
        <v>156</v>
      </c>
      <c r="B24" s="199" t="s">
        <v>221</v>
      </c>
      <c r="C24" s="113">
        <v>5.3400716988647678</v>
      </c>
      <c r="D24" s="115">
        <v>2145</v>
      </c>
      <c r="E24" s="114">
        <v>2160</v>
      </c>
      <c r="F24" s="114">
        <v>2143</v>
      </c>
      <c r="G24" s="114">
        <v>2091</v>
      </c>
      <c r="H24" s="140">
        <v>2055</v>
      </c>
      <c r="I24" s="115">
        <v>90</v>
      </c>
      <c r="J24" s="116">
        <v>4.3795620437956204</v>
      </c>
    </row>
    <row r="25" spans="1:15" s="110" customFormat="1" ht="24.95" customHeight="1" x14ac:dyDescent="0.2">
      <c r="A25" s="193" t="s">
        <v>222</v>
      </c>
      <c r="B25" s="204" t="s">
        <v>159</v>
      </c>
      <c r="C25" s="113">
        <v>2.4347739494124676</v>
      </c>
      <c r="D25" s="115">
        <v>978</v>
      </c>
      <c r="E25" s="114">
        <v>973</v>
      </c>
      <c r="F25" s="114">
        <v>1030</v>
      </c>
      <c r="G25" s="114">
        <v>991</v>
      </c>
      <c r="H25" s="140">
        <v>937</v>
      </c>
      <c r="I25" s="115">
        <v>41</v>
      </c>
      <c r="J25" s="116">
        <v>4.3756670224119532</v>
      </c>
    </row>
    <row r="26" spans="1:15" s="110" customFormat="1" ht="24.95" customHeight="1" x14ac:dyDescent="0.2">
      <c r="A26" s="201">
        <v>782.78300000000002</v>
      </c>
      <c r="B26" s="203" t="s">
        <v>160</v>
      </c>
      <c r="C26" s="113">
        <v>2.8306114319856603</v>
      </c>
      <c r="D26" s="115">
        <v>1137</v>
      </c>
      <c r="E26" s="114">
        <v>1165</v>
      </c>
      <c r="F26" s="114">
        <v>1300</v>
      </c>
      <c r="G26" s="114">
        <v>1350</v>
      </c>
      <c r="H26" s="140">
        <v>1294</v>
      </c>
      <c r="I26" s="115">
        <v>-157</v>
      </c>
      <c r="J26" s="116">
        <v>-12.132921174652241</v>
      </c>
    </row>
    <row r="27" spans="1:15" s="110" customFormat="1" ht="24.95" customHeight="1" x14ac:dyDescent="0.2">
      <c r="A27" s="193" t="s">
        <v>161</v>
      </c>
      <c r="B27" s="199" t="s">
        <v>223</v>
      </c>
      <c r="C27" s="113">
        <v>6.0944035052778327</v>
      </c>
      <c r="D27" s="115">
        <v>2448</v>
      </c>
      <c r="E27" s="114">
        <v>2442</v>
      </c>
      <c r="F27" s="114">
        <v>2427</v>
      </c>
      <c r="G27" s="114">
        <v>2392</v>
      </c>
      <c r="H27" s="140">
        <v>2379</v>
      </c>
      <c r="I27" s="115">
        <v>69</v>
      </c>
      <c r="J27" s="116">
        <v>2.9003783102143759</v>
      </c>
    </row>
    <row r="28" spans="1:15" s="110" customFormat="1" ht="24.95" customHeight="1" x14ac:dyDescent="0.2">
      <c r="A28" s="193" t="s">
        <v>163</v>
      </c>
      <c r="B28" s="199" t="s">
        <v>164</v>
      </c>
      <c r="C28" s="113">
        <v>6.495220075682135</v>
      </c>
      <c r="D28" s="115">
        <v>2609</v>
      </c>
      <c r="E28" s="114">
        <v>2607</v>
      </c>
      <c r="F28" s="114">
        <v>2577</v>
      </c>
      <c r="G28" s="114">
        <v>2580</v>
      </c>
      <c r="H28" s="140">
        <v>2579</v>
      </c>
      <c r="I28" s="115">
        <v>30</v>
      </c>
      <c r="J28" s="116">
        <v>1.1632415664986429</v>
      </c>
    </row>
    <row r="29" spans="1:15" s="110" customFormat="1" ht="24.95" customHeight="1" x14ac:dyDescent="0.2">
      <c r="A29" s="193">
        <v>86</v>
      </c>
      <c r="B29" s="199" t="s">
        <v>165</v>
      </c>
      <c r="C29" s="113">
        <v>11.220374427404899</v>
      </c>
      <c r="D29" s="115">
        <v>4507</v>
      </c>
      <c r="E29" s="114">
        <v>4460</v>
      </c>
      <c r="F29" s="114">
        <v>4404</v>
      </c>
      <c r="G29" s="114">
        <v>4347</v>
      </c>
      <c r="H29" s="140">
        <v>4344</v>
      </c>
      <c r="I29" s="115">
        <v>163</v>
      </c>
      <c r="J29" s="116">
        <v>3.7523020257826887</v>
      </c>
    </row>
    <row r="30" spans="1:15" s="110" customFormat="1" ht="24.95" customHeight="1" x14ac:dyDescent="0.2">
      <c r="A30" s="193">
        <v>87.88</v>
      </c>
      <c r="B30" s="204" t="s">
        <v>166</v>
      </c>
      <c r="C30" s="113">
        <v>7.6030671181039633</v>
      </c>
      <c r="D30" s="115">
        <v>3054</v>
      </c>
      <c r="E30" s="114">
        <v>3071</v>
      </c>
      <c r="F30" s="114">
        <v>3050</v>
      </c>
      <c r="G30" s="114">
        <v>2986</v>
      </c>
      <c r="H30" s="140">
        <v>2972</v>
      </c>
      <c r="I30" s="115">
        <v>82</v>
      </c>
      <c r="J30" s="116">
        <v>2.7590847913862717</v>
      </c>
    </row>
    <row r="31" spans="1:15" s="110" customFormat="1" ht="24.95" customHeight="1" x14ac:dyDescent="0.2">
      <c r="A31" s="193" t="s">
        <v>167</v>
      </c>
      <c r="B31" s="199" t="s">
        <v>168</v>
      </c>
      <c r="C31" s="113">
        <v>5.0388368850826533</v>
      </c>
      <c r="D31" s="115">
        <v>2024</v>
      </c>
      <c r="E31" s="114">
        <v>1989</v>
      </c>
      <c r="F31" s="114">
        <v>1948</v>
      </c>
      <c r="G31" s="114">
        <v>1929</v>
      </c>
      <c r="H31" s="140">
        <v>1943</v>
      </c>
      <c r="I31" s="115">
        <v>81</v>
      </c>
      <c r="J31" s="116">
        <v>4.1688111168296444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76.471320454092805</v>
      </c>
      <c r="D36" s="143">
        <v>30717</v>
      </c>
      <c r="E36" s="144">
        <v>30935</v>
      </c>
      <c r="F36" s="144">
        <v>31118</v>
      </c>
      <c r="G36" s="144">
        <v>30593</v>
      </c>
      <c r="H36" s="145">
        <v>30234</v>
      </c>
      <c r="I36" s="143">
        <v>483</v>
      </c>
      <c r="J36" s="146">
        <v>1.5975391942845802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2020-09-25T11:00:51Z</dcterms:created>
  <dcterms:modified xsi:type="dcterms:W3CDTF">2020-09-28T08:10:57Z</dcterms:modified>
</cp:coreProperties>
</file>