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I77" i="24" s="1"/>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K71" i="24" s="1"/>
  <c r="G71" i="24"/>
  <c r="F71" i="24"/>
  <c r="E71" i="24"/>
  <c r="L70" i="24"/>
  <c r="I70" i="24"/>
  <c r="H70" i="24"/>
  <c r="K70" i="24" s="1"/>
  <c r="G70" i="24"/>
  <c r="F70" i="24"/>
  <c r="E70" i="24"/>
  <c r="L69" i="24"/>
  <c r="I69" i="24"/>
  <c r="H69" i="24"/>
  <c r="K69" i="24" s="1"/>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F44" i="24"/>
  <c r="E44" i="24"/>
  <c r="D44" i="24"/>
  <c r="C44" i="24"/>
  <c r="G44" i="24" s="1"/>
  <c r="B44" i="24"/>
  <c r="K44" i="24" s="1"/>
  <c r="M43" i="24"/>
  <c r="L43" i="24"/>
  <c r="I43" i="24"/>
  <c r="G43" i="24"/>
  <c r="E43" i="24"/>
  <c r="C43" i="24"/>
  <c r="B43" i="24"/>
  <c r="J43" i="24" s="1"/>
  <c r="M42" i="24"/>
  <c r="L42" i="24"/>
  <c r="I42" i="24"/>
  <c r="F42" i="24"/>
  <c r="E42" i="24"/>
  <c r="D42" i="24"/>
  <c r="C42" i="24"/>
  <c r="G42" i="24" s="1"/>
  <c r="B42" i="24"/>
  <c r="K42" i="24" s="1"/>
  <c r="M41" i="24"/>
  <c r="L41" i="24"/>
  <c r="I41" i="24"/>
  <c r="G41" i="24"/>
  <c r="E41" i="24"/>
  <c r="C41" i="24"/>
  <c r="B41" i="24"/>
  <c r="J41" i="24" s="1"/>
  <c r="M40" i="24"/>
  <c r="L40" i="24"/>
  <c r="I40" i="24"/>
  <c r="F40" i="24"/>
  <c r="E40" i="24"/>
  <c r="D40" i="24"/>
  <c r="C40" i="24"/>
  <c r="G40" i="24" s="1"/>
  <c r="B40" i="24"/>
  <c r="K40" i="24" s="1"/>
  <c r="M36" i="24"/>
  <c r="L36" i="24"/>
  <c r="K36" i="24"/>
  <c r="J36" i="24"/>
  <c r="I36" i="24"/>
  <c r="H36" i="24"/>
  <c r="G36" i="24"/>
  <c r="F36" i="24"/>
  <c r="E36" i="24"/>
  <c r="D36" i="24"/>
  <c r="C19" i="24"/>
  <c r="K57" i="15"/>
  <c r="L57" i="15" s="1"/>
  <c r="C38" i="24"/>
  <c r="C37" i="24"/>
  <c r="C35" i="24"/>
  <c r="C34" i="24"/>
  <c r="C33" i="24"/>
  <c r="G33" i="24" s="1"/>
  <c r="C32" i="24"/>
  <c r="C31" i="24"/>
  <c r="C30" i="24"/>
  <c r="C29" i="24"/>
  <c r="C28" i="24"/>
  <c r="C27" i="24"/>
  <c r="C26" i="24"/>
  <c r="C25" i="24"/>
  <c r="C24" i="24"/>
  <c r="C23" i="24"/>
  <c r="C22" i="24"/>
  <c r="C21" i="24"/>
  <c r="C20"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H15" i="24" s="1"/>
  <c r="B9" i="24"/>
  <c r="B8" i="24"/>
  <c r="B7" i="24"/>
  <c r="F33" i="24" l="1"/>
  <c r="D33" i="24"/>
  <c r="J33" i="24"/>
  <c r="K33" i="24"/>
  <c r="H33" i="24"/>
  <c r="H37" i="24"/>
  <c r="F37" i="24"/>
  <c r="D37" i="24"/>
  <c r="K37" i="24"/>
  <c r="J37" i="24"/>
  <c r="M35" i="24"/>
  <c r="E35" i="24"/>
  <c r="L35" i="24"/>
  <c r="I35" i="24"/>
  <c r="G35" i="24"/>
  <c r="J20" i="24"/>
  <c r="H20" i="24"/>
  <c r="F20" i="24"/>
  <c r="K20" i="24"/>
  <c r="D20" i="24"/>
  <c r="I8" i="24"/>
  <c r="M8" i="24"/>
  <c r="E8" i="24"/>
  <c r="L8" i="24"/>
  <c r="G8" i="24"/>
  <c r="F17" i="24"/>
  <c r="D17" i="24"/>
  <c r="J17" i="24"/>
  <c r="K17" i="24"/>
  <c r="H17" i="24"/>
  <c r="B14" i="24"/>
  <c r="B6" i="24"/>
  <c r="I24" i="24"/>
  <c r="M24" i="24"/>
  <c r="E24" i="24"/>
  <c r="L24" i="24"/>
  <c r="G24" i="24"/>
  <c r="F7" i="24"/>
  <c r="D7" i="24"/>
  <c r="J7" i="24"/>
  <c r="K7" i="24"/>
  <c r="H7" i="24"/>
  <c r="J28" i="24"/>
  <c r="H28" i="24"/>
  <c r="F28" i="24"/>
  <c r="K28" i="24"/>
  <c r="D28" i="24"/>
  <c r="F25" i="24"/>
  <c r="D25" i="24"/>
  <c r="J25" i="24"/>
  <c r="K25" i="24"/>
  <c r="H25" i="24"/>
  <c r="I28" i="24"/>
  <c r="M28" i="24"/>
  <c r="E28" i="24"/>
  <c r="L28" i="24"/>
  <c r="G28" i="24"/>
  <c r="F9" i="24"/>
  <c r="D9" i="24"/>
  <c r="J9" i="24"/>
  <c r="H9" i="24"/>
  <c r="K51" i="24"/>
  <c r="J51" i="24"/>
  <c r="I51" i="24"/>
  <c r="J8" i="24"/>
  <c r="H8" i="24"/>
  <c r="F8" i="24"/>
  <c r="K8" i="24"/>
  <c r="D8" i="24"/>
  <c r="J18" i="24"/>
  <c r="H18" i="24"/>
  <c r="F18" i="24"/>
  <c r="K18" i="24"/>
  <c r="D18" i="24"/>
  <c r="I16" i="24"/>
  <c r="M16" i="24"/>
  <c r="E16" i="24"/>
  <c r="L16" i="24"/>
  <c r="G16" i="24"/>
  <c r="I22" i="24"/>
  <c r="M22" i="24"/>
  <c r="E22" i="24"/>
  <c r="G22" i="24"/>
  <c r="L22" i="24"/>
  <c r="K9" i="24"/>
  <c r="K54" i="24"/>
  <c r="J54" i="24"/>
  <c r="I54" i="24"/>
  <c r="F31" i="24"/>
  <c r="D31" i="24"/>
  <c r="J31" i="24"/>
  <c r="K31" i="24"/>
  <c r="D38" i="24"/>
  <c r="K38" i="24"/>
  <c r="J38" i="24"/>
  <c r="H38" i="24"/>
  <c r="F38" i="24"/>
  <c r="M7" i="24"/>
  <c r="E7" i="24"/>
  <c r="L7" i="24"/>
  <c r="I7" i="24"/>
  <c r="G7" i="24"/>
  <c r="K61" i="24"/>
  <c r="J61" i="24"/>
  <c r="I61" i="24"/>
  <c r="J16" i="24"/>
  <c r="H16" i="24"/>
  <c r="F16" i="24"/>
  <c r="K16" i="24"/>
  <c r="D16" i="24"/>
  <c r="F19" i="24"/>
  <c r="D19" i="24"/>
  <c r="J19" i="24"/>
  <c r="K19" i="24"/>
  <c r="H19" i="24"/>
  <c r="J22" i="24"/>
  <c r="H22" i="24"/>
  <c r="F22" i="24"/>
  <c r="D22" i="24"/>
  <c r="J34" i="24"/>
  <c r="H34" i="24"/>
  <c r="F34" i="24"/>
  <c r="K34" i="24"/>
  <c r="D34" i="24"/>
  <c r="M17" i="24"/>
  <c r="E17" i="24"/>
  <c r="L17" i="24"/>
  <c r="I17" i="24"/>
  <c r="I20" i="24"/>
  <c r="M20" i="24"/>
  <c r="E20" i="24"/>
  <c r="G20" i="24"/>
  <c r="M23" i="24"/>
  <c r="E23" i="24"/>
  <c r="L23" i="24"/>
  <c r="I23" i="24"/>
  <c r="G23" i="24"/>
  <c r="I26" i="24"/>
  <c r="M26" i="24"/>
  <c r="E26" i="24"/>
  <c r="L26" i="24"/>
  <c r="G26" i="24"/>
  <c r="M29" i="24"/>
  <c r="E29" i="24"/>
  <c r="L29" i="24"/>
  <c r="I29" i="24"/>
  <c r="G29" i="24"/>
  <c r="I32" i="24"/>
  <c r="M32" i="24"/>
  <c r="E32" i="24"/>
  <c r="L32" i="24"/>
  <c r="G32" i="24"/>
  <c r="C45" i="24"/>
  <c r="C39" i="24"/>
  <c r="G17" i="24"/>
  <c r="H31" i="24"/>
  <c r="K53" i="24"/>
  <c r="J53" i="24"/>
  <c r="I53" i="24"/>
  <c r="F23" i="24"/>
  <c r="D23" i="24"/>
  <c r="J23" i="24"/>
  <c r="K23" i="24"/>
  <c r="H23" i="24"/>
  <c r="F29" i="24"/>
  <c r="D29" i="24"/>
  <c r="J29" i="24"/>
  <c r="H29" i="24"/>
  <c r="J32" i="24"/>
  <c r="H32" i="24"/>
  <c r="F32" i="24"/>
  <c r="K32" i="24"/>
  <c r="D32" i="24"/>
  <c r="F35" i="24"/>
  <c r="D35" i="24"/>
  <c r="J35" i="24"/>
  <c r="K35" i="24"/>
  <c r="H35" i="24"/>
  <c r="B39" i="24"/>
  <c r="B45" i="24"/>
  <c r="M27" i="24"/>
  <c r="E27" i="24"/>
  <c r="L27" i="24"/>
  <c r="I27" i="24"/>
  <c r="G27" i="24"/>
  <c r="M33" i="24"/>
  <c r="E33" i="24"/>
  <c r="L33" i="24"/>
  <c r="I33" i="24"/>
  <c r="G37" i="24"/>
  <c r="L37" i="24"/>
  <c r="E37" i="24"/>
  <c r="M37" i="24"/>
  <c r="L20" i="24"/>
  <c r="K55" i="24"/>
  <c r="J55" i="24"/>
  <c r="I55" i="24"/>
  <c r="M9" i="24"/>
  <c r="E9" i="24"/>
  <c r="L9" i="24"/>
  <c r="I9" i="24"/>
  <c r="G9" i="24"/>
  <c r="M19" i="24"/>
  <c r="E19" i="24"/>
  <c r="L19" i="24"/>
  <c r="I19" i="24"/>
  <c r="G19" i="24"/>
  <c r="J26" i="24"/>
  <c r="H26" i="24"/>
  <c r="F26" i="24"/>
  <c r="K26" i="24"/>
  <c r="M15" i="24"/>
  <c r="E15" i="24"/>
  <c r="L15" i="24"/>
  <c r="I15" i="24"/>
  <c r="G15" i="24"/>
  <c r="I18" i="24"/>
  <c r="M18" i="24"/>
  <c r="E18" i="24"/>
  <c r="L18" i="24"/>
  <c r="G18" i="24"/>
  <c r="M21" i="24"/>
  <c r="E21" i="24"/>
  <c r="L21" i="24"/>
  <c r="I21" i="24"/>
  <c r="G21" i="24"/>
  <c r="I30" i="24"/>
  <c r="M30" i="24"/>
  <c r="E30" i="24"/>
  <c r="L30" i="24"/>
  <c r="G30" i="24"/>
  <c r="K22" i="24"/>
  <c r="K57" i="24"/>
  <c r="J57" i="24"/>
  <c r="I57" i="24"/>
  <c r="K65" i="24"/>
  <c r="J65" i="24"/>
  <c r="I65" i="24"/>
  <c r="C6" i="24"/>
  <c r="C14" i="24"/>
  <c r="F15" i="24"/>
  <c r="D15" i="24"/>
  <c r="J15" i="24"/>
  <c r="K15" i="24"/>
  <c r="F21" i="24"/>
  <c r="D21" i="24"/>
  <c r="J21" i="24"/>
  <c r="K21" i="24"/>
  <c r="H21" i="24"/>
  <c r="J24" i="24"/>
  <c r="H24" i="24"/>
  <c r="F24" i="24"/>
  <c r="D24" i="24"/>
  <c r="K24" i="24"/>
  <c r="F27" i="24"/>
  <c r="D27" i="24"/>
  <c r="J27" i="24"/>
  <c r="K27" i="24"/>
  <c r="H27" i="24"/>
  <c r="J30" i="24"/>
  <c r="H30" i="24"/>
  <c r="F30" i="24"/>
  <c r="K30" i="24"/>
  <c r="D30" i="24"/>
  <c r="M25" i="24"/>
  <c r="E25" i="24"/>
  <c r="L25" i="24"/>
  <c r="I25" i="24"/>
  <c r="G25" i="24"/>
  <c r="M31" i="24"/>
  <c r="E31" i="24"/>
  <c r="L31" i="24"/>
  <c r="I31" i="24"/>
  <c r="G31" i="24"/>
  <c r="I34" i="24"/>
  <c r="M34" i="24"/>
  <c r="E34" i="24"/>
  <c r="L34" i="24"/>
  <c r="G34" i="24"/>
  <c r="D26" i="24"/>
  <c r="I37" i="24"/>
  <c r="K52" i="24"/>
  <c r="J52" i="24"/>
  <c r="I52" i="24"/>
  <c r="K56" i="24"/>
  <c r="J56" i="24"/>
  <c r="K60" i="24"/>
  <c r="J60" i="24"/>
  <c r="K64" i="24"/>
  <c r="J64" i="24"/>
  <c r="K68" i="24"/>
  <c r="J68" i="24"/>
  <c r="L38" i="24"/>
  <c r="G38" i="24"/>
  <c r="E38" i="24"/>
  <c r="I56" i="24"/>
  <c r="I60" i="24"/>
  <c r="I64" i="24"/>
  <c r="I68" i="24"/>
  <c r="H41" i="24"/>
  <c r="F41" i="24"/>
  <c r="D41" i="24"/>
  <c r="K41" i="24"/>
  <c r="H43" i="24"/>
  <c r="F43" i="24"/>
  <c r="D43" i="24"/>
  <c r="K43" i="24"/>
  <c r="K59" i="24"/>
  <c r="J59" i="24"/>
  <c r="K63" i="24"/>
  <c r="J63" i="24"/>
  <c r="K67" i="24"/>
  <c r="J67" i="24"/>
  <c r="K77" i="24"/>
  <c r="I38" i="24"/>
  <c r="I59" i="24"/>
  <c r="I63" i="24"/>
  <c r="I67" i="24"/>
  <c r="I79" i="24"/>
  <c r="M38" i="24"/>
  <c r="K58" i="24"/>
  <c r="J58" i="24"/>
  <c r="K62" i="24"/>
  <c r="J62" i="24"/>
  <c r="K66" i="24"/>
  <c r="J66" i="24"/>
  <c r="I58" i="24"/>
  <c r="I62" i="24"/>
  <c r="I66" i="24"/>
  <c r="J69" i="24"/>
  <c r="J70" i="24"/>
  <c r="J71" i="24"/>
  <c r="J72" i="24"/>
  <c r="J73" i="24"/>
  <c r="J74" i="24"/>
  <c r="J75" i="24"/>
  <c r="H40" i="24"/>
  <c r="H42" i="24"/>
  <c r="H44" i="24"/>
  <c r="J40" i="24"/>
  <c r="J42" i="24"/>
  <c r="J44" i="24"/>
  <c r="I14" i="24" l="1"/>
  <c r="M14" i="24"/>
  <c r="E14" i="24"/>
  <c r="L14" i="24"/>
  <c r="G14" i="24"/>
  <c r="I6" i="24"/>
  <c r="M6" i="24"/>
  <c r="E6" i="24"/>
  <c r="L6" i="24"/>
  <c r="G6" i="24"/>
  <c r="J14" i="24"/>
  <c r="H14" i="24"/>
  <c r="F14" i="24"/>
  <c r="K14" i="24"/>
  <c r="D14" i="24"/>
  <c r="J6" i="24"/>
  <c r="H6" i="24"/>
  <c r="F6" i="24"/>
  <c r="K6" i="24"/>
  <c r="D6" i="24"/>
  <c r="H45" i="24"/>
  <c r="F45" i="24"/>
  <c r="D45" i="24"/>
  <c r="K45" i="24"/>
  <c r="J45" i="24"/>
  <c r="H39" i="24"/>
  <c r="F39" i="24"/>
  <c r="D39" i="24"/>
  <c r="K39" i="24"/>
  <c r="J39" i="24"/>
  <c r="K79" i="24"/>
  <c r="K78" i="24"/>
  <c r="G39" i="24"/>
  <c r="L39" i="24"/>
  <c r="M39" i="24"/>
  <c r="I39" i="24"/>
  <c r="E39" i="24"/>
  <c r="J77" i="24"/>
  <c r="G45" i="24"/>
  <c r="L45" i="24"/>
  <c r="I45" i="24"/>
  <c r="E45" i="24"/>
  <c r="M45" i="24"/>
  <c r="J79" i="24" l="1"/>
  <c r="J78" i="24"/>
  <c r="I78" i="24"/>
  <c r="I83" i="24" l="1"/>
  <c r="I82" i="24"/>
  <c r="I81" i="24"/>
</calcChain>
</file>

<file path=xl/sharedStrings.xml><?xml version="1.0" encoding="utf-8"?>
<sst xmlns="http://schemas.openxmlformats.org/spreadsheetml/2006/main" count="1711" uniqueCount="520">
  <si>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</si>
  <si>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</si>
  <si>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</si>
  <si>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</si>
  <si>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</si>
  <si>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</si>
  <si>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</si>
  <si>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</si>
  <si>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</si>
  <si>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</si>
  <si>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</si>
  <si>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</si>
  <si>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</si>
  <si>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Straubing, Stadt (09263)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</si>
  <si>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</si>
  <si>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</si>
  <si>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</si>
  <si>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</si>
  <si>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</si>
  <si>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</si>
  <si>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</si>
  <si>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</si>
  <si>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</si>
  <si>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</si>
  <si>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</si>
  <si>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</si>
  <si>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</si>
  <si>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</si>
  <si>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</si>
  <si>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</si>
  <si>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</si>
  <si>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</si>
  <si>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</si>
  <si>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</si>
  <si>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</si>
  <si>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</si>
  <si>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</si>
  <si>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</si>
  <si>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</si>
  <si>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</si>
  <si>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</si>
  <si>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</si>
  <si>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</si>
  <si>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</si>
  <si>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</si>
  <si>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</si>
  <si>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</si>
  <si>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</si>
  <si>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</si>
  <si>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</si>
  <si>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</si>
  <si>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</si>
  <si>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</si>
  <si>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</si>
  <si>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</si>
  <si>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</si>
  <si>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</si>
  <si>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</si>
  <si>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</si>
  <si>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</si>
  <si>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</si>
  <si>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</si>
  <si>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</si>
  <si>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</si>
  <si>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</si>
  <si>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</si>
  <si>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</si>
  <si>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</si>
  <si>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</si>
  <si>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</si>
  <si>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</si>
  <si>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</si>
  <si>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</si>
  <si>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</si>
  <si>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</si>
  <si>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</si>
  <si>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</si>
  <si>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</si>
  <si>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</si>
  <si>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</si>
  <si>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</si>
  <si>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</si>
  <si>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</si>
  <si>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</si>
  <si>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</si>
  <si>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</si>
  <si>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</si>
  <si>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</si>
  <si>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</si>
  <si>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</si>
  <si>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</si>
  <si>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</si>
  <si>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Straubing, Stadt (09263);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</si>
  <si>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</si>
  <si>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</si>
  <si>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</si>
  <si>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</si>
  <si>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</si>
  <si>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</si>
  <si>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</si>
  <si>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</si>
  <si>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</si>
  <si>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</si>
  <si>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</si>
  <si>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</si>
  <si>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</si>
  <si>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</si>
  <si>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</si>
  <si>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</si>
  <si>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</si>
  <si>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</si>
  <si>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</si>
  <si>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</si>
  <si>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</si>
  <si>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</si>
  <si>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</si>
  <si>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</si>
  <si>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</si>
  <si>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</si>
  <si>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</si>
  <si>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</si>
  <si>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</si>
  <si>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</si>
  <si>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</si>
  <si>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</si>
  <si>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</si>
  <si>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</si>
  <si>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</si>
  <si>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</si>
  <si>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</si>
  <si>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</si>
  <si>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</si>
  <si>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</si>
  <si>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</si>
  <si>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</si>
  <si>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</si>
  <si>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</si>
  <si>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</si>
  <si>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</si>
  <si>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</si>
  <si>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</si>
  <si>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</si>
  <si>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</si>
  <si>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</si>
  <si>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</si>
  <si>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</si>
  <si>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</si>
  <si>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</si>
  <si>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</si>
  <si>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</si>
  <si>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</si>
  <si>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</si>
  <si>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</si>
  <si>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</si>
  <si>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</si>
  <si>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</si>
  <si>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</si>
  <si>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</si>
  <si>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</si>
  <si>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</si>
  <si>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</si>
  <si>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</si>
  <si>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</si>
  <si>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</si>
  <si>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</si>
  <si>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</si>
  <si>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</si>
  <si>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</si>
  <si>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</si>
  <si>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</si>
  <si>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</si>
  <si>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</si>
  <si>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</si>
  <si>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</si>
  <si>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</si>
  <si>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</si>
  <si>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</si>
  <si>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</si>
  <si>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</si>
  <si>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</si>
  <si>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</si>
  <si>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</si>
  <si>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</si>
  <si>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Straubing, Stadt (09263)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</si>
  <si>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</si>
  <si>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</si>
  <si>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</si>
  <si>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</si>
  <si>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</si>
  <si>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</si>
  <si>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</si>
  <si>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</si>
  <si>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</si>
  <si>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</si>
  <si>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</si>
  <si>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</si>
  <si>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</si>
  <si>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</si>
  <si>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</si>
  <si>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</si>
  <si>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</si>
  <si>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</si>
  <si>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</si>
  <si>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</si>
  <si>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</si>
  <si>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</si>
  <si>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</si>
  <si>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</si>
  <si>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</si>
  <si>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</si>
  <si>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</si>
  <si>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</si>
  <si>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</si>
  <si>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</si>
  <si>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</si>
  <si>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</si>
  <si>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</si>
  <si>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</si>
  <si>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</si>
  <si>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</si>
  <si>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</si>
  <si>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</si>
  <si>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</si>
  <si>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</si>
  <si>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</si>
  <si>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</si>
  <si>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</si>
  <si>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</si>
  <si>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</si>
  <si>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</si>
  <si>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</si>
  <si>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</si>
  <si>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</si>
  <si>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</si>
  <si>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</si>
  <si>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</si>
  <si>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</si>
  <si>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</si>
  <si>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</si>
  <si>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</si>
  <si>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</si>
  <si>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</si>
  <si>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</si>
  <si>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</si>
  <si>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</si>
  <si>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</si>
  <si>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</si>
  <si>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</si>
  <si>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</si>
  <si>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</si>
  <si>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</si>
  <si>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</si>
  <si>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</si>
  <si>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</si>
  <si>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</si>
  <si>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</si>
  <si>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</si>
  <si>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</si>
  <si>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</si>
  <si>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</si>
  <si>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</si>
  <si>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</si>
  <si>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</si>
  <si>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</si>
  <si>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</si>
  <si>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</si>
  <si>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</si>
  <si>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</si>
  <si>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</si>
  <si>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</si>
  <si>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</si>
  <si>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</si>
  <si>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</si>
  <si>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</si>
  <si>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</si>
  <si>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</si>
  <si>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</si>
  <si>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</si>
  <si>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</si>
  <si>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</si>
  <si>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</si>
  <si>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</si>
  <si>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</si>
  <si>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</si>
  <si>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</si>
  <si>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</si>
  <si>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</si>
  <si>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</si>
  <si>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</si>
  <si>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</si>
  <si>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</si>
  <si>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</si>
  <si>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</si>
  <si>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</si>
  <si>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</si>
  <si>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</si>
  <si>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</si>
  <si>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</si>
  <si>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</si>
  <si>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</si>
  <si>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</si>
  <si>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</si>
  <si>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</si>
  <si>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</si>
  <si>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</si>
  <si>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</si>
  <si>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</si>
  <si>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</si>
  <si>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</si>
  <si>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</si>
  <si>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</si>
  <si>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</si>
  <si>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</si>
  <si>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</si>
  <si>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</si>
  <si>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</si>
  <si>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</si>
  <si>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</si>
  <si>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</si>
  <si>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</si>
  <si>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</si>
  <si>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</si>
  <si>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</si>
  <si>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</si>
  <si>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</si>
  <si>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</si>
  <si>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</si>
  <si>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</si>
  <si>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</si>
  <si>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</si>
  <si>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</si>
  <si>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</si>
  <si>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</si>
  <si>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</si>
  <si>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</si>
  <si>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</si>
  <si>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</si>
  <si>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</si>
  <si>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</si>
  <si>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</si>
  <si>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</si>
  <si>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</si>
  <si>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</si>
  <si>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</si>
  <si>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</si>
  <si>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</si>
  <si>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</si>
  <si>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</si>
  <si>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</si>
  <si>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</si>
  <si>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</si>
  <si>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</si>
  <si>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</si>
  <si>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</si>
  <si>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</si>
  <si>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</si>
  <si>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</si>
  <si>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</si>
  <si>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</si>
  <si>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</si>
  <si>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</si>
  <si>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</si>
  <si>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</si>
  <si>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</si>
  <si>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</si>
  <si>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</si>
  <si>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</si>
  <si>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</si>
  <si>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</si>
  <si>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</si>
  <si>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</si>
  <si>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</si>
  <si>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</si>
  <si>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Straubing, Stadt (09263);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</si>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</sst>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{61D1A3B4-0958-4B00-BBE1-6674D71C3C55}</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F892-45D4-B8F1-31B5A1402DC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{E3C5713D-7487-4F14-812B-1D5C4DB8A9E1}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892-45D4-B8F1-31B5A1402DC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{A053FFCF-1EF5-4105-8A0C-168ADDBA09E3}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892-45D4-B8F1-31B5A1402DC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{967925E2-B8F9-42B4-B546-6AD5E70A864D}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892-45D4-B8F1-31B5A1402DC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0.7527733755942948</c:v>
                </c:pt>
                <c:pt idx="1">
                  <c:v>1.0013227114154917</c:v>
                </c:pt>
                <c:pt idx="2">
                  <c:v>1.1186464311118853</c:v>
                </c:pt>
                <c:pt idx="3">
                  <c:v>1.0875687030768</c:v>
                </c:pt>
              </c:numCache>
            </c:numRef>
          </c:val>
          <c:extLst>
            <c:ext xmlns:c16="http://schemas.microsoft.com/office/drawing/2014/chart" uri="{C3380CC4-5D6E-409C-BE32-E72D297353CC}">
              <c16:uniqueId val="{00000004-F892-45D4-B8F1-31B5A1402DC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{A616359C-F1A5-4FA3-AF87-EFBDA62D7801}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892-45D4-B8F1-31B5A1402DC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{2548A9CD-ECBE-476E-9310-E3B738B68B01}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892-45D4-B8F1-31B5A1402DC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{7ADCA437-0D10-45E4-B015-EA013AF5362E}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892-45D4-B8F1-31B5A1402DC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{03C1301F-EDD3-4FD4-A3CB-C25E150BEFEF}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892-45D4-B8F1-31B5A1402D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892-45D4-B8F1-31B5A1402DC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892-45D4-B8F1-31B5A1402DC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{0B6239D0-C5B6-4D56-AC39-2DB0D0FF9A5D}</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9672-4D62-BCB9-C476AE97605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{A57833D5-BEB2-4EAB-8C90-1D9DD4D30C9E}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672-4D62-BCB9-C476AE97605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{E5B2B133-1EEE-4246-ACB3-11F1BB86C99B}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672-4D62-BCB9-C476AE97605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{2DF21B39-84A2-4DB3-A8AA-0368DAED788F}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672-4D62-BCB9-C476AE9760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-0.8693045563549161</c:v>
                </c:pt>
                <c:pt idx="1">
                  <c:v>-1.8915068707011207</c:v>
                </c:pt>
                <c:pt idx="2">
                  <c:v>-2.7637010795899166</c:v>
                </c:pt>
                <c:pt idx="3">
                  <c:v>-2.8655893304673015</c:v>
                </c:pt>
              </c:numCache>
            </c:numRef>
          </c:val>
          <c:extLst>
            <c:ext xmlns:c16="http://schemas.microsoft.com/office/drawing/2014/chart" uri="{C3380CC4-5D6E-409C-BE32-E72D297353CC}">
              <c16:uniqueId val="{00000004-9672-4D62-BCB9-C476AE97605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{ACE51FB6-8397-42A5-8FAA-37258869E279}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672-4D62-BCB9-C476AE97605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{CC5BE717-2A2F-4696-A300-A31D0C4FA5B7}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672-4D62-BCB9-C476AE97605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{E795646F-3FD2-497C-B488-CF7120EC9085}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672-4D62-BCB9-C476AE97605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{A93978CC-E245-4719-9DE4-586027D9ED98}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672-4D62-BCB9-C476AE9760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72-4D62-BCB9-C476AE97605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72-4D62-BCB9-C476AE97605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{FD62813A-B753-476F-AC22-86B2E45BF314}</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B63D-4DED-BA41-7B5359E0D4DE}"/>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{25877F41-048B-4876-B7CA-CC58305FF3F2}</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B63D-4DED-BA41-7B5359E0D4DE}"/>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{42C8B474-3F62-4463-9730-87A7B5403813}</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B63D-4DED-BA41-7B5359E0D4DE}"/>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{934D6BF4-D179-42F9-A888-814747C039C2}</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B63D-4DED-BA41-7B5359E0D4DE}"/>
                </c:ext>
              </c:extLst>
            </c:dLbl>
            <c:dLbl>
              <c:idx val="4"/>
              <c:tx>
                <c:strRef>
                  <c:f>Daten_Diagramme!$D$18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{6342EEE9-09B1-456F-9423-A0E329610955}</c15:txfldGUID>
                      <c15:f>Daten_Diagramme!$D$18</c15:f>
                      <c15:dlblFieldTableCache>
                        <c:ptCount val="1"/>
                        <c:pt idx="0">
                          <c:v>0.0</c:v>
                        </c:pt>
                      </c15:dlblFieldTableCache>
                    </c15:dlblFTEntry>
                  </c15:dlblFieldTable>
                  <c15:showDataLabelsRange val="0"/>
                </c:ext>
                <c:ext xmlns:c16="http://schemas.microsoft.com/office/drawing/2014/chart" uri="{C3380CC4-5D6E-409C-BE32-E72D297353CC}">
                  <c16:uniqueId val="{00000004-B63D-4DED-BA41-7B5359E0D4DE}"/>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{99ED2AE0-CE02-4489-8E5A-9E9A183C5544}</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B63D-4DED-BA41-7B5359E0D4DE}"/>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{27EF1C2D-B81E-461D-AE9B-B48793E35D04}</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B63D-4DED-BA41-7B5359E0D4DE}"/>
                </c:ext>
              </c:extLst>
            </c:dLbl>
            <c:dLbl>
              <c:idx val="7"/>
              <c:tx>
                <c:strRef>
                  <c:f>Daten_Diagramme!$D$21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{F955010F-7547-457A-998B-A9C617F00B1A}</c15:txfldGUID>
                      <c15:f>Daten_Diagramme!$D$21</c15:f>
                      <c15:dlblFieldTableCache>
                        <c:ptCount val="1"/>
                        <c:pt idx="0">
                          <c:v>-5.5</c:v>
                        </c:pt>
                      </c15:dlblFieldTableCache>
                    </c15:dlblFTEntry>
                  </c15:dlblFieldTable>
                  <c15:showDataLabelsRange val="0"/>
                </c:ext>
                <c:ext xmlns:c16="http://schemas.microsoft.com/office/drawing/2014/chart" uri="{C3380CC4-5D6E-409C-BE32-E72D297353CC}">
                  <c16:uniqueId val="{00000007-B63D-4DED-BA41-7B5359E0D4DE}"/>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{11853DC1-863D-485A-AEF2-05BD2D1FEDB9}</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B63D-4DED-BA41-7B5359E0D4DE}"/>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{05ABF1CF-A498-4EF2-A919-D0040F7A6A46}</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B63D-4DED-BA41-7B5359E0D4DE}"/>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{337F4B97-6E48-44BB-A064-F888A9698BD7}</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B63D-4DED-BA41-7B5359E0D4DE}"/>
                </c:ext>
              </c:extLst>
            </c:dLbl>
            <c:dLbl>
              <c:idx val="11"/>
              <c:tx>
                <c:strRef>
                  <c:f>Daten_Diagramme!$D$25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{9631FF80-4BC5-4FC7-875B-DE6DA3CD02F3}</c15:txfldGUID>
                      <c15:f>Daten_Diagramme!$D$25</c15:f>
                      <c15:dlblFieldTableCache>
                        <c:ptCount val="1"/>
                        <c:pt idx="0">
                          <c:v>6.2</c:v>
                        </c:pt>
                      </c15:dlblFieldTableCache>
                    </c15:dlblFTEntry>
                  </c15:dlblFieldTable>
                  <c15:showDataLabelsRange val="0"/>
                </c:ext>
                <c:ext xmlns:c16="http://schemas.microsoft.com/office/drawing/2014/chart" uri="{C3380CC4-5D6E-409C-BE32-E72D297353CC}">
                  <c16:uniqueId val="{0000000B-B63D-4DED-BA41-7B5359E0D4DE}"/>
                </c:ext>
              </c:extLst>
            </c:dLbl>
            <c:dLbl>
              <c:idx val="12"/>
              <c:tx>
                <c:strRef>
                  <c:f>Daten_Diagramme!$D$26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{10D0E8A6-6C9D-4BD8-BF24-A295AF7D7746}</c15:txfldGUID>
                      <c15:f>Daten_Diagramme!$D$26</c15:f>
                      <c15:dlblFieldTableCache>
                        <c:ptCount val="1"/>
                        <c:pt idx="0">
                          <c:v>4.9</c:v>
                        </c:pt>
                      </c15:dlblFieldTableCache>
                    </c15:dlblFTEntry>
                  </c15:dlblFieldTable>
                  <c15:showDataLabelsRange val="0"/>
                </c:ext>
                <c:ext xmlns:c16="http://schemas.microsoft.com/office/drawing/2014/chart" uri="{C3380CC4-5D6E-409C-BE32-E72D297353CC}">
                  <c16:uniqueId val="{0000000C-B63D-4DED-BA41-7B5359E0D4DE}"/>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{637ED1F7-A77A-4228-82AB-37383A74AF83}</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B63D-4DED-BA41-7B5359E0D4DE}"/>
                </c:ext>
              </c:extLst>
            </c:dLbl>
            <c:dLbl>
              <c:idx val="14"/>
              <c:tx>
                <c:strRef>
                  <c:f>Daten_Diagramme!$D$28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{EB6005FF-C4C7-4E8F-AC0C-9449EC035646}</c15:txfldGUID>
                      <c15:f>Daten_Diagramme!$D$28</c15:f>
                      <c15:dlblFieldTableCache>
                        <c:ptCount val="1"/>
                        <c:pt idx="0">
                          <c:v>5.4</c:v>
                        </c:pt>
                      </c15:dlblFieldTableCache>
                    </c15:dlblFTEntry>
                  </c15:dlblFieldTable>
                  <c15:showDataLabelsRange val="0"/>
                </c:ext>
                <c:ext xmlns:c16="http://schemas.microsoft.com/office/drawing/2014/chart" uri="{C3380CC4-5D6E-409C-BE32-E72D297353CC}">
                  <c16:uniqueId val="{0000000E-B63D-4DED-BA41-7B5359E0D4DE}"/>
                </c:ext>
              </c:extLst>
            </c:dLbl>
            <c:dLbl>
              <c:idx val="15"/>
              <c:tx>
                <c:strRef>
                  <c:f>Daten_Diagramme!$D$29</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{346004F1-7040-401F-9FB1-0288C3D73086}</c15:txfldGUID>
                      <c15:f>Daten_Diagramme!$D$29</c15:f>
                      <c15:dlblFieldTableCache>
                        <c:ptCount val="1"/>
                        <c:pt idx="0">
                          <c:v>-21.1</c:v>
                        </c:pt>
                      </c15:dlblFieldTableCache>
                    </c15:dlblFTEntry>
                  </c15:dlblFieldTable>
                  <c15:showDataLabelsRange val="0"/>
                </c:ext>
                <c:ext xmlns:c16="http://schemas.microsoft.com/office/drawing/2014/chart" uri="{C3380CC4-5D6E-409C-BE32-E72D297353CC}">
                  <c16:uniqueId val="{0000000F-B63D-4DED-BA41-7B5359E0D4DE}"/>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{1C626865-D58D-4478-832E-741FB906B90E}</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B63D-4DED-BA41-7B5359E0D4DE}"/>
                </c:ext>
              </c:extLst>
            </c:dLbl>
            <c:dLbl>
              <c:idx val="17"/>
              <c:tx>
                <c:strRef>
                  <c:f>Daten_Diagramme!$D$31</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{387A957E-7143-485E-98A7-50879D651E54}</c15:txfldGUID>
                      <c15:f>Daten_Diagramme!$D$31</c15:f>
                      <c15:dlblFieldTableCache>
                        <c:ptCount val="1"/>
                        <c:pt idx="0">
                          <c:v>6.2</c:v>
                        </c:pt>
                      </c15:dlblFieldTableCache>
                    </c15:dlblFTEntry>
                  </c15:dlblFieldTable>
                  <c15:showDataLabelsRange val="0"/>
                </c:ext>
                <c:ext xmlns:c16="http://schemas.microsoft.com/office/drawing/2014/chart" uri="{C3380CC4-5D6E-409C-BE32-E72D297353CC}">
                  <c16:uniqueId val="{00000011-B63D-4DED-BA41-7B5359E0D4DE}"/>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{3FD6297B-93AD-4E37-8875-26C9EAD46CD5}</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B63D-4DED-BA41-7B5359E0D4DE}"/>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{C899D7C5-DE02-4B4F-8832-29DA5823F8D6}</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B63D-4DED-BA41-7B5359E0D4DE}"/>
                </c:ext>
              </c:extLst>
            </c:dLbl>
            <c:dLbl>
              <c:idx val="20"/>
              <c:tx>
                <c:strRef>
                  <c:f>Daten_Diagramme!$D$34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{A3DA3CC1-F39B-4D94-A82D-CB1389E417CF}</c15:txfldGUID>
                      <c15:f>Daten_Diagramme!$D$34</c15:f>
                      <c15:dlblFieldTableCache>
                        <c:ptCount val="1"/>
                        <c:pt idx="0">
                          <c:v>7.0</c:v>
                        </c:pt>
                      </c15:dlblFieldTableCache>
                    </c15:dlblFTEntry>
                  </c15:dlblFieldTable>
                  <c15:showDataLabelsRange val="0"/>
                </c:ext>
                <c:ext xmlns:c16="http://schemas.microsoft.com/office/drawing/2014/chart" uri="{C3380CC4-5D6E-409C-BE32-E72D297353CC}">
                  <c16:uniqueId val="{00000014-B63D-4DED-BA41-7B5359E0D4D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{7E47914C-9C24-4057-B0CF-C7ABC4D34390}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63D-4DED-BA41-7B5359E0D4D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{57E9BAA3-A7E6-4CEA-A761-02491A6C699C}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63D-4DED-BA41-7B5359E0D4DE}"/>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{38F2D637-6C96-4841-80F8-D7BCF7B2DC05}</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B63D-4DED-BA41-7B5359E0D4DE}"/>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{7406BE41-63DE-4E8E-8BB2-7626B8FF3EC3}</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B63D-4DED-BA41-7B5359E0D4DE}"/>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{5B8708DD-8106-43EA-A6D6-B8926FA106A9}</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B63D-4DED-BA41-7B5359E0D4D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{5A2A1104-8C6A-4663-82EE-1CF67BD6F3CE}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63D-4DED-BA41-7B5359E0D4D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{9C7B2277-585B-45D5-9B2D-3955AFB7598F}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63D-4DED-BA41-7B5359E0D4D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{C0F13DB9-2F1F-41F2-84E0-325CFD917240}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63D-4DED-BA41-7B5359E0D4D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{6CB33776-13D6-4ECE-B8E6-C1A55EE361BF}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63D-4DED-BA41-7B5359E0D4D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{78ABA791-8356-464D-B634-74A0C3C9938F}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63D-4DED-BA41-7B5359E0D4DE}"/>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{2F177639-FECE-4522-9CB9-0812C8D75C8E}</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B63D-4DED-BA41-7B5359E0D4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0.7527733755942948</c:v>
                </c:pt>
                <c:pt idx="1">
                  <c:v>2.7027027027027026</c:v>
                </c:pt>
                <c:pt idx="2">
                  <c:v>1.4492753623188406</c:v>
                </c:pt>
                <c:pt idx="3">
                  <c:v>0.7759456838021338</c:v>
                </c:pt>
                <c:pt idx="4">
                  <c:v>0</c:v>
                </c:pt>
                <c:pt idx="5">
                  <c:v>1.2414649286157666</c:v>
                </c:pt>
                <c:pt idx="6">
                  <c:v>-1.4652014652014651</c:v>
                </c:pt>
                <c:pt idx="7">
                  <c:v>-5.4934823091247669</c:v>
                </c:pt>
                <c:pt idx="8">
                  <c:v>1.1002661934338953</c:v>
                </c:pt>
                <c:pt idx="9">
                  <c:v>4.0310077519379846</c:v>
                </c:pt>
                <c:pt idx="10">
                  <c:v>0.71633237822349571</c:v>
                </c:pt>
                <c:pt idx="11">
                  <c:v>6.1870503597122299</c:v>
                </c:pt>
                <c:pt idx="12">
                  <c:v>4.9056603773584904</c:v>
                </c:pt>
                <c:pt idx="13">
                  <c:v>1.1627906976744187</c:v>
                </c:pt>
                <c:pt idx="14">
                  <c:v>5.4421768707482991</c:v>
                </c:pt>
                <c:pt idx="15">
                  <c:v>-21.079881656804734</c:v>
                </c:pt>
                <c:pt idx="16">
                  <c:v>2.5742574257425743</c:v>
                </c:pt>
                <c:pt idx="17">
                  <c:v>6.1974789915966388</c:v>
                </c:pt>
                <c:pt idx="18">
                  <c:v>2.1148036253776437</c:v>
                </c:pt>
                <c:pt idx="19">
                  <c:v>1.1621315192743764</c:v>
                </c:pt>
                <c:pt idx="20">
                  <c:v>7.0175438596491224</c:v>
                </c:pt>
                <c:pt idx="21">
                  <c:v>0</c:v>
                </c:pt>
                <c:pt idx="23">
                  <c:v>2.7027027027027026</c:v>
                </c:pt>
                <c:pt idx="24">
                  <c:v>-5.1659563476688625E-2</c:v>
                </c:pt>
                <c:pt idx="25">
                  <c:v>1.0235414534288638</c:v>
                </c:pt>
              </c:numCache>
            </c:numRef>
          </c:val>
          <c:extLst>
            <c:ext xmlns:c16="http://schemas.microsoft.com/office/drawing/2014/chart" uri="{C3380CC4-5D6E-409C-BE32-E72D297353CC}">
              <c16:uniqueId val="{00000020-B63D-4DED-BA41-7B5359E0D4D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{492FCE15-4FAE-4CEC-A170-450697A5211E}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63D-4DED-BA41-7B5359E0D4D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{BAA2E13D-C1AE-4370-9AB3-5C7FEFFDD0D0}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63D-4DED-BA41-7B5359E0D4D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{F03ED723-DA1D-4E8F-949E-5CDA4D8D815F}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63D-4DED-BA41-7B5359E0D4D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{F5B20175-DAE5-43C8-9859-683D4094BB57}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63D-4DED-BA41-7B5359E0D4D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{6BD08335-168C-4DFF-88DE-61C26BFBE101}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63D-4DED-BA41-7B5359E0D4D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{B6F5A842-2A0F-4CBB-8A1F-2B78703EE20D}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63D-4DED-BA41-7B5359E0D4D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{CFEE1E6A-59AD-400F-86D7-227EF3292EBE}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63D-4DED-BA41-7B5359E0D4D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{442C1F9B-382D-4198-A9E8-290601154309}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63D-4DED-BA41-7B5359E0D4D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{229B7DAB-20CB-4C83-88A8-4220FBA89F8D}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63D-4DED-BA41-7B5359E0D4D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{A575864C-C996-487D-A3BE-0DA4C09BA9D7}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63D-4DED-BA41-7B5359E0D4D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{D2C212D9-3E0A-4F24-9175-97AFDEE6C127}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63D-4DED-BA41-7B5359E0D4D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{18195AD1-7EE7-498A-A746-F6EAB9995DBF}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63D-4DED-BA41-7B5359E0D4D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{A04887B7-FCAC-4010-B2DA-61D3BA1A9A47}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63D-4DED-BA41-7B5359E0D4D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{2AC34AEB-8945-4C1A-9AFB-7839FD6AE0E1}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63D-4DED-BA41-7B5359E0D4D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{9CF604A1-8DDF-4652-9002-6D8BFC7A355F}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63D-4DED-BA41-7B5359E0D4D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{B7BECCC8-4DD2-4411-993D-5111D88B28C9}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63D-4DED-BA41-7B5359E0D4D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{3556A20C-E9CC-4C8A-AB55-BAC3C3C422BB}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63D-4DED-BA41-7B5359E0D4D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{04F5D281-EB66-4396-8151-1F6D1C8D09BE}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63D-4DED-BA41-7B5359E0D4D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{F714F165-C58A-4731-958D-99532F1B0A90}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63D-4DED-BA41-7B5359E0D4D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{9DD5BC3B-F413-41F3-A245-032E2096CB09}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63D-4DED-BA41-7B5359E0D4D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{83AC9E44-0384-4B78-AA07-828121DAB797}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63D-4DED-BA41-7B5359E0D4D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{6B9D7C89-2271-4024-83AC-487054E663C4}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63D-4DED-BA41-7B5359E0D4D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{00F5DC1C-3F03-4C66-9BC9-C49C6D216D9C}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63D-4DED-BA41-7B5359E0D4D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{D07DF554-E6EC-4EC9-A311-2F486C740EC6}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63D-4DED-BA41-7B5359E0D4D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{BEC0EE86-5B7E-413D-ACFB-5C39785F2C37}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63D-4DED-BA41-7B5359E0D4D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{6471C216-6A5B-4443-A2F3-1FD4D87D7AE6}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63D-4DED-BA41-7B5359E0D4D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{52351FD7-515A-406E-B743-527FA6FB76D8}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63D-4DED-BA41-7B5359E0D4D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{103C6C1F-4497-4A6F-AEC3-F372057B1BAD}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63D-4DED-BA41-7B5359E0D4D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{5DABB975-11FB-4083-93EC-E1D8CB6AC025}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63D-4DED-BA41-7B5359E0D4D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{4410C2EE-1887-4738-ADDE-4996F1D8290C}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63D-4DED-BA41-7B5359E0D4D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{2230EE6D-D11D-44DD-A795-308E23123355}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63D-4DED-BA41-7B5359E0D4D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{C3E2AB15-A925-4A22-A818-27F37F235408}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63D-4DED-BA41-7B5359E0D4D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63D-4DED-BA41-7B5359E0D4D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63D-4DED-BA41-7B5359E0D4D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{40F63147-7788-42DF-9823-8B442A8DF9ED}</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E6F9-4697-99A7-6027A6624775}"/>
                </c:ext>
              </c:extLst>
            </c:dLbl>
            <c:dLbl>
              <c:idx val="1"/>
              <c:tx>
                <c:strRef>
                  <c:f>Daten_Diagramme!$E$15</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{763E73A9-A6EA-457A-A99E-EDA1D363EFBA}</c15:txfldGUID>
                      <c15:f>Daten_Diagramme!$E$15</c15:f>
                      <c15:dlblFieldTableCache>
                        <c:ptCount val="1"/>
                        <c:pt idx="0">
                          <c:v>-12.5</c:v>
                        </c:pt>
                      </c15:dlblFieldTableCache>
                    </c15:dlblFTEntry>
                  </c15:dlblFieldTable>
                  <c15:showDataLabelsRange val="0"/>
                </c:ext>
                <c:ext xmlns:c16="http://schemas.microsoft.com/office/drawing/2014/chart" uri="{C3380CC4-5D6E-409C-BE32-E72D297353CC}">
                  <c16:uniqueId val="{00000001-E6F9-4697-99A7-6027A6624775}"/>
                </c:ext>
              </c:extLst>
            </c:dLbl>
            <c:dLbl>
              <c:idx val="2"/>
              <c:tx>
                <c:strRef>
                  <c:f>Daten_Diagramme!$E$16</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{3F6FD699-A880-4D56-8175-06C95D502986}</c15:txfldGUID>
                      <c15:f>Daten_Diagramme!$E$16</c15:f>
                      <c15:dlblFieldTableCache>
                        <c:ptCount val="1"/>
                        <c:pt idx="0">
                          <c:v>16.1</c:v>
                        </c:pt>
                      </c15:dlblFieldTableCache>
                    </c15:dlblFTEntry>
                  </c15:dlblFieldTable>
                  <c15:showDataLabelsRange val="0"/>
                </c:ext>
                <c:ext xmlns:c16="http://schemas.microsoft.com/office/drawing/2014/chart" uri="{C3380CC4-5D6E-409C-BE32-E72D297353CC}">
                  <c16:uniqueId val="{00000002-E6F9-4697-99A7-6027A6624775}"/>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{4B059705-8292-48D4-9A6D-B8C29492FD94}</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E6F9-4697-99A7-6027A6624775}"/>
                </c:ext>
              </c:extLst>
            </c:dLbl>
            <c:dLbl>
              <c:idx val="4"/>
              <c:tx>
                <c:strRef>
                  <c:f>Daten_Diagramme!$E$18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{AA2A7559-ED7E-4DB0-9398-AAF2B44168CE}</c15:txfldGUID>
                      <c15:f>Daten_Diagramme!$E$18</c15:f>
                      <c15:dlblFieldTableCache>
                        <c:ptCount val="1"/>
                        <c:pt idx="0">
                          <c:v>1.5</c:v>
                        </c:pt>
                      </c15:dlblFieldTableCache>
                    </c15:dlblFTEntry>
                  </c15:dlblFieldTable>
                  <c15:showDataLabelsRange val="0"/>
                </c:ext>
                <c:ext xmlns:c16="http://schemas.microsoft.com/office/drawing/2014/chart" uri="{C3380CC4-5D6E-409C-BE32-E72D297353CC}">
                  <c16:uniqueId val="{00000004-E6F9-4697-99A7-6027A6624775}"/>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{D779956C-F70C-483E-AB2B-D7931E076838}</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E6F9-4697-99A7-6027A6624775}"/>
                </c:ext>
              </c:extLst>
            </c:dLbl>
            <c:dLbl>
              <c:idx val="6"/>
              <c:tx>
                <c:strRef>
                  <c:f>Daten_Diagramme!$E$20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{6D790DD5-D889-450C-B766-1D7DA81966BB}</c15:txfldGUID>
                      <c15:f>Daten_Diagramme!$E$20</c15:f>
                      <c15:dlblFieldTableCache>
                        <c:ptCount val="1"/>
                        <c:pt idx="0">
                          <c:v>-7.7</c:v>
                        </c:pt>
                      </c15:dlblFieldTableCache>
                    </c15:dlblFTEntry>
                  </c15:dlblFieldTable>
                  <c15:showDataLabelsRange val="0"/>
                </c:ext>
                <c:ext xmlns:c16="http://schemas.microsoft.com/office/drawing/2014/chart" uri="{C3380CC4-5D6E-409C-BE32-E72D297353CC}">
                  <c16:uniqueId val="{00000006-E6F9-4697-99A7-6027A6624775}"/>
                </c:ext>
              </c:extLst>
            </c:dLbl>
            <c:dLbl>
              <c:idx val="7"/>
              <c:tx>
                <c:strRef>
                  <c:f>Daten_Diagramme!$E$21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{38384F8E-64A6-49AE-9C4D-68E5A3D339AB}</c15:txfldGUID>
                      <c15:f>Daten_Diagramme!$E$21</c15:f>
                      <c15:dlblFieldTableCache>
                        <c:ptCount val="1"/>
                        <c:pt idx="0">
                          <c:v>5.0</c:v>
                        </c:pt>
                      </c15:dlblFieldTableCache>
                    </c15:dlblFTEntry>
                  </c15:dlblFieldTable>
                  <c15:showDataLabelsRange val="0"/>
                </c:ext>
                <c:ext xmlns:c16="http://schemas.microsoft.com/office/drawing/2014/chart" uri="{C3380CC4-5D6E-409C-BE32-E72D297353CC}">
                  <c16:uniqueId val="{00000007-E6F9-4697-99A7-6027A6624775}"/>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{67E75BFC-208F-41F7-AF06-623D812FF4DD}</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E6F9-4697-99A7-6027A6624775}"/>
                </c:ext>
              </c:extLst>
            </c:dLbl>
            <c:dLbl>
              <c:idx val="9"/>
              <c:tx>
                <c:strRef>
                  <c:f>Daten_Diagramme!$E$23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{388AFD11-64B3-4DA3-A94D-F1F76349A3BB}</c15:txfldGUID>
                      <c15:f>Daten_Diagramme!$E$23</c15:f>
                      <c15:dlblFieldTableCache>
                        <c:ptCount val="1"/>
                        <c:pt idx="0">
                          <c:v>-4.6</c:v>
                        </c:pt>
                      </c15:dlblFieldTableCache>
                    </c15:dlblFTEntry>
                  </c15:dlblFieldTable>
                  <c15:showDataLabelsRange val="0"/>
                </c:ext>
                <c:ext xmlns:c16="http://schemas.microsoft.com/office/drawing/2014/chart" uri="{C3380CC4-5D6E-409C-BE32-E72D297353CC}">
                  <c16:uniqueId val="{00000009-E6F9-4697-99A7-6027A6624775}"/>
                </c:ext>
              </c:extLst>
            </c:dLbl>
            <c:dLbl>
              <c:idx val="10"/>
              <c:tx>
                <c:strRef>
                  <c:f>Daten_Diagramme!$E$24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{FEA31DC3-97E6-462A-AB9A-083B13FC3050}</c15:txfldGUID>
                      <c15:f>Daten_Diagramme!$E$24</c15:f>
                      <c15:dlblFieldTableCache>
                        <c:ptCount val="1"/>
                        <c:pt idx="0">
                          <c:v>-4.9</c:v>
                        </c:pt>
                      </c15:dlblFieldTableCache>
                    </c15:dlblFTEntry>
                  </c15:dlblFieldTable>
                  <c15:showDataLabelsRange val="0"/>
                </c:ext>
                <c:ext xmlns:c16="http://schemas.microsoft.com/office/drawing/2014/chart" uri="{C3380CC4-5D6E-409C-BE32-E72D297353CC}">
                  <c16:uniqueId val="{0000000A-E6F9-4697-99A7-6027A6624775}"/>
                </c:ext>
              </c:extLst>
            </c:dLbl>
            <c:dLbl>
              <c:idx val="11"/>
              <c:tx>
                <c:strRef>
                  <c:f>Daten_Diagramme!$E$25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{3B557C22-0935-4AE9-AE51-AE092BCF179B}</c15:txfldGUID>
                      <c15:f>Daten_Diagramme!$E$25</c15:f>
                      <c15:dlblFieldTableCache>
                        <c:ptCount val="1"/>
                        <c:pt idx="0">
                          <c:v>-10.1</c:v>
                        </c:pt>
                      </c15:dlblFieldTableCache>
                    </c15:dlblFTEntry>
                  </c15:dlblFieldTable>
                  <c15:showDataLabelsRange val="0"/>
                </c:ext>
                <c:ext xmlns:c16="http://schemas.microsoft.com/office/drawing/2014/chart" uri="{C3380CC4-5D6E-409C-BE32-E72D297353CC}">
                  <c16:uniqueId val="{0000000B-E6F9-4697-99A7-6027A6624775}"/>
                </c:ext>
              </c:extLst>
            </c:dLbl>
            <c:dLbl>
              <c:idx val="12"/>
              <c:tx>
                <c:strRef>
                  <c:f>Daten_Diagramme!$E$26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{AE5FD0CC-E51C-434F-A931-BC68E2807A72}</c15:txfldGUID>
                      <c15:f>Daten_Diagramme!$E$26</c15:f>
                      <c15:dlblFieldTableCache>
                        <c:ptCount val="1"/>
                        <c:pt idx="0">
                          <c:v>7.3</c:v>
                        </c:pt>
                      </c15:dlblFieldTableCache>
                    </c15:dlblFTEntry>
                  </c15:dlblFieldTable>
                  <c15:showDataLabelsRange val="0"/>
                </c:ext>
                <c:ext xmlns:c16="http://schemas.microsoft.com/office/drawing/2014/chart" uri="{C3380CC4-5D6E-409C-BE32-E72D297353CC}">
                  <c16:uniqueId val="{0000000C-E6F9-4697-99A7-6027A6624775}"/>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{1C2AC830-C07B-4440-A027-CD038EB9185F}</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E6F9-4697-99A7-6027A6624775}"/>
                </c:ext>
              </c:extLst>
            </c:dLbl>
            <c:dLbl>
              <c:idx val="14"/>
              <c:tx>
                <c:strRef>
                  <c:f>Daten_Diagramme!$E$28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{48511393-1EC6-4AE2-8D00-AC27D2FC32FA}</c15:txfldGUID>
                      <c15:f>Daten_Diagramme!$E$28</c15:f>
                      <c15:dlblFieldTableCache>
                        <c:ptCount val="1"/>
                        <c:pt idx="0">
                          <c:v>5.7</c:v>
                        </c:pt>
                      </c15:dlblFieldTableCache>
                    </c15:dlblFTEntry>
                  </c15:dlblFieldTable>
                  <c15:showDataLabelsRange val="0"/>
                </c:ext>
                <c:ext xmlns:c16="http://schemas.microsoft.com/office/drawing/2014/chart" uri="{C3380CC4-5D6E-409C-BE32-E72D297353CC}">
                  <c16:uniqueId val="{0000000E-E6F9-4697-99A7-6027A6624775}"/>
                </c:ext>
              </c:extLst>
            </c:dLbl>
            <c:dLbl>
              <c:idx val="15"/>
              <c:tx>
                <c:strRef>
                  <c:f>Daten_Diagramme!$E$29</c:f>
                  <c:strCache>
                    <c:ptCount val="1"/>
                    <c:pt idx="0">
                      <c:v>25.7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{AB3FC0A5-BF7A-45DD-B826-281BA8F88F7C}</c15:txfldGUID>
                      <c15:f>Daten_Diagramme!$E$29</c15:f>
                      <c15:dlblFieldTableCache>
                        <c:ptCount val="1"/>
                        <c:pt idx="0">
                          <c:v>25.7</c:v>
                        </c:pt>
                      </c15:dlblFieldTableCache>
                    </c15:dlblFTEntry>
                  </c15:dlblFieldTable>
                  <c15:showDataLabelsRange val="0"/>
                </c:ext>
                <c:ext xmlns:c16="http://schemas.microsoft.com/office/drawing/2014/chart" uri="{C3380CC4-5D6E-409C-BE32-E72D297353CC}">
                  <c16:uniqueId val="{0000000F-E6F9-4697-99A7-6027A6624775}"/>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{F2E97AE8-C5C4-4D96-AC6B-7F2C9AC073C6}</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E6F9-4697-99A7-6027A6624775}"/>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{481697DB-DC72-4311-9A72-C426D2CBD990}</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E6F9-4697-99A7-6027A6624775}"/>
                </c:ext>
              </c:extLst>
            </c:dLbl>
            <c:dLbl>
              <c:idx val="18"/>
              <c:tx>
                <c:strRef>
                  <c:f>Daten_Diagramme!$E$32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{A39A8803-546C-493E-A4BE-477A76ED37F7}</c15:txfldGUID>
                      <c15:f>Daten_Diagramme!$E$32</c15:f>
                      <c15:dlblFieldTableCache>
                        <c:ptCount val="1"/>
                        <c:pt idx="0">
                          <c:v>3.0</c:v>
                        </c:pt>
                      </c15:dlblFieldTableCache>
                    </c15:dlblFTEntry>
                  </c15:dlblFieldTable>
                  <c15:showDataLabelsRange val="0"/>
                </c:ext>
                <c:ext xmlns:c16="http://schemas.microsoft.com/office/drawing/2014/chart" uri="{C3380CC4-5D6E-409C-BE32-E72D297353CC}">
                  <c16:uniqueId val="{00000012-E6F9-4697-99A7-6027A6624775}"/>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{57ED0F44-C8C7-4D06-94A9-277237D026ED}</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E6F9-4697-99A7-6027A6624775}"/>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{55BED0DA-A028-45D1-9382-74F1689E5A71}</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E6F9-4697-99A7-6027A662477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{94DF2F92-AA6B-4EF0-BA8B-26DFB55D1E72}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6F9-4697-99A7-6027A662477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{A2F2C9B2-777B-4A53-A47F-113119B5AD3C}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6F9-4697-99A7-6027A6624775}"/>
                </c:ext>
              </c:extLst>
            </c:dLbl>
            <c:dLbl>
              <c:idx val="23"/>
              <c:tx>
                <c:strRef>
                  <c:f>Daten_Diagramme!$E$37</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{B01D5C25-B3AB-430E-8C17-EC1026DE9D44}</c15:txfldGUID>
                      <c15:f>Daten_Diagramme!$E$37</c15:f>
                      <c15:dlblFieldTableCache>
                        <c:ptCount val="1"/>
                        <c:pt idx="0">
                          <c:v>-12.5</c:v>
                        </c:pt>
                      </c15:dlblFieldTableCache>
                    </c15:dlblFTEntry>
                  </c15:dlblFieldTable>
                  <c15:showDataLabelsRange val="0"/>
                </c:ext>
                <c:ext xmlns:c16="http://schemas.microsoft.com/office/drawing/2014/chart" uri="{C3380CC4-5D6E-409C-BE32-E72D297353CC}">
                  <c16:uniqueId val="{00000017-E6F9-4697-99A7-6027A6624775}"/>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{06588176-B9EB-4948-8A81-F6FEAE62A049}</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E6F9-4697-99A7-6027A6624775}"/>
                </c:ext>
              </c:extLst>
            </c:dLbl>
            <c:dLbl>
              <c:idx val="25"/>
              <c:tx>
                <c:strRef>
                  <c:f>Daten_Diagramme!$E$39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{3C021E98-312A-4676-BDAC-4E939911CB9E}</c15:txfldGUID>
                      <c15:f>Daten_Diagramme!$E$39</c15:f>
                      <c15:dlblFieldTableCache>
                        <c:ptCount val="1"/>
                        <c:pt idx="0">
                          <c:v>-0.9</c:v>
                        </c:pt>
                      </c15:dlblFieldTableCache>
                    </c15:dlblFTEntry>
                  </c15:dlblFieldTable>
                  <c15:showDataLabelsRange val="0"/>
                </c:ext>
                <c:ext xmlns:c16="http://schemas.microsoft.com/office/drawing/2014/chart" uri="{C3380CC4-5D6E-409C-BE32-E72D297353CC}">
                  <c16:uniqueId val="{00000019-E6F9-4697-99A7-6027A662477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{08FCB286-07C9-4DCD-A08B-F8179971BA91}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6F9-4697-99A7-6027A662477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{B15ADB02-4796-4AF9-A76B-32E97A9DFCFE}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6F9-4697-99A7-6027A662477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{6484C067-E74B-4B88-A6DB-09D75A939CEC}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6F9-4697-99A7-6027A662477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{E1D23051-B57C-4A64-9BBA-6B76E00DECE1}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6F9-4697-99A7-6027A662477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{F4AD06FB-3042-4123-B112-CA8FAA8D90BB}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6F9-4697-99A7-6027A6624775}"/>
                </c:ext>
              </c:extLst>
            </c:dLbl>
            <c:dLbl>
              <c:idx val="31"/>
              <c:tx>
                <c:strRef>
                  <c:f>Daten_Diagramme!$E$45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{55BF3342-79C9-4D75-B384-7E50AAB2059D}</c15:txfldGUID>
                      <c15:f>Daten_Diagramme!$E$45</c15:f>
                      <c15:dlblFieldTableCache>
                        <c:ptCount val="1"/>
                        <c:pt idx="0">
                          <c:v>-0.9</c:v>
                        </c:pt>
                      </c15:dlblFieldTableCache>
                    </c15:dlblFTEntry>
                  </c15:dlblFieldTable>
                  <c15:showDataLabelsRange val="0"/>
                </c:ext>
                <c:ext xmlns:c16="http://schemas.microsoft.com/office/drawing/2014/chart" uri="{C3380CC4-5D6E-409C-BE32-E72D297353CC}">
                  <c16:uniqueId val="{0000001F-E6F9-4697-99A7-6027A66247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-0.8693045563549161</c:v>
                </c:pt>
                <c:pt idx="1">
                  <c:v>-12.5</c:v>
                </c:pt>
                <c:pt idx="2">
                  <c:v>16.129032258064516</c:v>
                </c:pt>
                <c:pt idx="3">
                  <c:v>-2.4390243902439024</c:v>
                </c:pt>
                <c:pt idx="4">
                  <c:v>1.5151515151515151</c:v>
                </c:pt>
                <c:pt idx="5">
                  <c:v>-4.2654028436018958</c:v>
                </c:pt>
                <c:pt idx="6">
                  <c:v>-7.6923076923076925</c:v>
                </c:pt>
                <c:pt idx="7">
                  <c:v>5</c:v>
                </c:pt>
                <c:pt idx="8">
                  <c:v>-0.36663611365719523</c:v>
                </c:pt>
                <c:pt idx="9">
                  <c:v>-4.6052631578947372</c:v>
                </c:pt>
                <c:pt idx="10">
                  <c:v>-4.8552754435107373</c:v>
                </c:pt>
                <c:pt idx="11">
                  <c:v>-10.126582278481013</c:v>
                </c:pt>
                <c:pt idx="12">
                  <c:v>7.3170731707317076</c:v>
                </c:pt>
                <c:pt idx="13">
                  <c:v>-1.8803418803418803</c:v>
                </c:pt>
                <c:pt idx="14">
                  <c:v>5.6818181818181817</c:v>
                </c:pt>
                <c:pt idx="15">
                  <c:v>25.714285714285715</c:v>
                </c:pt>
                <c:pt idx="16">
                  <c:v>-1.5873015873015872</c:v>
                </c:pt>
                <c:pt idx="17">
                  <c:v>1.3392857142857142</c:v>
                </c:pt>
                <c:pt idx="18">
                  <c:v>3.0434782608695654</c:v>
                </c:pt>
                <c:pt idx="19">
                  <c:v>-4.4871794871794872</c:v>
                </c:pt>
                <c:pt idx="20">
                  <c:v>0.3129890453834116</c:v>
                </c:pt>
                <c:pt idx="21">
                  <c:v>0</c:v>
                </c:pt>
                <c:pt idx="23">
                  <c:v>-12.5</c:v>
                </c:pt>
                <c:pt idx="24">
                  <c:v>0.7142857142857143</c:v>
                </c:pt>
                <c:pt idx="25">
                  <c:v>-0.86206896551724133</c:v>
                </c:pt>
              </c:numCache>
            </c:numRef>
          </c:val>
          <c:extLst>
            <c:ext xmlns:c16="http://schemas.microsoft.com/office/drawing/2014/chart" uri="{C3380CC4-5D6E-409C-BE32-E72D297353CC}">
              <c16:uniqueId val="{00000020-E6F9-4697-99A7-6027A662477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{0BEF4F50-359E-4F18-9D1B-954CBF14009C}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6F9-4697-99A7-6027A662477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{1F513CB2-2693-47B9-9B7C-8CBAA45C5045}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6F9-4697-99A7-6027A662477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{57A2E9F7-677C-4820-9722-8D4959CB15ED}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6F9-4697-99A7-6027A662477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{8C859C81-0905-4771-ACBA-ED5145B83A88}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6F9-4697-99A7-6027A662477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{E68650B8-F258-4279-A4DE-64DD4F284124}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6F9-4697-99A7-6027A662477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{8EC2FCB6-1095-4EB6-9409-5B32D85A92A2}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6F9-4697-99A7-6027A662477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{7565061C-407F-447E-9603-5B97AFD346EC}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6F9-4697-99A7-6027A662477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{D6B7C75B-DC91-49F0-8DE1-F3C4E4A53ABF}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6F9-4697-99A7-6027A662477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{DCA3CE27-1838-4744-A1ED-C7CBF4A75964}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6F9-4697-99A7-6027A662477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{C76571E8-6D30-45DB-9BA8-B11A85EBCC7F}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6F9-4697-99A7-6027A662477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{265052F2-B2A2-4AE5-9CCE-C88F45B17357}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6F9-4697-99A7-6027A662477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{E97ED6C1-2BF2-45AA-854E-3C65406BA9C7}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6F9-4697-99A7-6027A662477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{36AFC254-4B98-4F45-B24E-5120610EDCFE}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6F9-4697-99A7-6027A662477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{6099174B-537E-43CC-A451-7ADEA4948F23}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6F9-4697-99A7-6027A662477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{4BF5A15F-EB48-4B5A-BA5B-3BBCDCB6F72B}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6F9-4697-99A7-6027A662477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{B8829D0C-F207-45C8-B9B5-382C6D9CA460}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6F9-4697-99A7-6027A662477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{AA2C67C2-1E16-441B-A7EF-2A2FDDB5C7D5}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6F9-4697-99A7-6027A662477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{81DE45BE-DBFF-48E3-A450-5760B1B339AA}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6F9-4697-99A7-6027A662477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{7BDB6C7E-6D23-43F7-8EED-ADF97000277F}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6F9-4697-99A7-6027A662477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{38B5FF91-900B-4037-A826-24A6797BB922}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6F9-4697-99A7-6027A662477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{5B42FBE0-1EFC-4A32-A4F1-A9B3E1F8ABD0}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6F9-4697-99A7-6027A662477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{2877F76E-F024-4B28-9EA2-DAD8C22B3060}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6F9-4697-99A7-6027A662477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{079D6530-3787-48AB-968E-8EFEC3542004}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6F9-4697-99A7-6027A662477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{EA433D4C-7529-4ED6-85EE-2986462F378E}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6F9-4697-99A7-6027A662477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{37F82CC3-DFD6-4CE3-A968-40DA75F5F2B0}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6F9-4697-99A7-6027A662477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{54B2180B-957E-459C-8E38-ED7801E17B1A}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6F9-4697-99A7-6027A662477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{3F9D9A35-C775-4CE6-945F-7D34904576F4}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6F9-4697-99A7-6027A662477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{B1FC9E43-0BF6-4B99-ACB7-BD923AA675D7}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6F9-4697-99A7-6027A662477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{553176EF-84AE-4B70-B849-767881A3B6AA}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6F9-4697-99A7-6027A662477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{98000BE2-0651-4186-B72A-82BDABE86CA6}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6F9-4697-99A7-6027A662477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{C9E6FAEB-C138-42DA-99E6-2F183FD27820}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6F9-4697-99A7-6027A662477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{E4C06858-081C-402A-8532-2599C9C7DA38}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6F9-4697-99A7-6027A66247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6F9-4697-99A7-6027A662477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6F9-4697-99A7-6027A662477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{7BF70182-B870-41ED-B116-49DBE5E34AC9}</c15:txfldGUID>
                      <c15:f>Diagramm!$I$46</c15:f>
                      <c15:dlblFieldTableCache>
                        <c:ptCount val="1"/>
                      </c15:dlblFieldTableCache>
                    </c15:dlblFTEntry>
                  </c15:dlblFieldTable>
                  <c15:showDataLabelsRange val="0"/>
                </c:ext>
                <c:ext xmlns:c16="http://schemas.microsoft.com/office/drawing/2014/chart" uri="{C3380CC4-5D6E-409C-BE32-E72D297353CC}">
                  <c16:uniqueId val="{00000000-4332-4C3B-9512-3E36E4B87ED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{43FAA05A-2222-4677-8461-675F0122314A}</c15:txfldGUID>
                      <c15:f>Diagramm!$I$47</c15:f>
                      <c15:dlblFieldTableCache>
                        <c:ptCount val="1"/>
                      </c15:dlblFieldTableCache>
                    </c15:dlblFTEntry>
                  </c15:dlblFieldTable>
                  <c15:showDataLabelsRange val="0"/>
                </c:ext>
                <c:ext xmlns:c16="http://schemas.microsoft.com/office/drawing/2014/chart" uri="{C3380CC4-5D6E-409C-BE32-E72D297353CC}">
                  <c16:uniqueId val="{00000001-4332-4C3B-9512-3E36E4B87ED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{ADE2F030-3AC2-4ED6-984F-99BC47DA5212}</c15:txfldGUID>
                      <c15:f>Diagramm!$I$48</c15:f>
                      <c15:dlblFieldTableCache>
                        <c:ptCount val="1"/>
                      </c15:dlblFieldTableCache>
                    </c15:dlblFTEntry>
                  </c15:dlblFieldTable>
                  <c15:showDataLabelsRange val="0"/>
                </c:ext>
                <c:ext xmlns:c16="http://schemas.microsoft.com/office/drawing/2014/chart" uri="{C3380CC4-5D6E-409C-BE32-E72D297353CC}">
                  <c16:uniqueId val="{00000002-4332-4C3B-9512-3E36E4B87ED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{A4A94B1B-56BF-4DE6-977B-885B42923487}</c15:txfldGUID>
                      <c15:f>Diagramm!$I$49</c15:f>
                      <c15:dlblFieldTableCache>
                        <c:ptCount val="1"/>
                      </c15:dlblFieldTableCache>
                    </c15:dlblFTEntry>
                  </c15:dlblFieldTable>
                  <c15:showDataLabelsRange val="0"/>
                </c:ext>
                <c:ext xmlns:c16="http://schemas.microsoft.com/office/drawing/2014/chart" uri="{C3380CC4-5D6E-409C-BE32-E72D297353CC}">
                  <c16:uniqueId val="{00000003-4332-4C3B-9512-3E36E4B87ED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{CBD2B08A-E03F-44D6-B00A-3764BE35D5A1}</c15:txfldGUID>
                      <c15:f>Diagramm!$I$50</c15:f>
                      <c15:dlblFieldTableCache>
                        <c:ptCount val="1"/>
                      </c15:dlblFieldTableCache>
                    </c15:dlblFTEntry>
                  </c15:dlblFieldTable>
                  <c15:showDataLabelsRange val="0"/>
                </c:ext>
                <c:ext xmlns:c16="http://schemas.microsoft.com/office/drawing/2014/chart" uri="{C3380CC4-5D6E-409C-BE32-E72D297353CC}">
                  <c16:uniqueId val="{00000004-4332-4C3B-9512-3E36E4B87ED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{E9250902-A723-41DB-8BD1-77B596531EF5}</c15:txfldGUID>
                      <c15:f>Diagramm!$I$51</c15:f>
                      <c15:dlblFieldTableCache>
                        <c:ptCount val="1"/>
                      </c15:dlblFieldTableCache>
                    </c15:dlblFTEntry>
                  </c15:dlblFieldTable>
                  <c15:showDataLabelsRange val="0"/>
                </c:ext>
                <c:ext xmlns:c16="http://schemas.microsoft.com/office/drawing/2014/chart" uri="{C3380CC4-5D6E-409C-BE32-E72D297353CC}">
                  <c16:uniqueId val="{00000005-4332-4C3B-9512-3E36E4B87ED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{0575A9DA-6E7A-4E04-8913-1D30AE84A71E}</c15:txfldGUID>
                      <c15:f>Diagramm!$I$52</c15:f>
                      <c15:dlblFieldTableCache>
                        <c:ptCount val="1"/>
                      </c15:dlblFieldTableCache>
                    </c15:dlblFTEntry>
                  </c15:dlblFieldTable>
                  <c15:showDataLabelsRange val="0"/>
                </c:ext>
                <c:ext xmlns:c16="http://schemas.microsoft.com/office/drawing/2014/chart" uri="{C3380CC4-5D6E-409C-BE32-E72D297353CC}">
                  <c16:uniqueId val="{00000006-4332-4C3B-9512-3E36E4B87ED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{59D44AFD-56A1-4C41-9B4F-00DCAAA7DDBD}</c15:txfldGUID>
                      <c15:f>Diagramm!$I$53</c15:f>
                      <c15:dlblFieldTableCache>
                        <c:ptCount val="1"/>
                      </c15:dlblFieldTableCache>
                    </c15:dlblFTEntry>
                  </c15:dlblFieldTable>
                  <c15:showDataLabelsRange val="0"/>
                </c:ext>
                <c:ext xmlns:c16="http://schemas.microsoft.com/office/drawing/2014/chart" uri="{C3380CC4-5D6E-409C-BE32-E72D297353CC}">
                  <c16:uniqueId val="{00000007-4332-4C3B-9512-3E36E4B87ED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{20C0E1DC-FADD-418D-A920-CB30D4BA651C}</c15:txfldGUID>
                      <c15:f>Diagramm!$I$54</c15:f>
                      <c15:dlblFieldTableCache>
                        <c:ptCount val="1"/>
                      </c15:dlblFieldTableCache>
                    </c15:dlblFTEntry>
                  </c15:dlblFieldTable>
                  <c15:showDataLabelsRange val="0"/>
                </c:ext>
                <c:ext xmlns:c16="http://schemas.microsoft.com/office/drawing/2014/chart" uri="{C3380CC4-5D6E-409C-BE32-E72D297353CC}">
                  <c16:uniqueId val="{00000008-4332-4C3B-9512-3E36E4B87ED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{470BEBDD-315B-4EAA-9DCB-6DF94FF07FE6}</c15:txfldGUID>
                      <c15:f>Diagramm!$I$55</c15:f>
                      <c15:dlblFieldTableCache>
                        <c:ptCount val="1"/>
                      </c15:dlblFieldTableCache>
                    </c15:dlblFTEntry>
                  </c15:dlblFieldTable>
                  <c15:showDataLabelsRange val="0"/>
                </c:ext>
                <c:ext xmlns:c16="http://schemas.microsoft.com/office/drawing/2014/chart" uri="{C3380CC4-5D6E-409C-BE32-E72D297353CC}">
                  <c16:uniqueId val="{00000009-4332-4C3B-9512-3E36E4B87ED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{710246AD-EC37-4BAB-8489-D845F0FF3114}</c15:txfldGUID>
                      <c15:f>Diagramm!$I$56</c15:f>
                      <c15:dlblFieldTableCache>
                        <c:ptCount val="1"/>
                      </c15:dlblFieldTableCache>
                    </c15:dlblFTEntry>
                  </c15:dlblFieldTable>
                  <c15:showDataLabelsRange val="0"/>
                </c:ext>
                <c:ext xmlns:c16="http://schemas.microsoft.com/office/drawing/2014/chart" uri="{C3380CC4-5D6E-409C-BE32-E72D297353CC}">
                  <c16:uniqueId val="{0000000A-4332-4C3B-9512-3E36E4B87ED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{22B7CCC7-A56B-459D-9801-A5F54124904D}</c15:txfldGUID>
                      <c15:f>Diagramm!$I$57</c15:f>
                      <c15:dlblFieldTableCache>
                        <c:ptCount val="1"/>
                      </c15:dlblFieldTableCache>
                    </c15:dlblFTEntry>
                  </c15:dlblFieldTable>
                  <c15:showDataLabelsRange val="0"/>
                </c:ext>
                <c:ext xmlns:c16="http://schemas.microsoft.com/office/drawing/2014/chart" uri="{C3380CC4-5D6E-409C-BE32-E72D297353CC}">
                  <c16:uniqueId val="{0000000B-4332-4C3B-9512-3E36E4B87ED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{C6CFD820-235E-44A3-ADDD-0F6DBBEC256D}</c15:txfldGUID>
                      <c15:f>Diagramm!$I$58</c15:f>
                      <c15:dlblFieldTableCache>
                        <c:ptCount val="1"/>
                      </c15:dlblFieldTableCache>
                    </c15:dlblFTEntry>
                  </c15:dlblFieldTable>
                  <c15:showDataLabelsRange val="0"/>
                </c:ext>
                <c:ext xmlns:c16="http://schemas.microsoft.com/office/drawing/2014/chart" uri="{C3380CC4-5D6E-409C-BE32-E72D297353CC}">
                  <c16:uniqueId val="{0000000C-4332-4C3B-9512-3E36E4B87ED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{F2E01883-FB4F-479B-9BB8-506CDAEE268F}</c15:txfldGUID>
                      <c15:f>Diagramm!$I$59</c15:f>
                      <c15:dlblFieldTableCache>
                        <c:ptCount val="1"/>
                      </c15:dlblFieldTableCache>
                    </c15:dlblFTEntry>
                  </c15:dlblFieldTable>
                  <c15:showDataLabelsRange val="0"/>
                </c:ext>
                <c:ext xmlns:c16="http://schemas.microsoft.com/office/drawing/2014/chart" uri="{C3380CC4-5D6E-409C-BE32-E72D297353CC}">
                  <c16:uniqueId val="{0000000D-4332-4C3B-9512-3E36E4B87ED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{22224736-5E9A-4D27-95BA-E6CB66DAFBD9}</c15:txfldGUID>
                      <c15:f>Diagramm!$I$60</c15:f>
                      <c15:dlblFieldTableCache>
                        <c:ptCount val="1"/>
                      </c15:dlblFieldTableCache>
                    </c15:dlblFTEntry>
                  </c15:dlblFieldTable>
                  <c15:showDataLabelsRange val="0"/>
                </c:ext>
                <c:ext xmlns:c16="http://schemas.microsoft.com/office/drawing/2014/chart" uri="{C3380CC4-5D6E-409C-BE32-E72D297353CC}">
                  <c16:uniqueId val="{0000000E-4332-4C3B-9512-3E36E4B87ED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{3C26AE78-3ECD-49A2-92B4-27EAE624B3E2}</c15:txfldGUID>
                      <c15:f>Diagramm!$I$61</c15:f>
                      <c15:dlblFieldTableCache>
                        <c:ptCount val="1"/>
                      </c15:dlblFieldTableCache>
                    </c15:dlblFTEntry>
                  </c15:dlblFieldTable>
                  <c15:showDataLabelsRange val="0"/>
                </c:ext>
                <c:ext xmlns:c16="http://schemas.microsoft.com/office/drawing/2014/chart" uri="{C3380CC4-5D6E-409C-BE32-E72D297353CC}">
                  <c16:uniqueId val="{0000000F-4332-4C3B-9512-3E36E4B87ED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{EEC22B5A-9648-4E13-A378-BC3ACE976D00}</c15:txfldGUID>
                      <c15:f>Diagramm!$I$62</c15:f>
                      <c15:dlblFieldTableCache>
                        <c:ptCount val="1"/>
                      </c15:dlblFieldTableCache>
                    </c15:dlblFTEntry>
                  </c15:dlblFieldTable>
                  <c15:showDataLabelsRange val="0"/>
                </c:ext>
                <c:ext xmlns:c16="http://schemas.microsoft.com/office/drawing/2014/chart" uri="{C3380CC4-5D6E-409C-BE32-E72D297353CC}">
                  <c16:uniqueId val="{00000010-4332-4C3B-9512-3E36E4B87ED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{C407B008-123F-4E34-B765-B7487C538A6B}</c15:txfldGUID>
                      <c15:f>Diagramm!$I$63</c15:f>
                      <c15:dlblFieldTableCache>
                        <c:ptCount val="1"/>
                      </c15:dlblFieldTableCache>
                    </c15:dlblFTEntry>
                  </c15:dlblFieldTable>
                  <c15:showDataLabelsRange val="0"/>
                </c:ext>
                <c:ext xmlns:c16="http://schemas.microsoft.com/office/drawing/2014/chart" uri="{C3380CC4-5D6E-409C-BE32-E72D297353CC}">
                  <c16:uniqueId val="{00000011-4332-4C3B-9512-3E36E4B87ED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{F8E41569-E891-40FF-8F88-57D8AB739CC0}</c15:txfldGUID>
                      <c15:f>Diagramm!$I$64</c15:f>
                      <c15:dlblFieldTableCache>
                        <c:ptCount val="1"/>
                      </c15:dlblFieldTableCache>
                    </c15:dlblFTEntry>
                  </c15:dlblFieldTable>
                  <c15:showDataLabelsRange val="0"/>
                </c:ext>
                <c:ext xmlns:c16="http://schemas.microsoft.com/office/drawing/2014/chart" uri="{C3380CC4-5D6E-409C-BE32-E72D297353CC}">
                  <c16:uniqueId val="{00000012-4332-4C3B-9512-3E36E4B87ED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{0E56FC7D-9F46-43CE-99FF-CA4675615941}</c15:txfldGUID>
                      <c15:f>Diagramm!$I$65</c15:f>
                      <c15:dlblFieldTableCache>
                        <c:ptCount val="1"/>
                      </c15:dlblFieldTableCache>
                    </c15:dlblFTEntry>
                  </c15:dlblFieldTable>
                  <c15:showDataLabelsRange val="0"/>
                </c:ext>
                <c:ext xmlns:c16="http://schemas.microsoft.com/office/drawing/2014/chart" uri="{C3380CC4-5D6E-409C-BE32-E72D297353CC}">
                  <c16:uniqueId val="{00000013-4332-4C3B-9512-3E36E4B87ED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{132EEDC6-593A-4BAC-8B06-8E0B264B9B0A}</c15:txfldGUID>
                      <c15:f>Diagramm!$I$66</c15:f>
                      <c15:dlblFieldTableCache>
                        <c:ptCount val="1"/>
                      </c15:dlblFieldTableCache>
                    </c15:dlblFTEntry>
                  </c15:dlblFieldTable>
                  <c15:showDataLabelsRange val="0"/>
                </c:ext>
                <c:ext xmlns:c16="http://schemas.microsoft.com/office/drawing/2014/chart" uri="{C3380CC4-5D6E-409C-BE32-E72D297353CC}">
                  <c16:uniqueId val="{00000014-4332-4C3B-9512-3E36E4B87ED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{96ACFCB8-234F-48CB-8E19-BA0E67D9A2FB}</c15:txfldGUID>
                      <c15:f>Diagramm!$I$67</c15:f>
                      <c15:dlblFieldTableCache>
                        <c:ptCount val="1"/>
                      </c15:dlblFieldTableCache>
                    </c15:dlblFTEntry>
                  </c15:dlblFieldTable>
                  <c15:showDataLabelsRange val="0"/>
                </c:ext>
                <c:ext xmlns:c16="http://schemas.microsoft.com/office/drawing/2014/chart" uri="{C3380CC4-5D6E-409C-BE32-E72D297353CC}">
                  <c16:uniqueId val="{00000015-4332-4C3B-9512-3E36E4B87ED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332-4C3B-9512-3E36E4B87ED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{320ED87C-B0E3-47D0-8629-7CF1D6D19655}</c15:txfldGUID>
                      <c15:f>Diagramm!$K$46</c15:f>
                      <c15:dlblFieldTableCache>
                        <c:ptCount val="1"/>
                      </c15:dlblFieldTableCache>
                    </c15:dlblFTEntry>
                  </c15:dlblFieldTable>
                  <c15:showDataLabelsRange val="0"/>
                </c:ext>
                <c:ext xmlns:c16="http://schemas.microsoft.com/office/drawing/2014/chart" uri="{C3380CC4-5D6E-409C-BE32-E72D297353CC}">
                  <c16:uniqueId val="{00000017-4332-4C3B-9512-3E36E4B87ED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{527AD99F-9DCC-4D80-A39F-8AAFBC7CDF5A}</c15:txfldGUID>
                      <c15:f>Diagramm!$K$47</c15:f>
                      <c15:dlblFieldTableCache>
                        <c:ptCount val="1"/>
                      </c15:dlblFieldTableCache>
                    </c15:dlblFTEntry>
                  </c15:dlblFieldTable>
                  <c15:showDataLabelsRange val="0"/>
                </c:ext>
                <c:ext xmlns:c16="http://schemas.microsoft.com/office/drawing/2014/chart" uri="{C3380CC4-5D6E-409C-BE32-E72D297353CC}">
                  <c16:uniqueId val="{00000018-4332-4C3B-9512-3E36E4B87ED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{E4337CBE-C128-4E36-A99F-5BD15EC0AE88}</c15:txfldGUID>
                      <c15:f>Diagramm!$K$48</c15:f>
                      <c15:dlblFieldTableCache>
                        <c:ptCount val="1"/>
                      </c15:dlblFieldTableCache>
                    </c15:dlblFTEntry>
                  </c15:dlblFieldTable>
                  <c15:showDataLabelsRange val="0"/>
                </c:ext>
                <c:ext xmlns:c16="http://schemas.microsoft.com/office/drawing/2014/chart" uri="{C3380CC4-5D6E-409C-BE32-E72D297353CC}">
                  <c16:uniqueId val="{00000019-4332-4C3B-9512-3E36E4B87ED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{75C3A3B5-DD93-4CD5-AB00-6CF7B398755E}</c15:txfldGUID>
                      <c15:f>Diagramm!$K$49</c15:f>
                      <c15:dlblFieldTableCache>
                        <c:ptCount val="1"/>
                      </c15:dlblFieldTableCache>
                    </c15:dlblFTEntry>
                  </c15:dlblFieldTable>
                  <c15:showDataLabelsRange val="0"/>
                </c:ext>
                <c:ext xmlns:c16="http://schemas.microsoft.com/office/drawing/2014/chart" uri="{C3380CC4-5D6E-409C-BE32-E72D297353CC}">
                  <c16:uniqueId val="{0000001A-4332-4C3B-9512-3E36E4B87ED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{A8E9955E-62CD-45C1-9933-3EC41E9EE87E}</c15:txfldGUID>
                      <c15:f>Diagramm!$K$50</c15:f>
                      <c15:dlblFieldTableCache>
                        <c:ptCount val="1"/>
                      </c15:dlblFieldTableCache>
                    </c15:dlblFTEntry>
                  </c15:dlblFieldTable>
                  <c15:showDataLabelsRange val="0"/>
                </c:ext>
                <c:ext xmlns:c16="http://schemas.microsoft.com/office/drawing/2014/chart" uri="{C3380CC4-5D6E-409C-BE32-E72D297353CC}">
                  <c16:uniqueId val="{0000001B-4332-4C3B-9512-3E36E4B87ED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{2E936805-5701-4354-A4A5-38801268212D}</c15:txfldGUID>
                      <c15:f>Diagramm!$K$51</c15:f>
                      <c15:dlblFieldTableCache>
                        <c:ptCount val="1"/>
                      </c15:dlblFieldTableCache>
                    </c15:dlblFTEntry>
                  </c15:dlblFieldTable>
                  <c15:showDataLabelsRange val="0"/>
                </c:ext>
                <c:ext xmlns:c16="http://schemas.microsoft.com/office/drawing/2014/chart" uri="{C3380CC4-5D6E-409C-BE32-E72D297353CC}">
                  <c16:uniqueId val="{0000001C-4332-4C3B-9512-3E36E4B87ED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{2878E9AD-B4B4-4A24-8DBB-CAF7DAA20C17}</c15:txfldGUID>
                      <c15:f>Diagramm!$K$52</c15:f>
                      <c15:dlblFieldTableCache>
                        <c:ptCount val="1"/>
                      </c15:dlblFieldTableCache>
                    </c15:dlblFTEntry>
                  </c15:dlblFieldTable>
                  <c15:showDataLabelsRange val="0"/>
                </c:ext>
                <c:ext xmlns:c16="http://schemas.microsoft.com/office/drawing/2014/chart" uri="{C3380CC4-5D6E-409C-BE32-E72D297353CC}">
                  <c16:uniqueId val="{0000001D-4332-4C3B-9512-3E36E4B87ED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{545FE137-1A57-45CC-A287-30255A3984AC}</c15:txfldGUID>
                      <c15:f>Diagramm!$K$53</c15:f>
                      <c15:dlblFieldTableCache>
                        <c:ptCount val="1"/>
                      </c15:dlblFieldTableCache>
                    </c15:dlblFTEntry>
                  </c15:dlblFieldTable>
                  <c15:showDataLabelsRange val="0"/>
                </c:ext>
                <c:ext xmlns:c16="http://schemas.microsoft.com/office/drawing/2014/chart" uri="{C3380CC4-5D6E-409C-BE32-E72D297353CC}">
                  <c16:uniqueId val="{0000001E-4332-4C3B-9512-3E36E4B87ED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{BCADC26F-CB43-4901-9BA9-DB1E2E2CAA3C}</c15:txfldGUID>
                      <c15:f>Diagramm!$K$54</c15:f>
                      <c15:dlblFieldTableCache>
                        <c:ptCount val="1"/>
                      </c15:dlblFieldTableCache>
                    </c15:dlblFTEntry>
                  </c15:dlblFieldTable>
                  <c15:showDataLabelsRange val="0"/>
                </c:ext>
                <c:ext xmlns:c16="http://schemas.microsoft.com/office/drawing/2014/chart" uri="{C3380CC4-5D6E-409C-BE32-E72D297353CC}">
                  <c16:uniqueId val="{0000001F-4332-4C3B-9512-3E36E4B87ED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{A060B6E7-0A5F-47A8-9910-86370092BDB7}</c15:txfldGUID>
                      <c15:f>Diagramm!$K$55</c15:f>
                      <c15:dlblFieldTableCache>
                        <c:ptCount val="1"/>
                      </c15:dlblFieldTableCache>
                    </c15:dlblFTEntry>
                  </c15:dlblFieldTable>
                  <c15:showDataLabelsRange val="0"/>
                </c:ext>
                <c:ext xmlns:c16="http://schemas.microsoft.com/office/drawing/2014/chart" uri="{C3380CC4-5D6E-409C-BE32-E72D297353CC}">
                  <c16:uniqueId val="{00000020-4332-4C3B-9512-3E36E4B87ED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{2CC968F7-8ED9-4FAC-95D1-2D45FFD72B52}</c15:txfldGUID>
                      <c15:f>Diagramm!$K$56</c15:f>
                      <c15:dlblFieldTableCache>
                        <c:ptCount val="1"/>
                      </c15:dlblFieldTableCache>
                    </c15:dlblFTEntry>
                  </c15:dlblFieldTable>
                  <c15:showDataLabelsRange val="0"/>
                </c:ext>
                <c:ext xmlns:c16="http://schemas.microsoft.com/office/drawing/2014/chart" uri="{C3380CC4-5D6E-409C-BE32-E72D297353CC}">
                  <c16:uniqueId val="{00000021-4332-4C3B-9512-3E36E4B87ED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{AAD68E4A-2B9B-411B-869B-D3C6DBE79A53}</c15:txfldGUID>
                      <c15:f>Diagramm!$K$57</c15:f>
                      <c15:dlblFieldTableCache>
                        <c:ptCount val="1"/>
                      </c15:dlblFieldTableCache>
                    </c15:dlblFTEntry>
                  </c15:dlblFieldTable>
                  <c15:showDataLabelsRange val="0"/>
                </c:ext>
                <c:ext xmlns:c16="http://schemas.microsoft.com/office/drawing/2014/chart" uri="{C3380CC4-5D6E-409C-BE32-E72D297353CC}">
                  <c16:uniqueId val="{00000022-4332-4C3B-9512-3E36E4B87ED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{94770767-03A0-4FF2-AA4E-0EDF49DEFA35}</c15:txfldGUID>
                      <c15:f>Diagramm!$K$58</c15:f>
                      <c15:dlblFieldTableCache>
                        <c:ptCount val="1"/>
                      </c15:dlblFieldTableCache>
                    </c15:dlblFTEntry>
                  </c15:dlblFieldTable>
                  <c15:showDataLabelsRange val="0"/>
                </c:ext>
                <c:ext xmlns:c16="http://schemas.microsoft.com/office/drawing/2014/chart" uri="{C3380CC4-5D6E-409C-BE32-E72D297353CC}">
                  <c16:uniqueId val="{00000023-4332-4C3B-9512-3E36E4B87ED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{243B461C-E8D8-45BF-87BA-9D6E99C77599}</c15:txfldGUID>
                      <c15:f>Diagramm!$K$59</c15:f>
                      <c15:dlblFieldTableCache>
                        <c:ptCount val="1"/>
                      </c15:dlblFieldTableCache>
                    </c15:dlblFTEntry>
                  </c15:dlblFieldTable>
                  <c15:showDataLabelsRange val="0"/>
                </c:ext>
                <c:ext xmlns:c16="http://schemas.microsoft.com/office/drawing/2014/chart" uri="{C3380CC4-5D6E-409C-BE32-E72D297353CC}">
                  <c16:uniqueId val="{00000024-4332-4C3B-9512-3E36E4B87ED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{13C25A80-9677-453E-A3A3-94BF1B160B97}</c15:txfldGUID>
                      <c15:f>Diagramm!$K$60</c15:f>
                      <c15:dlblFieldTableCache>
                        <c:ptCount val="1"/>
                      </c15:dlblFieldTableCache>
                    </c15:dlblFTEntry>
                  </c15:dlblFieldTable>
                  <c15:showDataLabelsRange val="0"/>
                </c:ext>
                <c:ext xmlns:c16="http://schemas.microsoft.com/office/drawing/2014/chart" uri="{C3380CC4-5D6E-409C-BE32-E72D297353CC}">
                  <c16:uniqueId val="{00000025-4332-4C3B-9512-3E36E4B87ED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{503C5512-413D-4FBB-BEDF-489A1CC48F80}</c15:txfldGUID>
                      <c15:f>Diagramm!$K$61</c15:f>
                      <c15:dlblFieldTableCache>
                        <c:ptCount val="1"/>
                      </c15:dlblFieldTableCache>
                    </c15:dlblFTEntry>
                  </c15:dlblFieldTable>
                  <c15:showDataLabelsRange val="0"/>
                </c:ext>
                <c:ext xmlns:c16="http://schemas.microsoft.com/office/drawing/2014/chart" uri="{C3380CC4-5D6E-409C-BE32-E72D297353CC}">
                  <c16:uniqueId val="{00000026-4332-4C3B-9512-3E36E4B87ED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{B709A3F4-7C1A-49F3-BF16-2A60AC7218AA}</c15:txfldGUID>
                      <c15:f>Diagramm!$K$62</c15:f>
                      <c15:dlblFieldTableCache>
                        <c:ptCount val="1"/>
                      </c15:dlblFieldTableCache>
                    </c15:dlblFTEntry>
                  </c15:dlblFieldTable>
                  <c15:showDataLabelsRange val="0"/>
                </c:ext>
                <c:ext xmlns:c16="http://schemas.microsoft.com/office/drawing/2014/chart" uri="{C3380CC4-5D6E-409C-BE32-E72D297353CC}">
                  <c16:uniqueId val="{00000027-4332-4C3B-9512-3E36E4B87ED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{B047F206-EC19-47AE-8635-B5D31FA37FA7}</c15:txfldGUID>
                      <c15:f>Diagramm!$K$63</c15:f>
                      <c15:dlblFieldTableCache>
                        <c:ptCount val="1"/>
                      </c15:dlblFieldTableCache>
                    </c15:dlblFTEntry>
                  </c15:dlblFieldTable>
                  <c15:showDataLabelsRange val="0"/>
                </c:ext>
                <c:ext xmlns:c16="http://schemas.microsoft.com/office/drawing/2014/chart" uri="{C3380CC4-5D6E-409C-BE32-E72D297353CC}">
                  <c16:uniqueId val="{00000028-4332-4C3B-9512-3E36E4B87ED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{13909102-5F1B-4024-8651-7ACF61C7053C}</c15:txfldGUID>
                      <c15:f>Diagramm!$K$64</c15:f>
                      <c15:dlblFieldTableCache>
                        <c:ptCount val="1"/>
                      </c15:dlblFieldTableCache>
                    </c15:dlblFTEntry>
                  </c15:dlblFieldTable>
                  <c15:showDataLabelsRange val="0"/>
                </c:ext>
                <c:ext xmlns:c16="http://schemas.microsoft.com/office/drawing/2014/chart" uri="{C3380CC4-5D6E-409C-BE32-E72D297353CC}">
                  <c16:uniqueId val="{00000029-4332-4C3B-9512-3E36E4B87ED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{7B704AC3-26AD-4391-808F-2A71D25F9A2C}</c15:txfldGUID>
                      <c15:f>Diagramm!$K$65</c15:f>
                      <c15:dlblFieldTableCache>
                        <c:ptCount val="1"/>
                      </c15:dlblFieldTableCache>
                    </c15:dlblFTEntry>
                  </c15:dlblFieldTable>
                  <c15:showDataLabelsRange val="0"/>
                </c:ext>
                <c:ext xmlns:c16="http://schemas.microsoft.com/office/drawing/2014/chart" uri="{C3380CC4-5D6E-409C-BE32-E72D297353CC}">
                  <c16:uniqueId val="{0000002A-4332-4C3B-9512-3E36E4B87ED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{23BCFFCF-9FFE-4CC5-9887-8C548CA08FC9}</c15:txfldGUID>
                      <c15:f>Diagramm!$K$66</c15:f>
                      <c15:dlblFieldTableCache>
                        <c:ptCount val="1"/>
                      </c15:dlblFieldTableCache>
                    </c15:dlblFTEntry>
                  </c15:dlblFieldTable>
                  <c15:showDataLabelsRange val="0"/>
                </c:ext>
                <c:ext xmlns:c16="http://schemas.microsoft.com/office/drawing/2014/chart" uri="{C3380CC4-5D6E-409C-BE32-E72D297353CC}">
                  <c16:uniqueId val="{0000002B-4332-4C3B-9512-3E36E4B87ED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{62A04179-BFC9-4CDB-B8BE-DD5F0A426279}</c15:txfldGUID>
                      <c15:f>Diagramm!$K$67</c15:f>
                      <c15:dlblFieldTableCache>
                        <c:ptCount val="1"/>
                      </c15:dlblFieldTableCache>
                    </c15:dlblFTEntry>
                  </c15:dlblFieldTable>
                  <c15:showDataLabelsRange val="0"/>
                </c:ext>
                <c:ext xmlns:c16="http://schemas.microsoft.com/office/drawing/2014/chart" uri="{C3380CC4-5D6E-409C-BE32-E72D297353CC}">
                  <c16:uniqueId val="{0000002C-4332-4C3B-9512-3E36E4B87ED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332-4C3B-9512-3E36E4B87ED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{F8B3F8BA-B573-4D4D-8524-894696B01DA5}</c15:txfldGUID>
                      <c15:f>Diagramm!$J$46</c15:f>
                      <c15:dlblFieldTableCache>
                        <c:ptCount val="1"/>
                      </c15:dlblFieldTableCache>
                    </c15:dlblFTEntry>
                  </c15:dlblFieldTable>
                  <c15:showDataLabelsRange val="0"/>
                </c:ext>
                <c:ext xmlns:c16="http://schemas.microsoft.com/office/drawing/2014/chart" uri="{C3380CC4-5D6E-409C-BE32-E72D297353CC}">
                  <c16:uniqueId val="{0000002E-4332-4C3B-9512-3E36E4B87ED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{7D6B262E-F643-47CD-B464-559B65BD5769}</c15:txfldGUID>
                      <c15:f>Diagramm!$J$47</c15:f>
                      <c15:dlblFieldTableCache>
                        <c:ptCount val="1"/>
                      </c15:dlblFieldTableCache>
                    </c15:dlblFTEntry>
                  </c15:dlblFieldTable>
                  <c15:showDataLabelsRange val="0"/>
                </c:ext>
                <c:ext xmlns:c16="http://schemas.microsoft.com/office/drawing/2014/chart" uri="{C3380CC4-5D6E-409C-BE32-E72D297353CC}">
                  <c16:uniqueId val="{0000002F-4332-4C3B-9512-3E36E4B87ED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{99BBDFBA-030A-4E34-816A-543AC879C811}</c15:txfldGUID>
                      <c15:f>Diagramm!$J$48</c15:f>
                      <c15:dlblFieldTableCache>
                        <c:ptCount val="1"/>
                      </c15:dlblFieldTableCache>
                    </c15:dlblFTEntry>
                  </c15:dlblFieldTable>
                  <c15:showDataLabelsRange val="0"/>
                </c:ext>
                <c:ext xmlns:c16="http://schemas.microsoft.com/office/drawing/2014/chart" uri="{C3380CC4-5D6E-409C-BE32-E72D297353CC}">
                  <c16:uniqueId val="{00000030-4332-4C3B-9512-3E36E4B87ED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{2A4C8CF8-1E4F-4B54-964F-1E3C1F5DB50D}</c15:txfldGUID>
                      <c15:f>Diagramm!$J$49</c15:f>
                      <c15:dlblFieldTableCache>
                        <c:ptCount val="1"/>
                      </c15:dlblFieldTableCache>
                    </c15:dlblFTEntry>
                  </c15:dlblFieldTable>
                  <c15:showDataLabelsRange val="0"/>
                </c:ext>
                <c:ext xmlns:c16="http://schemas.microsoft.com/office/drawing/2014/chart" uri="{C3380CC4-5D6E-409C-BE32-E72D297353CC}">
                  <c16:uniqueId val="{00000031-4332-4C3B-9512-3E36E4B87ED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{9F8C2401-CD6F-4C9C-90B9-96AD6D505365}</c15:txfldGUID>
                      <c15:f>Diagramm!$J$50</c15:f>
                      <c15:dlblFieldTableCache>
                        <c:ptCount val="1"/>
                      </c15:dlblFieldTableCache>
                    </c15:dlblFTEntry>
                  </c15:dlblFieldTable>
                  <c15:showDataLabelsRange val="0"/>
                </c:ext>
                <c:ext xmlns:c16="http://schemas.microsoft.com/office/drawing/2014/chart" uri="{C3380CC4-5D6E-409C-BE32-E72D297353CC}">
                  <c16:uniqueId val="{00000032-4332-4C3B-9512-3E36E4B87ED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{E539F22F-976E-4E66-A5EB-8ED6FF5F7A46}</c15:txfldGUID>
                      <c15:f>Diagramm!$J$51</c15:f>
                      <c15:dlblFieldTableCache>
                        <c:ptCount val="1"/>
                      </c15:dlblFieldTableCache>
                    </c15:dlblFTEntry>
                  </c15:dlblFieldTable>
                  <c15:showDataLabelsRange val="0"/>
                </c:ext>
                <c:ext xmlns:c16="http://schemas.microsoft.com/office/drawing/2014/chart" uri="{C3380CC4-5D6E-409C-BE32-E72D297353CC}">
                  <c16:uniqueId val="{00000033-4332-4C3B-9512-3E36E4B87ED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{4ECC043B-0676-459A-92F9-7F700F7D0CF1}</c15:txfldGUID>
                      <c15:f>Diagramm!$J$52</c15:f>
                      <c15:dlblFieldTableCache>
                        <c:ptCount val="1"/>
                      </c15:dlblFieldTableCache>
                    </c15:dlblFTEntry>
                  </c15:dlblFieldTable>
                  <c15:showDataLabelsRange val="0"/>
                </c:ext>
                <c:ext xmlns:c16="http://schemas.microsoft.com/office/drawing/2014/chart" uri="{C3380CC4-5D6E-409C-BE32-E72D297353CC}">
                  <c16:uniqueId val="{00000034-4332-4C3B-9512-3E36E4B87ED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{DF1B992F-7AE9-4946-A37E-CD155CDBA41D}</c15:txfldGUID>
                      <c15:f>Diagramm!$J$53</c15:f>
                      <c15:dlblFieldTableCache>
                        <c:ptCount val="1"/>
                      </c15:dlblFieldTableCache>
                    </c15:dlblFTEntry>
                  </c15:dlblFieldTable>
                  <c15:showDataLabelsRange val="0"/>
                </c:ext>
                <c:ext xmlns:c16="http://schemas.microsoft.com/office/drawing/2014/chart" uri="{C3380CC4-5D6E-409C-BE32-E72D297353CC}">
                  <c16:uniqueId val="{00000035-4332-4C3B-9512-3E36E4B87ED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{F6204CDD-3B6C-432E-B52D-7FAC6F8730CA}</c15:txfldGUID>
                      <c15:f>Diagramm!$J$54</c15:f>
                      <c15:dlblFieldTableCache>
                        <c:ptCount val="1"/>
                      </c15:dlblFieldTableCache>
                    </c15:dlblFTEntry>
                  </c15:dlblFieldTable>
                  <c15:showDataLabelsRange val="0"/>
                </c:ext>
                <c:ext xmlns:c16="http://schemas.microsoft.com/office/drawing/2014/chart" uri="{C3380CC4-5D6E-409C-BE32-E72D297353CC}">
                  <c16:uniqueId val="{00000036-4332-4C3B-9512-3E36E4B87ED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{390F3DEE-A9B4-47DE-8788-2DA99953A6A2}</c15:txfldGUID>
                      <c15:f>Diagramm!$J$55</c15:f>
                      <c15:dlblFieldTableCache>
                        <c:ptCount val="1"/>
                      </c15:dlblFieldTableCache>
                    </c15:dlblFTEntry>
                  </c15:dlblFieldTable>
                  <c15:showDataLabelsRange val="0"/>
                </c:ext>
                <c:ext xmlns:c16="http://schemas.microsoft.com/office/drawing/2014/chart" uri="{C3380CC4-5D6E-409C-BE32-E72D297353CC}">
                  <c16:uniqueId val="{00000037-4332-4C3B-9512-3E36E4B87ED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{08C87383-4BDA-4D88-8ABA-408DBEBAB830}</c15:txfldGUID>
                      <c15:f>Diagramm!$J$56</c15:f>
                      <c15:dlblFieldTableCache>
                        <c:ptCount val="1"/>
                      </c15:dlblFieldTableCache>
                    </c15:dlblFTEntry>
                  </c15:dlblFieldTable>
                  <c15:showDataLabelsRange val="0"/>
                </c:ext>
                <c:ext xmlns:c16="http://schemas.microsoft.com/office/drawing/2014/chart" uri="{C3380CC4-5D6E-409C-BE32-E72D297353CC}">
                  <c16:uniqueId val="{00000038-4332-4C3B-9512-3E36E4B87ED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{26A2DE63-AC1D-4CA5-A0E1-B3002D5FB6BB}</c15:txfldGUID>
                      <c15:f>Diagramm!$J$57</c15:f>
                      <c15:dlblFieldTableCache>
                        <c:ptCount val="1"/>
                      </c15:dlblFieldTableCache>
                    </c15:dlblFTEntry>
                  </c15:dlblFieldTable>
                  <c15:showDataLabelsRange val="0"/>
                </c:ext>
                <c:ext xmlns:c16="http://schemas.microsoft.com/office/drawing/2014/chart" uri="{C3380CC4-5D6E-409C-BE32-E72D297353CC}">
                  <c16:uniqueId val="{00000039-4332-4C3B-9512-3E36E4B87ED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{1D484599-6D3B-42DD-9812-85AB50FB8451}</c15:txfldGUID>
                      <c15:f>Diagramm!$J$58</c15:f>
                      <c15:dlblFieldTableCache>
                        <c:ptCount val="1"/>
                      </c15:dlblFieldTableCache>
                    </c15:dlblFTEntry>
                  </c15:dlblFieldTable>
                  <c15:showDataLabelsRange val="0"/>
                </c:ext>
                <c:ext xmlns:c16="http://schemas.microsoft.com/office/drawing/2014/chart" uri="{C3380CC4-5D6E-409C-BE32-E72D297353CC}">
                  <c16:uniqueId val="{0000003A-4332-4C3B-9512-3E36E4B87ED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{586689F0-5F16-4D67-9AA1-3082FA63103F}</c15:txfldGUID>
                      <c15:f>Diagramm!$J$59</c15:f>
                      <c15:dlblFieldTableCache>
                        <c:ptCount val="1"/>
                      </c15:dlblFieldTableCache>
                    </c15:dlblFTEntry>
                  </c15:dlblFieldTable>
                  <c15:showDataLabelsRange val="0"/>
                </c:ext>
                <c:ext xmlns:c16="http://schemas.microsoft.com/office/drawing/2014/chart" uri="{C3380CC4-5D6E-409C-BE32-E72D297353CC}">
                  <c16:uniqueId val="{0000003B-4332-4C3B-9512-3E36E4B87ED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{EFE66C09-ADB6-4ABD-9A5B-442ECD329B85}</c15:txfldGUID>
                      <c15:f>Diagramm!$J$60</c15:f>
                      <c15:dlblFieldTableCache>
                        <c:ptCount val="1"/>
                      </c15:dlblFieldTableCache>
                    </c15:dlblFTEntry>
                  </c15:dlblFieldTable>
                  <c15:showDataLabelsRange val="0"/>
                </c:ext>
                <c:ext xmlns:c16="http://schemas.microsoft.com/office/drawing/2014/chart" uri="{C3380CC4-5D6E-409C-BE32-E72D297353CC}">
                  <c16:uniqueId val="{0000003C-4332-4C3B-9512-3E36E4B87ED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{0B899EBF-FD85-4DCF-B899-9A3C174A6915}</c15:txfldGUID>
                      <c15:f>Diagramm!$J$61</c15:f>
                      <c15:dlblFieldTableCache>
                        <c:ptCount val="1"/>
                      </c15:dlblFieldTableCache>
                    </c15:dlblFTEntry>
                  </c15:dlblFieldTable>
                  <c15:showDataLabelsRange val="0"/>
                </c:ext>
                <c:ext xmlns:c16="http://schemas.microsoft.com/office/drawing/2014/chart" uri="{C3380CC4-5D6E-409C-BE32-E72D297353CC}">
                  <c16:uniqueId val="{0000003D-4332-4C3B-9512-3E36E4B87ED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{BF85326E-3A21-421D-A166-302E7AF60F85}</c15:txfldGUID>
                      <c15:f>Diagramm!$J$62</c15:f>
                      <c15:dlblFieldTableCache>
                        <c:ptCount val="1"/>
                      </c15:dlblFieldTableCache>
                    </c15:dlblFTEntry>
                  </c15:dlblFieldTable>
                  <c15:showDataLabelsRange val="0"/>
                </c:ext>
                <c:ext xmlns:c16="http://schemas.microsoft.com/office/drawing/2014/chart" uri="{C3380CC4-5D6E-409C-BE32-E72D297353CC}">
                  <c16:uniqueId val="{0000003E-4332-4C3B-9512-3E36E4B87ED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{339EC2F5-241B-4627-AB35-374D26578033}</c15:txfldGUID>
                      <c15:f>Diagramm!$J$63</c15:f>
                      <c15:dlblFieldTableCache>
                        <c:ptCount val="1"/>
                      </c15:dlblFieldTableCache>
                    </c15:dlblFTEntry>
                  </c15:dlblFieldTable>
                  <c15:showDataLabelsRange val="0"/>
                </c:ext>
                <c:ext xmlns:c16="http://schemas.microsoft.com/office/drawing/2014/chart" uri="{C3380CC4-5D6E-409C-BE32-E72D297353CC}">
                  <c16:uniqueId val="{0000003F-4332-4C3B-9512-3E36E4B87ED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{C937732C-2224-4B84-9549-BD64664FE83B}</c15:txfldGUID>
                      <c15:f>Diagramm!$J$64</c15:f>
                      <c15:dlblFieldTableCache>
                        <c:ptCount val="1"/>
                      </c15:dlblFieldTableCache>
                    </c15:dlblFTEntry>
                  </c15:dlblFieldTable>
                  <c15:showDataLabelsRange val="0"/>
                </c:ext>
                <c:ext xmlns:c16="http://schemas.microsoft.com/office/drawing/2014/chart" uri="{C3380CC4-5D6E-409C-BE32-E72D297353CC}">
                  <c16:uniqueId val="{00000040-4332-4C3B-9512-3E36E4B87ED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{2A05ED29-591A-4039-B434-10EDE7C93B97}</c15:txfldGUID>
                      <c15:f>Diagramm!$J$65</c15:f>
                      <c15:dlblFieldTableCache>
                        <c:ptCount val="1"/>
                      </c15:dlblFieldTableCache>
                    </c15:dlblFTEntry>
                  </c15:dlblFieldTable>
                  <c15:showDataLabelsRange val="0"/>
                </c:ext>
                <c:ext xmlns:c16="http://schemas.microsoft.com/office/drawing/2014/chart" uri="{C3380CC4-5D6E-409C-BE32-E72D297353CC}">
                  <c16:uniqueId val="{00000041-4332-4C3B-9512-3E36E4B87ED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{4FB9684E-8974-46B3-B0D8-AEAD71C4F344}</c15:txfldGUID>
                      <c15:f>Diagramm!$J$66</c15:f>
                      <c15:dlblFieldTableCache>
                        <c:ptCount val="1"/>
                      </c15:dlblFieldTableCache>
                    </c15:dlblFTEntry>
                  </c15:dlblFieldTable>
                  <c15:showDataLabelsRange val="0"/>
                </c:ext>
                <c:ext xmlns:c16="http://schemas.microsoft.com/office/drawing/2014/chart" uri="{C3380CC4-5D6E-409C-BE32-E72D297353CC}">
                  <c16:uniqueId val="{00000042-4332-4C3B-9512-3E36E4B87ED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{B16DB2C6-31EB-4424-B1FD-034082AF8937}</c15:txfldGUID>
                      <c15:f>Diagramm!$J$67</c15:f>
                      <c15:dlblFieldTableCache>
                        <c:ptCount val="1"/>
                      </c15:dlblFieldTableCache>
                    </c15:dlblFTEntry>
                  </c15:dlblFieldTable>
                  <c15:showDataLabelsRange val="0"/>
                </c:ext>
                <c:ext xmlns:c16="http://schemas.microsoft.com/office/drawing/2014/chart" uri="{C3380CC4-5D6E-409C-BE32-E72D297353CC}">
                  <c16:uniqueId val="{00000043-4332-4C3B-9512-3E36E4B87ED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332-4C3B-9512-3E36E4B87ED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48-422A-9100-1E06CD4CE9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48-422A-9100-1E06CD4CE9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48-422A-9100-1E06CD4CE9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48-422A-9100-1E06CD4CE9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48-422A-9100-1E06CD4CE9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48-422A-9100-1E06CD4CE9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48-422A-9100-1E06CD4CE9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48-422A-9100-1E06CD4CE9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48-422A-9100-1E06CD4CE9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D48-422A-9100-1E06CD4CE9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48-422A-9100-1E06CD4CE9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D48-422A-9100-1E06CD4CE9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D48-422A-9100-1E06CD4CE9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D48-422A-9100-1E06CD4CE9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D48-422A-9100-1E06CD4CE9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D48-422A-9100-1E06CD4CE9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D48-422A-9100-1E06CD4CE9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D48-422A-9100-1E06CD4CE9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D48-422A-9100-1E06CD4CE9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D48-422A-9100-1E06CD4CE9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D48-422A-9100-1E06CD4CE9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D48-422A-9100-1E06CD4CE9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48-422A-9100-1E06CD4CE9F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D48-422A-9100-1E06CD4CE9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D48-422A-9100-1E06CD4CE9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D48-422A-9100-1E06CD4CE9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D48-422A-9100-1E06CD4CE9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D48-422A-9100-1E06CD4CE9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D48-422A-9100-1E06CD4CE9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D48-422A-9100-1E06CD4CE9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D48-422A-9100-1E06CD4CE9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D48-422A-9100-1E06CD4CE9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D48-422A-9100-1E06CD4CE9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D48-422A-9100-1E06CD4CE9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D48-422A-9100-1E06CD4CE9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D48-422A-9100-1E06CD4CE9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D48-422A-9100-1E06CD4CE9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D48-422A-9100-1E06CD4CE9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D48-422A-9100-1E06CD4CE9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D48-422A-9100-1E06CD4CE9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D48-422A-9100-1E06CD4CE9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D48-422A-9100-1E06CD4CE9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D48-422A-9100-1E06CD4CE9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D48-422A-9100-1E06CD4CE9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D48-422A-9100-1E06CD4CE9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48-422A-9100-1E06CD4CE9F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D48-422A-9100-1E06CD4CE9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D48-422A-9100-1E06CD4CE9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D48-422A-9100-1E06CD4CE9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D48-422A-9100-1E06CD4CE9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D48-422A-9100-1E06CD4CE9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D48-422A-9100-1E06CD4CE9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D48-422A-9100-1E06CD4CE9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D48-422A-9100-1E06CD4CE9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D48-422A-9100-1E06CD4CE9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D48-422A-9100-1E06CD4CE9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D48-422A-9100-1E06CD4CE9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D48-422A-9100-1E06CD4CE9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D48-422A-9100-1E06CD4CE9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D48-422A-9100-1E06CD4CE9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D48-422A-9100-1E06CD4CE9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D48-422A-9100-1E06CD4CE9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D48-422A-9100-1E06CD4CE9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D48-422A-9100-1E06CD4CE9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D48-422A-9100-1E06CD4CE9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D48-422A-9100-1E06CD4CE9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D48-422A-9100-1E06CD4CE9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D48-422A-9100-1E06CD4CE9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48-422A-9100-1E06CD4CE9F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100.78933842426024</c:v>
                </c:pt>
                <c:pt idx="2">
                  <c:v>102.50385490858361</c:v>
                </c:pt>
                <c:pt idx="3">
                  <c:v>101.31434025993099</c:v>
                </c:pt>
                <c:pt idx="4">
                  <c:v>101.61906160511052</c:v>
                </c:pt>
                <c:pt idx="5">
                  <c:v>103.59791467802336</c:v>
                </c:pt>
                <c:pt idx="6">
                  <c:v>107.47485131066892</c:v>
                </c:pt>
                <c:pt idx="7">
                  <c:v>106.0026433658859</c:v>
                </c:pt>
                <c:pt idx="8">
                  <c:v>106.24862324693443</c:v>
                </c:pt>
                <c:pt idx="9">
                  <c:v>107.07467508627653</c:v>
                </c:pt>
                <c:pt idx="10">
                  <c:v>109.37660621190983</c:v>
                </c:pt>
                <c:pt idx="11">
                  <c:v>107.18114399001395</c:v>
                </c:pt>
                <c:pt idx="12">
                  <c:v>107.85299948601219</c:v>
                </c:pt>
                <c:pt idx="13">
                  <c:v>107.91908363315956</c:v>
                </c:pt>
                <c:pt idx="14">
                  <c:v>110.36052573610398</c:v>
                </c:pt>
                <c:pt idx="15">
                  <c:v>109.25545194213966</c:v>
                </c:pt>
                <c:pt idx="16">
                  <c:v>109.47573243263089</c:v>
                </c:pt>
                <c:pt idx="17">
                  <c:v>110.13657390410457</c:v>
                </c:pt>
                <c:pt idx="18">
                  <c:v>112.04200014685367</c:v>
                </c:pt>
                <c:pt idx="19">
                  <c:v>110.87084220574197</c:v>
                </c:pt>
                <c:pt idx="20">
                  <c:v>111.19759159997062</c:v>
                </c:pt>
                <c:pt idx="21">
                  <c:v>111.34077391878992</c:v>
                </c:pt>
                <c:pt idx="22">
                  <c:v>113.41875321242382</c:v>
                </c:pt>
                <c:pt idx="23">
                  <c:v>111.87678977898523</c:v>
                </c:pt>
                <c:pt idx="24">
                  <c:v>112.03465746383729</c:v>
                </c:pt>
              </c:numCache>
            </c:numRef>
          </c:val>
          <c:smooth val="0"/>
          <c:extLst>
            <c:ext xmlns:c16="http://schemas.microsoft.com/office/drawing/2014/chart" uri="{C3380CC4-5D6E-409C-BE32-E72D297353CC}">
              <c16:uniqueId val="{00000000-F758-4D0C-ADA2-AA6BBF0FFE6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104.34035238504514</c:v>
                </c:pt>
                <c:pt idx="2">
                  <c:v>105.84443489471423</c:v>
                </c:pt>
                <c:pt idx="3">
                  <c:v>106.7468844005157</c:v>
                </c:pt>
                <c:pt idx="4">
                  <c:v>105.07090674688439</c:v>
                </c:pt>
                <c:pt idx="5">
                  <c:v>107.56338633433606</c:v>
                </c:pt>
                <c:pt idx="6">
                  <c:v>112.1186076493339</c:v>
                </c:pt>
                <c:pt idx="7">
                  <c:v>108.80962612806189</c:v>
                </c:pt>
                <c:pt idx="8">
                  <c:v>108.12204555221314</c:v>
                </c:pt>
                <c:pt idx="9">
                  <c:v>109.02449505801461</c:v>
                </c:pt>
                <c:pt idx="10">
                  <c:v>110.70047271164589</c:v>
                </c:pt>
                <c:pt idx="11">
                  <c:v>107.99312419424152</c:v>
                </c:pt>
                <c:pt idx="12">
                  <c:v>108.98152127202407</c:v>
                </c:pt>
                <c:pt idx="13">
                  <c:v>114.35324452084228</c:v>
                </c:pt>
                <c:pt idx="14">
                  <c:v>119.76794155565105</c:v>
                </c:pt>
                <c:pt idx="15">
                  <c:v>116.67382896433176</c:v>
                </c:pt>
                <c:pt idx="16">
                  <c:v>115.90030081650194</c:v>
                </c:pt>
                <c:pt idx="17">
                  <c:v>119.25225612376451</c:v>
                </c:pt>
                <c:pt idx="18">
                  <c:v>121.65878813923507</c:v>
                </c:pt>
                <c:pt idx="19">
                  <c:v>122.47529007305545</c:v>
                </c:pt>
                <c:pt idx="20">
                  <c:v>125.52642887838419</c:v>
                </c:pt>
                <c:pt idx="21">
                  <c:v>126.68672110012893</c:v>
                </c:pt>
                <c:pt idx="22">
                  <c:v>130.94112591319296</c:v>
                </c:pt>
                <c:pt idx="23">
                  <c:v>129.65191233347656</c:v>
                </c:pt>
                <c:pt idx="24">
                  <c:v>126.34293081220456</c:v>
                </c:pt>
              </c:numCache>
            </c:numRef>
          </c:val>
          <c:smooth val="0"/>
          <c:extLst>
            <c:ext xmlns:c16="http://schemas.microsoft.com/office/drawing/2014/chart" uri="{C3380CC4-5D6E-409C-BE32-E72D297353CC}">
              <c16:uniqueId val="{00000001-F758-4D0C-ADA2-AA6BBF0FFE6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99.240331491712709</c:v>
                </c:pt>
                <c:pt idx="2">
                  <c:v>98.204419889502759</c:v>
                </c:pt>
                <c:pt idx="3">
                  <c:v>98.825966850828735</c:v>
                </c:pt>
                <c:pt idx="4">
                  <c:v>95.165745856353595</c:v>
                </c:pt>
                <c:pt idx="5">
                  <c:v>95.925414364640886</c:v>
                </c:pt>
                <c:pt idx="6">
                  <c:v>95.073664825046052</c:v>
                </c:pt>
                <c:pt idx="7">
                  <c:v>96.04051565377533</c:v>
                </c:pt>
                <c:pt idx="8">
                  <c:v>91.505524861878456</c:v>
                </c:pt>
                <c:pt idx="9">
                  <c:v>91.298342541436455</c:v>
                </c:pt>
                <c:pt idx="10">
                  <c:v>90.469613259668506</c:v>
                </c:pt>
                <c:pt idx="11">
                  <c:v>89.617863720073672</c:v>
                </c:pt>
                <c:pt idx="12">
                  <c:v>87.799263351749531</c:v>
                </c:pt>
                <c:pt idx="13">
                  <c:v>88.697053406998165</c:v>
                </c:pt>
                <c:pt idx="14">
                  <c:v>89.502762430939228</c:v>
                </c:pt>
                <c:pt idx="15">
                  <c:v>91.04511970534071</c:v>
                </c:pt>
                <c:pt idx="16">
                  <c:v>89.571823204419886</c:v>
                </c:pt>
                <c:pt idx="17">
                  <c:v>90.58471454880295</c:v>
                </c:pt>
                <c:pt idx="18">
                  <c:v>88.236648250460405</c:v>
                </c:pt>
                <c:pt idx="19">
                  <c:v>88.881215469613267</c:v>
                </c:pt>
                <c:pt idx="20">
                  <c:v>86.348987108655621</c:v>
                </c:pt>
                <c:pt idx="21">
                  <c:v>86.947513812154696</c:v>
                </c:pt>
                <c:pt idx="22">
                  <c:v>86.279926335174949</c:v>
                </c:pt>
                <c:pt idx="23">
                  <c:v>87.822283609576431</c:v>
                </c:pt>
                <c:pt idx="24">
                  <c:v>84.576427255985266</c:v>
                </c:pt>
              </c:numCache>
            </c:numRef>
          </c:val>
          <c:smooth val="0"/>
          <c:extLst>
            <c:ext xmlns:c16="http://schemas.microsoft.com/office/drawing/2014/chart" uri="{C3380CC4-5D6E-409C-BE32-E72D297353CC}">
              <c16:uniqueId val="{00000002-F758-4D0C-ADA2-AA6BBF0FFE6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758-4D0C-ADA2-AA6BBF0FFE67}"/>
                </c:ext>
              </c:extLst>
            </c:dLbl>
            <c:dLbl>
              <c:idx val="1"/>
              <c:delete val="1"/>
              <c:extLst>
                <c:ext xmlns:c15="http://schemas.microsoft.com/office/drawing/2012/chart" uri="{CE6537A1-D6FC-4f65-9D91-7224C49458BB}"/>
                <c:ext xmlns:c16="http://schemas.microsoft.com/office/drawing/2014/chart" uri="{C3380CC4-5D6E-409C-BE32-E72D297353CC}">
                  <c16:uniqueId val="{00000004-F758-4D0C-ADA2-AA6BBF0FFE67}"/>
                </c:ext>
              </c:extLst>
            </c:dLbl>
            <c:dLbl>
              <c:idx val="2"/>
              <c:delete val="1"/>
              <c:extLst>
                <c:ext xmlns:c15="http://schemas.microsoft.com/office/drawing/2012/chart" uri="{CE6537A1-D6FC-4f65-9D91-7224C49458BB}"/>
                <c:ext xmlns:c16="http://schemas.microsoft.com/office/drawing/2014/chart" uri="{C3380CC4-5D6E-409C-BE32-E72D297353CC}">
                  <c16:uniqueId val="{00000005-F758-4D0C-ADA2-AA6BBF0FFE67}"/>
                </c:ext>
              </c:extLst>
            </c:dLbl>
            <c:dLbl>
              <c:idx val="3"/>
              <c:delete val="1"/>
              <c:extLst>
                <c:ext xmlns:c15="http://schemas.microsoft.com/office/drawing/2012/chart" uri="{CE6537A1-D6FC-4f65-9D91-7224C49458BB}"/>
                <c:ext xmlns:c16="http://schemas.microsoft.com/office/drawing/2014/chart" uri="{C3380CC4-5D6E-409C-BE32-E72D297353CC}">
                  <c16:uniqueId val="{00000006-F758-4D0C-ADA2-AA6BBF0FFE67}"/>
                </c:ext>
              </c:extLst>
            </c:dLbl>
            <c:dLbl>
              <c:idx val="4"/>
              <c:delete val="1"/>
              <c:extLst>
                <c:ext xmlns:c15="http://schemas.microsoft.com/office/drawing/2012/chart" uri="{CE6537A1-D6FC-4f65-9D91-7224C49458BB}"/>
                <c:ext xmlns:c16="http://schemas.microsoft.com/office/drawing/2014/chart" uri="{C3380CC4-5D6E-409C-BE32-E72D297353CC}">
                  <c16:uniqueId val="{00000007-F758-4D0C-ADA2-AA6BBF0FFE67}"/>
                </c:ext>
              </c:extLst>
            </c:dLbl>
            <c:dLbl>
              <c:idx val="5"/>
              <c:delete val="1"/>
              <c:extLst>
                <c:ext xmlns:c15="http://schemas.microsoft.com/office/drawing/2012/chart" uri="{CE6537A1-D6FC-4f65-9D91-7224C49458BB}"/>
                <c:ext xmlns:c16="http://schemas.microsoft.com/office/drawing/2014/chart" uri="{C3380CC4-5D6E-409C-BE32-E72D297353CC}">
                  <c16:uniqueId val="{00000008-F758-4D0C-ADA2-AA6BBF0FFE67}"/>
                </c:ext>
              </c:extLst>
            </c:dLbl>
            <c:dLbl>
              <c:idx val="6"/>
              <c:delete val="1"/>
              <c:extLst>
                <c:ext xmlns:c15="http://schemas.microsoft.com/office/drawing/2012/chart" uri="{CE6537A1-D6FC-4f65-9D91-7224C49458BB}"/>
                <c:ext xmlns:c16="http://schemas.microsoft.com/office/drawing/2014/chart" uri="{C3380CC4-5D6E-409C-BE32-E72D297353CC}">
                  <c16:uniqueId val="{00000009-F758-4D0C-ADA2-AA6BBF0FFE67}"/>
                </c:ext>
              </c:extLst>
            </c:dLbl>
            <c:dLbl>
              <c:idx val="7"/>
              <c:delete val="1"/>
              <c:extLst>
                <c:ext xmlns:c15="http://schemas.microsoft.com/office/drawing/2012/chart" uri="{CE6537A1-D6FC-4f65-9D91-7224C49458BB}"/>
                <c:ext xmlns:c16="http://schemas.microsoft.com/office/drawing/2014/chart" uri="{C3380CC4-5D6E-409C-BE32-E72D297353CC}">
                  <c16:uniqueId val="{0000000A-F758-4D0C-ADA2-AA6BBF0FFE67}"/>
                </c:ext>
              </c:extLst>
            </c:dLbl>
            <c:dLbl>
              <c:idx val="8"/>
              <c:delete val="1"/>
              <c:extLst>
                <c:ext xmlns:c15="http://schemas.microsoft.com/office/drawing/2012/chart" uri="{CE6537A1-D6FC-4f65-9D91-7224C49458BB}"/>
                <c:ext xmlns:c16="http://schemas.microsoft.com/office/drawing/2014/chart" uri="{C3380CC4-5D6E-409C-BE32-E72D297353CC}">
                  <c16:uniqueId val="{0000000B-F758-4D0C-ADA2-AA6BBF0FFE67}"/>
                </c:ext>
              </c:extLst>
            </c:dLbl>
            <c:dLbl>
              <c:idx val="9"/>
              <c:delete val="1"/>
              <c:extLst>
                <c:ext xmlns:c15="http://schemas.microsoft.com/office/drawing/2012/chart" uri="{CE6537A1-D6FC-4f65-9D91-7224C49458BB}"/>
                <c:ext xmlns:c16="http://schemas.microsoft.com/office/drawing/2014/chart" uri="{C3380CC4-5D6E-409C-BE32-E72D297353CC}">
                  <c16:uniqueId val="{0000000C-F758-4D0C-ADA2-AA6BBF0FFE67}"/>
                </c:ext>
              </c:extLst>
            </c:dLbl>
            <c:dLbl>
              <c:idx val="10"/>
              <c:delete val="1"/>
              <c:extLst>
                <c:ext xmlns:c15="http://schemas.microsoft.com/office/drawing/2012/chart" uri="{CE6537A1-D6FC-4f65-9D91-7224C49458BB}"/>
                <c:ext xmlns:c16="http://schemas.microsoft.com/office/drawing/2014/chart" uri="{C3380CC4-5D6E-409C-BE32-E72D297353CC}">
                  <c16:uniqueId val="{0000000D-F758-4D0C-ADA2-AA6BBF0FFE67}"/>
                </c:ext>
              </c:extLst>
            </c:dLbl>
            <c:dLbl>
              <c:idx val="11"/>
              <c:delete val="1"/>
              <c:extLst>
                <c:ext xmlns:c15="http://schemas.microsoft.com/office/drawing/2012/chart" uri="{CE6537A1-D6FC-4f65-9D91-7224C49458BB}"/>
                <c:ext xmlns:c16="http://schemas.microsoft.com/office/drawing/2014/chart" uri="{C3380CC4-5D6E-409C-BE32-E72D297353CC}">
                  <c16:uniqueId val="{0000000E-F758-4D0C-ADA2-AA6BBF0FFE67}"/>
                </c:ext>
              </c:extLst>
            </c:dLbl>
            <c:dLbl>
              <c:idx val="12"/>
              <c:delete val="1"/>
              <c:extLst>
                <c:ext xmlns:c15="http://schemas.microsoft.com/office/drawing/2012/chart" uri="{CE6537A1-D6FC-4f65-9D91-7224C49458BB}"/>
                <c:ext xmlns:c16="http://schemas.microsoft.com/office/drawing/2014/chart" uri="{C3380CC4-5D6E-409C-BE32-E72D297353CC}">
                  <c16:uniqueId val="{0000000F-F758-4D0C-ADA2-AA6BBF0FFE6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58-4D0C-ADA2-AA6BBF0FFE67}"/>
                </c:ext>
              </c:extLst>
            </c:dLbl>
            <c:dLbl>
              <c:idx val="14"/>
              <c:delete val="1"/>
              <c:extLst>
                <c:ext xmlns:c15="http://schemas.microsoft.com/office/drawing/2012/chart" uri="{CE6537A1-D6FC-4f65-9D91-7224C49458BB}"/>
                <c:ext xmlns:c16="http://schemas.microsoft.com/office/drawing/2014/chart" uri="{C3380CC4-5D6E-409C-BE32-E72D297353CC}">
                  <c16:uniqueId val="{00000011-F758-4D0C-ADA2-AA6BBF0FFE67}"/>
                </c:ext>
              </c:extLst>
            </c:dLbl>
            <c:dLbl>
              <c:idx val="15"/>
              <c:delete val="1"/>
              <c:extLst>
                <c:ext xmlns:c15="http://schemas.microsoft.com/office/drawing/2012/chart" uri="{CE6537A1-D6FC-4f65-9D91-7224C49458BB}"/>
                <c:ext xmlns:c16="http://schemas.microsoft.com/office/drawing/2014/chart" uri="{C3380CC4-5D6E-409C-BE32-E72D297353CC}">
                  <c16:uniqueId val="{00000012-F758-4D0C-ADA2-AA6BBF0FFE67}"/>
                </c:ext>
              </c:extLst>
            </c:dLbl>
            <c:dLbl>
              <c:idx val="16"/>
              <c:delete val="1"/>
              <c:extLst>
                <c:ext xmlns:c15="http://schemas.microsoft.com/office/drawing/2012/chart" uri="{CE6537A1-D6FC-4f65-9D91-7224C49458BB}"/>
                <c:ext xmlns:c16="http://schemas.microsoft.com/office/drawing/2014/chart" uri="{C3380CC4-5D6E-409C-BE32-E72D297353CC}">
                  <c16:uniqueId val="{00000013-F758-4D0C-ADA2-AA6BBF0FFE67}"/>
                </c:ext>
              </c:extLst>
            </c:dLbl>
            <c:dLbl>
              <c:idx val="17"/>
              <c:delete val="1"/>
              <c:extLst>
                <c:ext xmlns:c15="http://schemas.microsoft.com/office/drawing/2012/chart" uri="{CE6537A1-D6FC-4f65-9D91-7224C49458BB}"/>
                <c:ext xmlns:c16="http://schemas.microsoft.com/office/drawing/2014/chart" uri="{C3380CC4-5D6E-409C-BE32-E72D297353CC}">
                  <c16:uniqueId val="{00000014-F758-4D0C-ADA2-AA6BBF0FFE67}"/>
                </c:ext>
              </c:extLst>
            </c:dLbl>
            <c:dLbl>
              <c:idx val="18"/>
              <c:delete val="1"/>
              <c:extLst>
                <c:ext xmlns:c15="http://schemas.microsoft.com/office/drawing/2012/chart" uri="{CE6537A1-D6FC-4f65-9D91-7224C49458BB}"/>
                <c:ext xmlns:c16="http://schemas.microsoft.com/office/drawing/2014/chart" uri="{C3380CC4-5D6E-409C-BE32-E72D297353CC}">
                  <c16:uniqueId val="{00000015-F758-4D0C-ADA2-AA6BBF0FFE67}"/>
                </c:ext>
              </c:extLst>
            </c:dLbl>
            <c:dLbl>
              <c:idx val="19"/>
              <c:delete val="1"/>
              <c:extLst>
                <c:ext xmlns:c15="http://schemas.microsoft.com/office/drawing/2012/chart" uri="{CE6537A1-D6FC-4f65-9D91-7224C49458BB}"/>
                <c:ext xmlns:c16="http://schemas.microsoft.com/office/drawing/2014/chart" uri="{C3380CC4-5D6E-409C-BE32-E72D297353CC}">
                  <c16:uniqueId val="{00000016-F758-4D0C-ADA2-AA6BBF0FFE67}"/>
                </c:ext>
              </c:extLst>
            </c:dLbl>
            <c:dLbl>
              <c:idx val="20"/>
              <c:delete val="1"/>
              <c:extLst>
                <c:ext xmlns:c15="http://schemas.microsoft.com/office/drawing/2012/chart" uri="{CE6537A1-D6FC-4f65-9D91-7224C49458BB}"/>
                <c:ext xmlns:c16="http://schemas.microsoft.com/office/drawing/2014/chart" uri="{C3380CC4-5D6E-409C-BE32-E72D297353CC}">
                  <c16:uniqueId val="{00000017-F758-4D0C-ADA2-AA6BBF0FFE67}"/>
                </c:ext>
              </c:extLst>
            </c:dLbl>
            <c:dLbl>
              <c:idx val="21"/>
              <c:delete val="1"/>
              <c:extLst>
                <c:ext xmlns:c15="http://schemas.microsoft.com/office/drawing/2012/chart" uri="{CE6537A1-D6FC-4f65-9D91-7224C49458BB}"/>
                <c:ext xmlns:c16="http://schemas.microsoft.com/office/drawing/2014/chart" uri="{C3380CC4-5D6E-409C-BE32-E72D297353CC}">
                  <c16:uniqueId val="{00000018-F758-4D0C-ADA2-AA6BBF0FFE67}"/>
                </c:ext>
              </c:extLst>
            </c:dLbl>
            <c:dLbl>
              <c:idx val="22"/>
              <c:delete val="1"/>
              <c:extLst>
                <c:ext xmlns:c15="http://schemas.microsoft.com/office/drawing/2012/chart" uri="{CE6537A1-D6FC-4f65-9D91-7224C49458BB}"/>
                <c:ext xmlns:c16="http://schemas.microsoft.com/office/drawing/2014/chart" uri="{C3380CC4-5D6E-409C-BE32-E72D297353CC}">
                  <c16:uniqueId val="{00000019-F758-4D0C-ADA2-AA6BBF0FFE67}"/>
                </c:ext>
              </c:extLst>
            </c:dLbl>
            <c:dLbl>
              <c:idx val="23"/>
              <c:delete val="1"/>
              <c:extLst>
                <c:ext xmlns:c15="http://schemas.microsoft.com/office/drawing/2012/chart" uri="{CE6537A1-D6FC-4f65-9D91-7224C49458BB}"/>
                <c:ext xmlns:c16="http://schemas.microsoft.com/office/drawing/2014/chart" uri="{C3380CC4-5D6E-409C-BE32-E72D297353CC}">
                  <c16:uniqueId val="{0000001A-F758-4D0C-ADA2-AA6BBF0FFE67}"/>
                </c:ext>
              </c:extLst>
            </c:dLbl>
            <c:dLbl>
              <c:idx val="24"/>
              <c:delete val="1"/>
              <c:extLst>
                <c:ext xmlns:c15="http://schemas.microsoft.com/office/drawing/2012/chart" uri="{CE6537A1-D6FC-4f65-9D91-7224C49458BB}"/>
                <c:ext xmlns:c16="http://schemas.microsoft.com/office/drawing/2014/chart" uri="{C3380CC4-5D6E-409C-BE32-E72D297353CC}">
                  <c16:uniqueId val="{0000001B-F758-4D0C-ADA2-AA6BBF0FFE6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758-4D0C-ADA2-AA6BBF0FFE6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Straubing, Stadt (09263)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30516</v>
      </c>
      <c r="F11" s="238">
        <v>30473</v>
      </c>
      <c r="G11" s="238">
        <v>30893</v>
      </c>
      <c r="H11" s="238">
        <v>30327</v>
      </c>
      <c r="I11" s="265">
        <v>30288</v>
      </c>
      <c r="J11" s="263">
        <v>228</v>
      </c>
      <c r="K11" s="266">
        <v>0.7527733755942948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19.101454974439637</v>
      </c>
      <c r="E13" s="115">
        <v>5829</v>
      </c>
      <c r="F13" s="114">
        <v>5756</v>
      </c>
      <c r="G13" s="114">
        <v>5981</v>
      </c>
      <c r="H13" s="114">
        <v>6008</v>
      </c>
      <c r="I13" s="140">
        <v>6004</v>
      </c>
      <c r="J13" s="115">
        <v>-175</v>
      </c>
      <c r="K13" s="116">
        <v>-2.9147235176548967</v>
      </c>
    </row>
    <row r="14" spans="1:255" ht="14.1" customHeight="1" x14ac:dyDescent="0.2">
      <c r="A14" s="306" t="s">
        <v>230</v>
      </c>
      <c r="B14" s="307"/>
      <c r="C14" s="308"/>
      <c r="D14" s="113">
        <v>59.624459300039327</v>
      </c>
      <c r="E14" s="115">
        <v>18195</v>
      </c>
      <c r="F14" s="114">
        <v>18296</v>
      </c>
      <c r="G14" s="114">
        <v>18494</v>
      </c>
      <c r="H14" s="114">
        <v>17973</v>
      </c>
      <c r="I14" s="140">
        <v>17872</v>
      </c>
      <c r="J14" s="115">
        <v>323</v>
      </c>
      <c r="K14" s="116">
        <v>1.8072963294538944</v>
      </c>
    </row>
    <row r="15" spans="1:255" ht="14.1" customHeight="1" x14ac:dyDescent="0.2">
      <c r="A15" s="306" t="s">
        <v>231</v>
      </c>
      <c r="B15" s="307"/>
      <c r="C15" s="308"/>
      <c r="D15" s="113">
        <v>10.964739808624984</v>
      </c>
      <c r="E15" s="115">
        <v>3346</v>
      </c>
      <c r="F15" s="114">
        <v>3312</v>
      </c>
      <c r="G15" s="114">
        <v>3315</v>
      </c>
      <c r="H15" s="114">
        <v>3224</v>
      </c>
      <c r="I15" s="140">
        <v>3263</v>
      </c>
      <c r="J15" s="115">
        <v>83</v>
      </c>
      <c r="K15" s="116">
        <v>2.5436714679742569</v>
      </c>
    </row>
    <row r="16" spans="1:255" ht="14.1" customHeight="1" x14ac:dyDescent="0.2">
      <c r="A16" s="306" t="s">
        <v>232</v>
      </c>
      <c r="B16" s="307"/>
      <c r="C16" s="308"/>
      <c r="D16" s="113">
        <v>9.5851356665355887</v>
      </c>
      <c r="E16" s="115">
        <v>2925</v>
      </c>
      <c r="F16" s="114">
        <v>2889</v>
      </c>
      <c r="G16" s="114">
        <v>2883</v>
      </c>
      <c r="H16" s="114">
        <v>2890</v>
      </c>
      <c r="I16" s="140">
        <v>2917</v>
      </c>
      <c r="J16" s="115">
        <v>8</v>
      </c>
      <c r="K16" s="116">
        <v>0.27425437092903671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0.45222178529296109</v>
      </c>
      <c r="E18" s="115">
        <v>138</v>
      </c>
      <c r="F18" s="114">
        <v>128</v>
      </c>
      <c r="G18" s="114">
        <v>132</v>
      </c>
      <c r="H18" s="114">
        <v>134</v>
      </c>
      <c r="I18" s="140">
        <v>134</v>
      </c>
      <c r="J18" s="115">
        <v>4</v>
      </c>
      <c r="K18" s="116">
        <v>2.9850746268656718</v>
      </c>
    </row>
    <row r="19" spans="1:255" ht="14.1" customHeight="1" x14ac:dyDescent="0.2">
      <c r="A19" s="306" t="s">
        <v>235</v>
      </c>
      <c r="B19" s="307" t="s">
        <v>236</v>
      </c>
      <c r="C19" s="308"/>
      <c r="D19" s="113">
        <v>0.20644907589461267</v>
      </c>
      <c r="E19" s="115">
        <v>63</v>
      </c>
      <c r="F19" s="114">
        <v>55</v>
      </c>
      <c r="G19" s="114">
        <v>61</v>
      </c>
      <c r="H19" s="114">
        <v>63</v>
      </c>
      <c r="I19" s="140">
        <v>63</v>
      </c>
      <c r="J19" s="115">
        <v>0</v>
      </c>
      <c r="K19" s="116">
        <v>0</v>
      </c>
    </row>
    <row r="20" spans="1:255" ht="14.1" customHeight="1" x14ac:dyDescent="0.2">
      <c r="A20" s="306">
        <v>12</v>
      </c>
      <c r="B20" s="307" t="s">
        <v>237</v>
      </c>
      <c r="C20" s="308"/>
      <c r="D20" s="113">
        <v>0.79630357845064881</v>
      </c>
      <c r="E20" s="115">
        <v>243</v>
      </c>
      <c r="F20" s="114">
        <v>198</v>
      </c>
      <c r="G20" s="114">
        <v>244</v>
      </c>
      <c r="H20" s="114">
        <v>236</v>
      </c>
      <c r="I20" s="140">
        <v>228</v>
      </c>
      <c r="J20" s="115">
        <v>15</v>
      </c>
      <c r="K20" s="116">
        <v>6.5789473684210522</v>
      </c>
    </row>
    <row r="21" spans="1:255" ht="14.1" customHeight="1" x14ac:dyDescent="0.2">
      <c r="A21" s="306">
        <v>21</v>
      </c>
      <c r="B21" s="307" t="s">
        <v>238</v>
      </c>
      <c r="C21" s="308"/>
      <c r="D21" s="113">
        <v>0.3539127015336217</v>
      </c>
      <c r="E21" s="115">
        <v>108</v>
      </c>
      <c r="F21" s="114">
        <v>100</v>
      </c>
      <c r="G21" s="114">
        <v>105</v>
      </c>
      <c r="H21" s="114">
        <v>102</v>
      </c>
      <c r="I21" s="140">
        <v>99</v>
      </c>
      <c r="J21" s="115">
        <v>9</v>
      </c>
      <c r="K21" s="116">
        <v>9.0909090909090917</v>
      </c>
    </row>
    <row r="22" spans="1:255" ht="14.1" customHeight="1" x14ac:dyDescent="0.2">
      <c r="A22" s="306">
        <v>22</v>
      </c>
      <c r="B22" s="307" t="s">
        <v>239</v>
      </c>
      <c r="C22" s="308"/>
      <c r="D22" s="113">
        <v>1.3599423253375278</v>
      </c>
      <c r="E22" s="115">
        <v>415</v>
      </c>
      <c r="F22" s="114">
        <v>418</v>
      </c>
      <c r="G22" s="114">
        <v>507</v>
      </c>
      <c r="H22" s="114">
        <v>560</v>
      </c>
      <c r="I22" s="140">
        <v>535</v>
      </c>
      <c r="J22" s="115">
        <v>-120</v>
      </c>
      <c r="K22" s="116">
        <v>-22.429906542056074</v>
      </c>
    </row>
    <row r="23" spans="1:255" ht="14.1" customHeight="1" x14ac:dyDescent="0.2">
      <c r="A23" s="306">
        <v>23</v>
      </c>
      <c r="B23" s="307" t="s">
        <v>240</v>
      </c>
      <c r="C23" s="308"/>
      <c r="D23" s="113">
        <v>0.65539389172892903</v>
      </c>
      <c r="E23" s="115">
        <v>200</v>
      </c>
      <c r="F23" s="114">
        <v>201</v>
      </c>
      <c r="G23" s="114">
        <v>203</v>
      </c>
      <c r="H23" s="114">
        <v>201</v>
      </c>
      <c r="I23" s="140">
        <v>195</v>
      </c>
      <c r="J23" s="115">
        <v>5</v>
      </c>
      <c r="K23" s="116">
        <v>2.5641025641025643</v>
      </c>
    </row>
    <row r="24" spans="1:255" ht="14.1" customHeight="1" x14ac:dyDescent="0.2">
      <c r="A24" s="306">
        <v>24</v>
      </c>
      <c r="B24" s="307" t="s">
        <v>241</v>
      </c>
      <c r="C24" s="308"/>
      <c r="D24" s="113">
        <v>2.9263337265696685</v>
      </c>
      <c r="E24" s="115">
        <v>893</v>
      </c>
      <c r="F24" s="114">
        <v>890</v>
      </c>
      <c r="G24" s="114">
        <v>918</v>
      </c>
      <c r="H24" s="114">
        <v>902</v>
      </c>
      <c r="I24" s="140">
        <v>910</v>
      </c>
      <c r="J24" s="115">
        <v>-17</v>
      </c>
      <c r="K24" s="116">
        <v>-1.8681318681318682</v>
      </c>
    </row>
    <row r="25" spans="1:255" ht="14.1" customHeight="1" x14ac:dyDescent="0.2">
      <c r="A25" s="306">
        <v>25</v>
      </c>
      <c r="B25" s="307" t="s">
        <v>242</v>
      </c>
      <c r="C25" s="308"/>
      <c r="D25" s="113">
        <v>5.8493904836806925</v>
      </c>
      <c r="E25" s="115">
        <v>1785</v>
      </c>
      <c r="F25" s="114">
        <v>1786</v>
      </c>
      <c r="G25" s="114">
        <v>1851</v>
      </c>
      <c r="H25" s="114">
        <v>1805</v>
      </c>
      <c r="I25" s="140">
        <v>1839</v>
      </c>
      <c r="J25" s="115">
        <v>-54</v>
      </c>
      <c r="K25" s="116">
        <v>-2.9363784665579118</v>
      </c>
    </row>
    <row r="26" spans="1:255" ht="14.1" customHeight="1" x14ac:dyDescent="0.2">
      <c r="A26" s="306">
        <v>26</v>
      </c>
      <c r="B26" s="307" t="s">
        <v>243</v>
      </c>
      <c r="C26" s="308"/>
      <c r="D26" s="113">
        <v>4.1420893957268321</v>
      </c>
      <c r="E26" s="115">
        <v>1264</v>
      </c>
      <c r="F26" s="114">
        <v>1278</v>
      </c>
      <c r="G26" s="114">
        <v>1297</v>
      </c>
      <c r="H26" s="114">
        <v>1253</v>
      </c>
      <c r="I26" s="140">
        <v>1255</v>
      </c>
      <c r="J26" s="115">
        <v>9</v>
      </c>
      <c r="K26" s="116">
        <v>0.71713147410358569</v>
      </c>
    </row>
    <row r="27" spans="1:255" ht="14.1" customHeight="1" x14ac:dyDescent="0.2">
      <c r="A27" s="306">
        <v>27</v>
      </c>
      <c r="B27" s="307" t="s">
        <v>244</v>
      </c>
      <c r="C27" s="308"/>
      <c r="D27" s="113">
        <v>3.3523397561934725</v>
      </c>
      <c r="E27" s="115">
        <v>1023</v>
      </c>
      <c r="F27" s="114">
        <v>1023</v>
      </c>
      <c r="G27" s="114">
        <v>1032</v>
      </c>
      <c r="H27" s="114">
        <v>987</v>
      </c>
      <c r="I27" s="140">
        <v>1012</v>
      </c>
      <c r="J27" s="115">
        <v>11</v>
      </c>
      <c r="K27" s="116">
        <v>1.0869565217391304</v>
      </c>
    </row>
    <row r="28" spans="1:255" ht="14.1" customHeight="1" x14ac:dyDescent="0.2">
      <c r="A28" s="306">
        <v>28</v>
      </c>
      <c r="B28" s="307" t="s">
        <v>245</v>
      </c>
      <c r="C28" s="308"/>
      <c r="D28" s="113">
        <v>0.29820422073666275</v>
      </c>
      <c r="E28" s="115">
        <v>91</v>
      </c>
      <c r="F28" s="114">
        <v>93</v>
      </c>
      <c r="G28" s="114">
        <v>99</v>
      </c>
      <c r="H28" s="114">
        <v>103</v>
      </c>
      <c r="I28" s="140">
        <v>105</v>
      </c>
      <c r="J28" s="115">
        <v>-14</v>
      </c>
      <c r="K28" s="116">
        <v>-13.333333333333334</v>
      </c>
    </row>
    <row r="29" spans="1:255" ht="14.1" customHeight="1" x14ac:dyDescent="0.2">
      <c r="A29" s="306">
        <v>29</v>
      </c>
      <c r="B29" s="307" t="s">
        <v>246</v>
      </c>
      <c r="C29" s="308"/>
      <c r="D29" s="113">
        <v>1.9629047057281426</v>
      </c>
      <c r="E29" s="115">
        <v>599</v>
      </c>
      <c r="F29" s="114">
        <v>601</v>
      </c>
      <c r="G29" s="114">
        <v>631</v>
      </c>
      <c r="H29" s="114">
        <v>614</v>
      </c>
      <c r="I29" s="140">
        <v>606</v>
      </c>
      <c r="J29" s="115">
        <v>-7</v>
      </c>
      <c r="K29" s="116">
        <v>-1.1551155115511551</v>
      </c>
    </row>
    <row r="30" spans="1:255" ht="14.1" customHeight="1" x14ac:dyDescent="0.2">
      <c r="A30" s="306" t="s">
        <v>247</v>
      </c>
      <c r="B30" s="307" t="s">
        <v>248</v>
      </c>
      <c r="C30" s="308"/>
      <c r="D30" s="113">
        <v>0.67505570848079699</v>
      </c>
      <c r="E30" s="115">
        <v>206</v>
      </c>
      <c r="F30" s="114">
        <v>216</v>
      </c>
      <c r="G30" s="114">
        <v>230</v>
      </c>
      <c r="H30" s="114">
        <v>225</v>
      </c>
      <c r="I30" s="140">
        <v>203</v>
      </c>
      <c r="J30" s="115">
        <v>3</v>
      </c>
      <c r="K30" s="116">
        <v>1.4778325123152709</v>
      </c>
    </row>
    <row r="31" spans="1:255" ht="14.1" customHeight="1" x14ac:dyDescent="0.2">
      <c r="A31" s="306" t="s">
        <v>249</v>
      </c>
      <c r="B31" s="307" t="s">
        <v>250</v>
      </c>
      <c r="C31" s="308"/>
      <c r="D31" s="113">
        <v>1.2255865775330974</v>
      </c>
      <c r="E31" s="115">
        <v>374</v>
      </c>
      <c r="F31" s="114">
        <v>366</v>
      </c>
      <c r="G31" s="114">
        <v>382</v>
      </c>
      <c r="H31" s="114">
        <v>370</v>
      </c>
      <c r="I31" s="140">
        <v>384</v>
      </c>
      <c r="J31" s="115">
        <v>-10</v>
      </c>
      <c r="K31" s="116">
        <v>-2.6041666666666665</v>
      </c>
    </row>
    <row r="32" spans="1:255" ht="14.1" customHeight="1" x14ac:dyDescent="0.2">
      <c r="A32" s="306">
        <v>31</v>
      </c>
      <c r="B32" s="307" t="s">
        <v>251</v>
      </c>
      <c r="C32" s="308"/>
      <c r="D32" s="113">
        <v>0.46532966312753965</v>
      </c>
      <c r="E32" s="115">
        <v>142</v>
      </c>
      <c r="F32" s="114">
        <v>143</v>
      </c>
      <c r="G32" s="114">
        <v>148</v>
      </c>
      <c r="H32" s="114">
        <v>139</v>
      </c>
      <c r="I32" s="140">
        <v>137</v>
      </c>
      <c r="J32" s="115">
        <v>5</v>
      </c>
      <c r="K32" s="116">
        <v>3.6496350364963503</v>
      </c>
    </row>
    <row r="33" spans="1:11" ht="14.1" customHeight="1" x14ac:dyDescent="0.2">
      <c r="A33" s="306">
        <v>32</v>
      </c>
      <c r="B33" s="307" t="s">
        <v>252</v>
      </c>
      <c r="C33" s="308"/>
      <c r="D33" s="113">
        <v>1.405819897758553</v>
      </c>
      <c r="E33" s="115">
        <v>429</v>
      </c>
      <c r="F33" s="114">
        <v>468</v>
      </c>
      <c r="G33" s="114">
        <v>548</v>
      </c>
      <c r="H33" s="114">
        <v>547</v>
      </c>
      <c r="I33" s="140">
        <v>477</v>
      </c>
      <c r="J33" s="115">
        <v>-48</v>
      </c>
      <c r="K33" s="116">
        <v>-10.062893081761006</v>
      </c>
    </row>
    <row r="34" spans="1:11" ht="14.1" customHeight="1" x14ac:dyDescent="0.2">
      <c r="A34" s="306">
        <v>33</v>
      </c>
      <c r="B34" s="307" t="s">
        <v>253</v>
      </c>
      <c r="C34" s="308"/>
      <c r="D34" s="113">
        <v>0.61934722768383799</v>
      </c>
      <c r="E34" s="115">
        <v>189</v>
      </c>
      <c r="F34" s="114">
        <v>177</v>
      </c>
      <c r="G34" s="114">
        <v>199</v>
      </c>
      <c r="H34" s="114">
        <v>198</v>
      </c>
      <c r="I34" s="140">
        <v>180</v>
      </c>
      <c r="J34" s="115">
        <v>9</v>
      </c>
      <c r="K34" s="116">
        <v>5</v>
      </c>
    </row>
    <row r="35" spans="1:11" ht="14.1" customHeight="1" x14ac:dyDescent="0.2">
      <c r="A35" s="306">
        <v>34</v>
      </c>
      <c r="B35" s="307" t="s">
        <v>254</v>
      </c>
      <c r="C35" s="308"/>
      <c r="D35" s="113">
        <v>1.9137501638484729</v>
      </c>
      <c r="E35" s="115">
        <v>584</v>
      </c>
      <c r="F35" s="114">
        <v>575</v>
      </c>
      <c r="G35" s="114">
        <v>577</v>
      </c>
      <c r="H35" s="114">
        <v>560</v>
      </c>
      <c r="I35" s="140">
        <v>555</v>
      </c>
      <c r="J35" s="115">
        <v>29</v>
      </c>
      <c r="K35" s="116">
        <v>5.2252252252252251</v>
      </c>
    </row>
    <row r="36" spans="1:11" ht="14.1" customHeight="1" x14ac:dyDescent="0.2">
      <c r="A36" s="306">
        <v>41</v>
      </c>
      <c r="B36" s="307" t="s">
        <v>255</v>
      </c>
      <c r="C36" s="308"/>
      <c r="D36" s="113">
        <v>0.68816358631537555</v>
      </c>
      <c r="E36" s="115">
        <v>210</v>
      </c>
      <c r="F36" s="114">
        <v>208</v>
      </c>
      <c r="G36" s="114">
        <v>209</v>
      </c>
      <c r="H36" s="114">
        <v>211</v>
      </c>
      <c r="I36" s="140">
        <v>215</v>
      </c>
      <c r="J36" s="115">
        <v>-5</v>
      </c>
      <c r="K36" s="116">
        <v>-2.3255813953488373</v>
      </c>
    </row>
    <row r="37" spans="1:11" ht="14.1" customHeight="1" x14ac:dyDescent="0.2">
      <c r="A37" s="306">
        <v>42</v>
      </c>
      <c r="B37" s="307" t="s">
        <v>256</v>
      </c>
      <c r="C37" s="308"/>
      <c r="D37" s="113" t="s">
        <v>513</v>
      </c>
      <c r="E37" s="115" t="s">
        <v>513</v>
      </c>
      <c r="F37" s="114" t="s">
        <v>513</v>
      </c>
      <c r="G37" s="114" t="s">
        <v>513</v>
      </c>
      <c r="H37" s="114">
        <v>22</v>
      </c>
      <c r="I37" s="140" t="s">
        <v>513</v>
      </c>
      <c r="J37" s="115" t="s">
        <v>513</v>
      </c>
      <c r="K37" s="116" t="s">
        <v>513</v>
      </c>
    </row>
    <row r="38" spans="1:11" ht="14.1" customHeight="1" x14ac:dyDescent="0.2">
      <c r="A38" s="306">
        <v>43</v>
      </c>
      <c r="B38" s="307" t="s">
        <v>257</v>
      </c>
      <c r="C38" s="308"/>
      <c r="D38" s="113">
        <v>1.9858434919386552</v>
      </c>
      <c r="E38" s="115">
        <v>606</v>
      </c>
      <c r="F38" s="114">
        <v>599</v>
      </c>
      <c r="G38" s="114">
        <v>602</v>
      </c>
      <c r="H38" s="114">
        <v>569</v>
      </c>
      <c r="I38" s="140">
        <v>575</v>
      </c>
      <c r="J38" s="115">
        <v>31</v>
      </c>
      <c r="K38" s="116">
        <v>5.3913043478260869</v>
      </c>
    </row>
    <row r="39" spans="1:11" ht="14.1" customHeight="1" x14ac:dyDescent="0.2">
      <c r="A39" s="306">
        <v>51</v>
      </c>
      <c r="B39" s="307" t="s">
        <v>258</v>
      </c>
      <c r="C39" s="308"/>
      <c r="D39" s="113">
        <v>9.7620920173023986</v>
      </c>
      <c r="E39" s="115">
        <v>2979</v>
      </c>
      <c r="F39" s="114">
        <v>2985</v>
      </c>
      <c r="G39" s="114">
        <v>3006</v>
      </c>
      <c r="H39" s="114">
        <v>2946</v>
      </c>
      <c r="I39" s="140">
        <v>2969</v>
      </c>
      <c r="J39" s="115">
        <v>10</v>
      </c>
      <c r="K39" s="116">
        <v>0.33681374200067365</v>
      </c>
    </row>
    <row r="40" spans="1:11" ht="14.1" customHeight="1" x14ac:dyDescent="0.2">
      <c r="A40" s="306" t="s">
        <v>259</v>
      </c>
      <c r="B40" s="307" t="s">
        <v>260</v>
      </c>
      <c r="C40" s="308"/>
      <c r="D40" s="113">
        <v>8.6806920959496665</v>
      </c>
      <c r="E40" s="115">
        <v>2649</v>
      </c>
      <c r="F40" s="114">
        <v>2649</v>
      </c>
      <c r="G40" s="114">
        <v>2669</v>
      </c>
      <c r="H40" s="114">
        <v>2627</v>
      </c>
      <c r="I40" s="140">
        <v>2648</v>
      </c>
      <c r="J40" s="115">
        <v>1</v>
      </c>
      <c r="K40" s="116">
        <v>3.7764350453172203E-2</v>
      </c>
    </row>
    <row r="41" spans="1:11" ht="14.1" customHeight="1" x14ac:dyDescent="0.2">
      <c r="A41" s="306"/>
      <c r="B41" s="307" t="s">
        <v>261</v>
      </c>
      <c r="C41" s="308"/>
      <c r="D41" s="113">
        <v>7.360073404115874</v>
      </c>
      <c r="E41" s="115">
        <v>2246</v>
      </c>
      <c r="F41" s="114">
        <v>2250</v>
      </c>
      <c r="G41" s="114">
        <v>2281</v>
      </c>
      <c r="H41" s="114">
        <v>2270</v>
      </c>
      <c r="I41" s="140">
        <v>2284</v>
      </c>
      <c r="J41" s="115">
        <v>-38</v>
      </c>
      <c r="K41" s="116">
        <v>-1.6637478108581436</v>
      </c>
    </row>
    <row r="42" spans="1:11" ht="14.1" customHeight="1" x14ac:dyDescent="0.2">
      <c r="A42" s="306">
        <v>52</v>
      </c>
      <c r="B42" s="307" t="s">
        <v>262</v>
      </c>
      <c r="C42" s="308"/>
      <c r="D42" s="113">
        <v>4.4599554332153621</v>
      </c>
      <c r="E42" s="115">
        <v>1361</v>
      </c>
      <c r="F42" s="114">
        <v>1362</v>
      </c>
      <c r="G42" s="114">
        <v>1338</v>
      </c>
      <c r="H42" s="114">
        <v>1322</v>
      </c>
      <c r="I42" s="140">
        <v>1271</v>
      </c>
      <c r="J42" s="115">
        <v>90</v>
      </c>
      <c r="K42" s="116">
        <v>7.0810385523210071</v>
      </c>
    </row>
    <row r="43" spans="1:11" ht="14.1" customHeight="1" x14ac:dyDescent="0.2">
      <c r="A43" s="306" t="s">
        <v>263</v>
      </c>
      <c r="B43" s="307" t="s">
        <v>264</v>
      </c>
      <c r="C43" s="308"/>
      <c r="D43" s="113">
        <v>3.8963166863284835</v>
      </c>
      <c r="E43" s="115">
        <v>1189</v>
      </c>
      <c r="F43" s="114">
        <v>1176</v>
      </c>
      <c r="G43" s="114">
        <v>1140</v>
      </c>
      <c r="H43" s="114">
        <v>1121</v>
      </c>
      <c r="I43" s="140">
        <v>1069</v>
      </c>
      <c r="J43" s="115">
        <v>120</v>
      </c>
      <c r="K43" s="116">
        <v>11.225444340505145</v>
      </c>
    </row>
    <row r="44" spans="1:11" ht="14.1" customHeight="1" x14ac:dyDescent="0.2">
      <c r="A44" s="306">
        <v>53</v>
      </c>
      <c r="B44" s="307" t="s">
        <v>265</v>
      </c>
      <c r="C44" s="308"/>
      <c r="D44" s="113">
        <v>0.9470441735483025</v>
      </c>
      <c r="E44" s="115">
        <v>289</v>
      </c>
      <c r="F44" s="114">
        <v>286</v>
      </c>
      <c r="G44" s="114">
        <v>300</v>
      </c>
      <c r="H44" s="114">
        <v>293</v>
      </c>
      <c r="I44" s="140">
        <v>274</v>
      </c>
      <c r="J44" s="115">
        <v>15</v>
      </c>
      <c r="K44" s="116">
        <v>5.4744525547445253</v>
      </c>
    </row>
    <row r="45" spans="1:11" ht="14.1" customHeight="1" x14ac:dyDescent="0.2">
      <c r="A45" s="306" t="s">
        <v>266</v>
      </c>
      <c r="B45" s="307" t="s">
        <v>267</v>
      </c>
      <c r="C45" s="308"/>
      <c r="D45" s="113">
        <v>0.83890418141302925</v>
      </c>
      <c r="E45" s="115">
        <v>256</v>
      </c>
      <c r="F45" s="114">
        <v>250</v>
      </c>
      <c r="G45" s="114">
        <v>266</v>
      </c>
      <c r="H45" s="114">
        <v>257</v>
      </c>
      <c r="I45" s="140">
        <v>241</v>
      </c>
      <c r="J45" s="115">
        <v>15</v>
      </c>
      <c r="K45" s="116">
        <v>6.2240663900414939</v>
      </c>
    </row>
    <row r="46" spans="1:11" ht="14.1" customHeight="1" x14ac:dyDescent="0.2">
      <c r="A46" s="306">
        <v>54</v>
      </c>
      <c r="B46" s="307" t="s">
        <v>268</v>
      </c>
      <c r="C46" s="308"/>
      <c r="D46" s="113">
        <v>2.1857386289159786</v>
      </c>
      <c r="E46" s="115">
        <v>667</v>
      </c>
      <c r="F46" s="114">
        <v>675</v>
      </c>
      <c r="G46" s="114">
        <v>658</v>
      </c>
      <c r="H46" s="114">
        <v>654</v>
      </c>
      <c r="I46" s="140">
        <v>653</v>
      </c>
      <c r="J46" s="115">
        <v>14</v>
      </c>
      <c r="K46" s="116">
        <v>2.1439509954058193</v>
      </c>
    </row>
    <row r="47" spans="1:11" ht="14.1" customHeight="1" x14ac:dyDescent="0.2">
      <c r="A47" s="306">
        <v>61</v>
      </c>
      <c r="B47" s="307" t="s">
        <v>269</v>
      </c>
      <c r="C47" s="308"/>
      <c r="D47" s="113">
        <v>2.5265434526150217</v>
      </c>
      <c r="E47" s="115">
        <v>771</v>
      </c>
      <c r="F47" s="114">
        <v>757</v>
      </c>
      <c r="G47" s="114">
        <v>774</v>
      </c>
      <c r="H47" s="114">
        <v>762</v>
      </c>
      <c r="I47" s="140">
        <v>782</v>
      </c>
      <c r="J47" s="115">
        <v>-11</v>
      </c>
      <c r="K47" s="116">
        <v>-1.4066496163682864</v>
      </c>
    </row>
    <row r="48" spans="1:11" ht="14.1" customHeight="1" x14ac:dyDescent="0.2">
      <c r="A48" s="306">
        <v>62</v>
      </c>
      <c r="B48" s="307" t="s">
        <v>270</v>
      </c>
      <c r="C48" s="308"/>
      <c r="D48" s="113">
        <v>7.9106042731681745</v>
      </c>
      <c r="E48" s="115">
        <v>2414</v>
      </c>
      <c r="F48" s="114">
        <v>2414</v>
      </c>
      <c r="G48" s="114">
        <v>2432</v>
      </c>
      <c r="H48" s="114">
        <v>2385</v>
      </c>
      <c r="I48" s="140">
        <v>2387</v>
      </c>
      <c r="J48" s="115">
        <v>27</v>
      </c>
      <c r="K48" s="116">
        <v>1.1311269375785504</v>
      </c>
    </row>
    <row r="49" spans="1:11" ht="14.1" customHeight="1" x14ac:dyDescent="0.2">
      <c r="A49" s="306">
        <v>63</v>
      </c>
      <c r="B49" s="307" t="s">
        <v>271</v>
      </c>
      <c r="C49" s="308"/>
      <c r="D49" s="113">
        <v>1.7564556298335299</v>
      </c>
      <c r="E49" s="115">
        <v>536</v>
      </c>
      <c r="F49" s="114">
        <v>540</v>
      </c>
      <c r="G49" s="114">
        <v>552</v>
      </c>
      <c r="H49" s="114">
        <v>537</v>
      </c>
      <c r="I49" s="140">
        <v>519</v>
      </c>
      <c r="J49" s="115">
        <v>17</v>
      </c>
      <c r="K49" s="116">
        <v>3.2755298651252409</v>
      </c>
    </row>
    <row r="50" spans="1:11" ht="14.1" customHeight="1" x14ac:dyDescent="0.2">
      <c r="A50" s="306" t="s">
        <v>272</v>
      </c>
      <c r="B50" s="307" t="s">
        <v>273</v>
      </c>
      <c r="C50" s="308"/>
      <c r="D50" s="113">
        <v>0.25560361777428237</v>
      </c>
      <c r="E50" s="115">
        <v>78</v>
      </c>
      <c r="F50" s="114">
        <v>75</v>
      </c>
      <c r="G50" s="114">
        <v>76</v>
      </c>
      <c r="H50" s="114">
        <v>70</v>
      </c>
      <c r="I50" s="140">
        <v>75</v>
      </c>
      <c r="J50" s="115">
        <v>3</v>
      </c>
      <c r="K50" s="116">
        <v>4</v>
      </c>
    </row>
    <row r="51" spans="1:11" ht="14.1" customHeight="1" x14ac:dyDescent="0.2">
      <c r="A51" s="306" t="s">
        <v>274</v>
      </c>
      <c r="B51" s="307" t="s">
        <v>275</v>
      </c>
      <c r="C51" s="308"/>
      <c r="D51" s="113">
        <v>1.2976799056232795</v>
      </c>
      <c r="E51" s="115">
        <v>396</v>
      </c>
      <c r="F51" s="114">
        <v>405</v>
      </c>
      <c r="G51" s="114">
        <v>418</v>
      </c>
      <c r="H51" s="114">
        <v>412</v>
      </c>
      <c r="I51" s="140">
        <v>391</v>
      </c>
      <c r="J51" s="115">
        <v>5</v>
      </c>
      <c r="K51" s="116">
        <v>1.2787723785166241</v>
      </c>
    </row>
    <row r="52" spans="1:11" ht="14.1" customHeight="1" x14ac:dyDescent="0.2">
      <c r="A52" s="306">
        <v>71</v>
      </c>
      <c r="B52" s="307" t="s">
        <v>276</v>
      </c>
      <c r="C52" s="308"/>
      <c r="D52" s="113">
        <v>11.171188884519596</v>
      </c>
      <c r="E52" s="115">
        <v>3409</v>
      </c>
      <c r="F52" s="114">
        <v>3417</v>
      </c>
      <c r="G52" s="114">
        <v>3410</v>
      </c>
      <c r="H52" s="114">
        <v>3344</v>
      </c>
      <c r="I52" s="140">
        <v>3354</v>
      </c>
      <c r="J52" s="115">
        <v>55</v>
      </c>
      <c r="K52" s="116">
        <v>1.6398330351818724</v>
      </c>
    </row>
    <row r="53" spans="1:11" ht="14.1" customHeight="1" x14ac:dyDescent="0.2">
      <c r="A53" s="306" t="s">
        <v>277</v>
      </c>
      <c r="B53" s="307" t="s">
        <v>278</v>
      </c>
      <c r="C53" s="308"/>
      <c r="D53" s="113">
        <v>3.798007602569144</v>
      </c>
      <c r="E53" s="115">
        <v>1159</v>
      </c>
      <c r="F53" s="114">
        <v>1157</v>
      </c>
      <c r="G53" s="114">
        <v>1155</v>
      </c>
      <c r="H53" s="114">
        <v>1116</v>
      </c>
      <c r="I53" s="140">
        <v>1127</v>
      </c>
      <c r="J53" s="115">
        <v>32</v>
      </c>
      <c r="K53" s="116">
        <v>2.839396628216504</v>
      </c>
    </row>
    <row r="54" spans="1:11" ht="14.1" customHeight="1" x14ac:dyDescent="0.2">
      <c r="A54" s="306" t="s">
        <v>279</v>
      </c>
      <c r="B54" s="307" t="s">
        <v>280</v>
      </c>
      <c r="C54" s="308"/>
      <c r="D54" s="113">
        <v>6.488399528116398</v>
      </c>
      <c r="E54" s="115">
        <v>1980</v>
      </c>
      <c r="F54" s="114">
        <v>2000</v>
      </c>
      <c r="G54" s="114">
        <v>1994</v>
      </c>
      <c r="H54" s="114">
        <v>1966</v>
      </c>
      <c r="I54" s="140">
        <v>1965</v>
      </c>
      <c r="J54" s="115">
        <v>15</v>
      </c>
      <c r="K54" s="116">
        <v>0.76335877862595425</v>
      </c>
    </row>
    <row r="55" spans="1:11" ht="14.1" customHeight="1" x14ac:dyDescent="0.2">
      <c r="A55" s="306">
        <v>72</v>
      </c>
      <c r="B55" s="307" t="s">
        <v>281</v>
      </c>
      <c r="C55" s="308"/>
      <c r="D55" s="113">
        <v>3.3162930921483813</v>
      </c>
      <c r="E55" s="115">
        <v>1012</v>
      </c>
      <c r="F55" s="114">
        <v>1010</v>
      </c>
      <c r="G55" s="114">
        <v>1026</v>
      </c>
      <c r="H55" s="114">
        <v>990</v>
      </c>
      <c r="I55" s="140">
        <v>991</v>
      </c>
      <c r="J55" s="115">
        <v>21</v>
      </c>
      <c r="K55" s="116">
        <v>2.119071644803229</v>
      </c>
    </row>
    <row r="56" spans="1:11" ht="14.1" customHeight="1" x14ac:dyDescent="0.2">
      <c r="A56" s="306" t="s">
        <v>282</v>
      </c>
      <c r="B56" s="307" t="s">
        <v>283</v>
      </c>
      <c r="C56" s="308"/>
      <c r="D56" s="113">
        <v>1.4713592869314458</v>
      </c>
      <c r="E56" s="115">
        <v>449</v>
      </c>
      <c r="F56" s="114">
        <v>446</v>
      </c>
      <c r="G56" s="114">
        <v>453</v>
      </c>
      <c r="H56" s="114">
        <v>431</v>
      </c>
      <c r="I56" s="140">
        <v>424</v>
      </c>
      <c r="J56" s="115">
        <v>25</v>
      </c>
      <c r="K56" s="116">
        <v>5.8962264150943398</v>
      </c>
    </row>
    <row r="57" spans="1:11" ht="14.1" customHeight="1" x14ac:dyDescent="0.2">
      <c r="A57" s="306" t="s">
        <v>284</v>
      </c>
      <c r="B57" s="307" t="s">
        <v>285</v>
      </c>
      <c r="C57" s="308"/>
      <c r="D57" s="113">
        <v>0.86511993708218637</v>
      </c>
      <c r="E57" s="115">
        <v>264</v>
      </c>
      <c r="F57" s="114">
        <v>258</v>
      </c>
      <c r="G57" s="114">
        <v>265</v>
      </c>
      <c r="H57" s="114">
        <v>261</v>
      </c>
      <c r="I57" s="140">
        <v>262</v>
      </c>
      <c r="J57" s="115">
        <v>2</v>
      </c>
      <c r="K57" s="116">
        <v>0.76335877862595425</v>
      </c>
    </row>
    <row r="58" spans="1:11" ht="14.1" customHeight="1" x14ac:dyDescent="0.2">
      <c r="A58" s="306">
        <v>73</v>
      </c>
      <c r="B58" s="307" t="s">
        <v>286</v>
      </c>
      <c r="C58" s="308"/>
      <c r="D58" s="113">
        <v>3.1491676497575041</v>
      </c>
      <c r="E58" s="115">
        <v>961</v>
      </c>
      <c r="F58" s="114">
        <v>957</v>
      </c>
      <c r="G58" s="114">
        <v>965</v>
      </c>
      <c r="H58" s="114">
        <v>948</v>
      </c>
      <c r="I58" s="140">
        <v>950</v>
      </c>
      <c r="J58" s="115">
        <v>11</v>
      </c>
      <c r="K58" s="116">
        <v>1.1578947368421053</v>
      </c>
    </row>
    <row r="59" spans="1:11" ht="14.1" customHeight="1" x14ac:dyDescent="0.2">
      <c r="A59" s="306" t="s">
        <v>287</v>
      </c>
      <c r="B59" s="307" t="s">
        <v>288</v>
      </c>
      <c r="C59" s="308"/>
      <c r="D59" s="113">
        <v>2.7198846506750556</v>
      </c>
      <c r="E59" s="115">
        <v>830</v>
      </c>
      <c r="F59" s="114">
        <v>822</v>
      </c>
      <c r="G59" s="114">
        <v>826</v>
      </c>
      <c r="H59" s="114">
        <v>811</v>
      </c>
      <c r="I59" s="140">
        <v>813</v>
      </c>
      <c r="J59" s="115">
        <v>17</v>
      </c>
      <c r="K59" s="116">
        <v>2.0910209102091022</v>
      </c>
    </row>
    <row r="60" spans="1:11" ht="14.1" customHeight="1" x14ac:dyDescent="0.2">
      <c r="A60" s="306">
        <v>81</v>
      </c>
      <c r="B60" s="307" t="s">
        <v>289</v>
      </c>
      <c r="C60" s="308"/>
      <c r="D60" s="113">
        <v>9.6605059640844146</v>
      </c>
      <c r="E60" s="115">
        <v>2948</v>
      </c>
      <c r="F60" s="114">
        <v>2929</v>
      </c>
      <c r="G60" s="114">
        <v>2906</v>
      </c>
      <c r="H60" s="114">
        <v>2858</v>
      </c>
      <c r="I60" s="140">
        <v>2879</v>
      </c>
      <c r="J60" s="115">
        <v>69</v>
      </c>
      <c r="K60" s="116">
        <v>2.3966655088572422</v>
      </c>
    </row>
    <row r="61" spans="1:11" ht="14.1" customHeight="1" x14ac:dyDescent="0.2">
      <c r="A61" s="306" t="s">
        <v>290</v>
      </c>
      <c r="B61" s="307" t="s">
        <v>291</v>
      </c>
      <c r="C61" s="308"/>
      <c r="D61" s="113">
        <v>3.2147070389303973</v>
      </c>
      <c r="E61" s="115">
        <v>981</v>
      </c>
      <c r="F61" s="114">
        <v>983</v>
      </c>
      <c r="G61" s="114">
        <v>1001</v>
      </c>
      <c r="H61" s="114">
        <v>966</v>
      </c>
      <c r="I61" s="140">
        <v>980</v>
      </c>
      <c r="J61" s="115">
        <v>1</v>
      </c>
      <c r="K61" s="116">
        <v>0.10204081632653061</v>
      </c>
    </row>
    <row r="62" spans="1:11" ht="14.1" customHeight="1" x14ac:dyDescent="0.2">
      <c r="A62" s="306" t="s">
        <v>292</v>
      </c>
      <c r="B62" s="307" t="s">
        <v>293</v>
      </c>
      <c r="C62" s="308"/>
      <c r="D62" s="113">
        <v>3.8635469917420369</v>
      </c>
      <c r="E62" s="115">
        <v>1179</v>
      </c>
      <c r="F62" s="114">
        <v>1176</v>
      </c>
      <c r="G62" s="114">
        <v>1152</v>
      </c>
      <c r="H62" s="114">
        <v>1143</v>
      </c>
      <c r="I62" s="140">
        <v>1143</v>
      </c>
      <c r="J62" s="115">
        <v>36</v>
      </c>
      <c r="K62" s="116">
        <v>3.1496062992125986</v>
      </c>
    </row>
    <row r="63" spans="1:11" ht="14.1" customHeight="1" x14ac:dyDescent="0.2">
      <c r="A63" s="306"/>
      <c r="B63" s="307" t="s">
        <v>294</v>
      </c>
      <c r="C63" s="308"/>
      <c r="D63" s="113">
        <v>3.2736924891860006</v>
      </c>
      <c r="E63" s="115">
        <v>999</v>
      </c>
      <c r="F63" s="114">
        <v>998</v>
      </c>
      <c r="G63" s="114">
        <v>978</v>
      </c>
      <c r="H63" s="114">
        <v>974</v>
      </c>
      <c r="I63" s="140">
        <v>976</v>
      </c>
      <c r="J63" s="115">
        <v>23</v>
      </c>
      <c r="K63" s="116">
        <v>2.3565573770491803</v>
      </c>
    </row>
    <row r="64" spans="1:11" ht="14.1" customHeight="1" x14ac:dyDescent="0.2">
      <c r="A64" s="306" t="s">
        <v>295</v>
      </c>
      <c r="B64" s="307" t="s">
        <v>296</v>
      </c>
      <c r="C64" s="308"/>
      <c r="D64" s="113">
        <v>1.0846768908113777</v>
      </c>
      <c r="E64" s="115">
        <v>331</v>
      </c>
      <c r="F64" s="114">
        <v>318</v>
      </c>
      <c r="G64" s="114">
        <v>315</v>
      </c>
      <c r="H64" s="114">
        <v>316</v>
      </c>
      <c r="I64" s="140">
        <v>325</v>
      </c>
      <c r="J64" s="115">
        <v>6</v>
      </c>
      <c r="K64" s="116">
        <v>1.8461538461538463</v>
      </c>
    </row>
    <row r="65" spans="1:11" ht="14.1" customHeight="1" x14ac:dyDescent="0.2">
      <c r="A65" s="306" t="s">
        <v>297</v>
      </c>
      <c r="B65" s="307" t="s">
        <v>298</v>
      </c>
      <c r="C65" s="308"/>
      <c r="D65" s="113">
        <v>0.62262419714248263</v>
      </c>
      <c r="E65" s="115">
        <v>190</v>
      </c>
      <c r="F65" s="114">
        <v>190</v>
      </c>
      <c r="G65" s="114">
        <v>186</v>
      </c>
      <c r="H65" s="114">
        <v>185</v>
      </c>
      <c r="I65" s="140">
        <v>185</v>
      </c>
      <c r="J65" s="115">
        <v>5</v>
      </c>
      <c r="K65" s="116">
        <v>2.7027027027027026</v>
      </c>
    </row>
    <row r="66" spans="1:11" ht="14.1" customHeight="1" x14ac:dyDescent="0.2">
      <c r="A66" s="306">
        <v>82</v>
      </c>
      <c r="B66" s="307" t="s">
        <v>299</v>
      </c>
      <c r="C66" s="308"/>
      <c r="D66" s="113">
        <v>3.2409227945995545</v>
      </c>
      <c r="E66" s="115">
        <v>989</v>
      </c>
      <c r="F66" s="114">
        <v>1002</v>
      </c>
      <c r="G66" s="114">
        <v>993</v>
      </c>
      <c r="H66" s="114">
        <v>956</v>
      </c>
      <c r="I66" s="140">
        <v>977</v>
      </c>
      <c r="J66" s="115">
        <v>12</v>
      </c>
      <c r="K66" s="116">
        <v>1.2282497441146367</v>
      </c>
    </row>
    <row r="67" spans="1:11" ht="14.1" customHeight="1" x14ac:dyDescent="0.2">
      <c r="A67" s="306" t="s">
        <v>300</v>
      </c>
      <c r="B67" s="307" t="s">
        <v>301</v>
      </c>
      <c r="C67" s="308"/>
      <c r="D67" s="113">
        <v>1.9792895530213659</v>
      </c>
      <c r="E67" s="115">
        <v>604</v>
      </c>
      <c r="F67" s="114">
        <v>614</v>
      </c>
      <c r="G67" s="114">
        <v>605</v>
      </c>
      <c r="H67" s="114">
        <v>579</v>
      </c>
      <c r="I67" s="140">
        <v>583</v>
      </c>
      <c r="J67" s="115">
        <v>21</v>
      </c>
      <c r="K67" s="116">
        <v>3.6020583190394513</v>
      </c>
    </row>
    <row r="68" spans="1:11" ht="14.1" customHeight="1" x14ac:dyDescent="0.2">
      <c r="A68" s="306" t="s">
        <v>302</v>
      </c>
      <c r="B68" s="307" t="s">
        <v>303</v>
      </c>
      <c r="C68" s="308"/>
      <c r="D68" s="113">
        <v>0.55053086905230042</v>
      </c>
      <c r="E68" s="115">
        <v>168</v>
      </c>
      <c r="F68" s="114">
        <v>170</v>
      </c>
      <c r="G68" s="114">
        <v>174</v>
      </c>
      <c r="H68" s="114">
        <v>165</v>
      </c>
      <c r="I68" s="140">
        <v>170</v>
      </c>
      <c r="J68" s="115">
        <v>-2</v>
      </c>
      <c r="K68" s="116">
        <v>-1.1764705882352942</v>
      </c>
    </row>
    <row r="69" spans="1:11" ht="14.1" customHeight="1" x14ac:dyDescent="0.2">
      <c r="A69" s="306">
        <v>83</v>
      </c>
      <c r="B69" s="307" t="s">
        <v>304</v>
      </c>
      <c r="C69" s="308"/>
      <c r="D69" s="113">
        <v>6.7636649626425482</v>
      </c>
      <c r="E69" s="115">
        <v>2064</v>
      </c>
      <c r="F69" s="114">
        <v>2060</v>
      </c>
      <c r="G69" s="114">
        <v>2041</v>
      </c>
      <c r="H69" s="114">
        <v>2017</v>
      </c>
      <c r="I69" s="140">
        <v>2024</v>
      </c>
      <c r="J69" s="115">
        <v>40</v>
      </c>
      <c r="K69" s="116">
        <v>1.9762845849802371</v>
      </c>
    </row>
    <row r="70" spans="1:11" ht="14.1" customHeight="1" x14ac:dyDescent="0.2">
      <c r="A70" s="306" t="s">
        <v>305</v>
      </c>
      <c r="B70" s="307" t="s">
        <v>306</v>
      </c>
      <c r="C70" s="308"/>
      <c r="D70" s="113">
        <v>5.941145628522742</v>
      </c>
      <c r="E70" s="115">
        <v>1813</v>
      </c>
      <c r="F70" s="114">
        <v>1808</v>
      </c>
      <c r="G70" s="114">
        <v>1787</v>
      </c>
      <c r="H70" s="114">
        <v>1762</v>
      </c>
      <c r="I70" s="140">
        <v>1778</v>
      </c>
      <c r="J70" s="115">
        <v>35</v>
      </c>
      <c r="K70" s="116">
        <v>1.9685039370078741</v>
      </c>
    </row>
    <row r="71" spans="1:11" ht="14.1" customHeight="1" x14ac:dyDescent="0.2">
      <c r="A71" s="306"/>
      <c r="B71" s="307" t="s">
        <v>307</v>
      </c>
      <c r="C71" s="308"/>
      <c r="D71" s="113">
        <v>2.7395464674269236</v>
      </c>
      <c r="E71" s="115">
        <v>836</v>
      </c>
      <c r="F71" s="114">
        <v>839</v>
      </c>
      <c r="G71" s="114">
        <v>823</v>
      </c>
      <c r="H71" s="114">
        <v>813</v>
      </c>
      <c r="I71" s="140">
        <v>824</v>
      </c>
      <c r="J71" s="115">
        <v>12</v>
      </c>
      <c r="K71" s="116">
        <v>1.4563106796116505</v>
      </c>
    </row>
    <row r="72" spans="1:11" ht="14.1" customHeight="1" x14ac:dyDescent="0.2">
      <c r="A72" s="306">
        <v>84</v>
      </c>
      <c r="B72" s="307" t="s">
        <v>308</v>
      </c>
      <c r="C72" s="308"/>
      <c r="D72" s="113">
        <v>1.7892253244199765</v>
      </c>
      <c r="E72" s="115">
        <v>546</v>
      </c>
      <c r="F72" s="114">
        <v>534</v>
      </c>
      <c r="G72" s="114">
        <v>533</v>
      </c>
      <c r="H72" s="114">
        <v>536</v>
      </c>
      <c r="I72" s="140">
        <v>536</v>
      </c>
      <c r="J72" s="115">
        <v>10</v>
      </c>
      <c r="K72" s="116">
        <v>1.8656716417910448</v>
      </c>
    </row>
    <row r="73" spans="1:11" ht="14.1" customHeight="1" x14ac:dyDescent="0.2">
      <c r="A73" s="306" t="s">
        <v>309</v>
      </c>
      <c r="B73" s="307" t="s">
        <v>310</v>
      </c>
      <c r="C73" s="308"/>
      <c r="D73" s="113">
        <v>0.59968541093197014</v>
      </c>
      <c r="E73" s="115">
        <v>183</v>
      </c>
      <c r="F73" s="114">
        <v>180</v>
      </c>
      <c r="G73" s="114">
        <v>181</v>
      </c>
      <c r="H73" s="114">
        <v>179</v>
      </c>
      <c r="I73" s="140">
        <v>177</v>
      </c>
      <c r="J73" s="115">
        <v>6</v>
      </c>
      <c r="K73" s="116">
        <v>3.3898305084745761</v>
      </c>
    </row>
    <row r="74" spans="1:11" ht="14.1" customHeight="1" x14ac:dyDescent="0.2">
      <c r="A74" s="306" t="s">
        <v>311</v>
      </c>
      <c r="B74" s="307" t="s">
        <v>312</v>
      </c>
      <c r="C74" s="308"/>
      <c r="D74" s="113">
        <v>0.35063573207497706</v>
      </c>
      <c r="E74" s="115">
        <v>107</v>
      </c>
      <c r="F74" s="114">
        <v>104</v>
      </c>
      <c r="G74" s="114">
        <v>107</v>
      </c>
      <c r="H74" s="114">
        <v>118</v>
      </c>
      <c r="I74" s="140">
        <v>120</v>
      </c>
      <c r="J74" s="115">
        <v>-13</v>
      </c>
      <c r="K74" s="116">
        <v>-10.833333333333334</v>
      </c>
    </row>
    <row r="75" spans="1:11" ht="14.1" customHeight="1" x14ac:dyDescent="0.2">
      <c r="A75" s="306" t="s">
        <v>313</v>
      </c>
      <c r="B75" s="307" t="s">
        <v>314</v>
      </c>
      <c r="C75" s="308"/>
      <c r="D75" s="113">
        <v>0.35718967099226634</v>
      </c>
      <c r="E75" s="115">
        <v>109</v>
      </c>
      <c r="F75" s="114">
        <v>102</v>
      </c>
      <c r="G75" s="114">
        <v>103</v>
      </c>
      <c r="H75" s="114">
        <v>98</v>
      </c>
      <c r="I75" s="140">
        <v>96</v>
      </c>
      <c r="J75" s="115">
        <v>13</v>
      </c>
      <c r="K75" s="116">
        <v>13.541666666666666</v>
      </c>
    </row>
    <row r="76" spans="1:11" ht="14.1" customHeight="1" x14ac:dyDescent="0.2">
      <c r="A76" s="306">
        <v>91</v>
      </c>
      <c r="B76" s="307" t="s">
        <v>315</v>
      </c>
      <c r="C76" s="308"/>
      <c r="D76" s="113">
        <v>9.1755144842050065E-2</v>
      </c>
      <c r="E76" s="115">
        <v>28</v>
      </c>
      <c r="F76" s="114">
        <v>28</v>
      </c>
      <c r="G76" s="114">
        <v>27</v>
      </c>
      <c r="H76" s="114">
        <v>30</v>
      </c>
      <c r="I76" s="140">
        <v>30</v>
      </c>
      <c r="J76" s="115">
        <v>-2</v>
      </c>
      <c r="K76" s="116">
        <v>-6.666666666666667</v>
      </c>
    </row>
    <row r="77" spans="1:11" ht="14.1" customHeight="1" x14ac:dyDescent="0.2">
      <c r="A77" s="306">
        <v>92</v>
      </c>
      <c r="B77" s="307" t="s">
        <v>316</v>
      </c>
      <c r="C77" s="308"/>
      <c r="D77" s="113">
        <v>0.85201205924760781</v>
      </c>
      <c r="E77" s="115">
        <v>260</v>
      </c>
      <c r="F77" s="114">
        <v>260</v>
      </c>
      <c r="G77" s="114">
        <v>252</v>
      </c>
      <c r="H77" s="114">
        <v>253</v>
      </c>
      <c r="I77" s="140">
        <v>253</v>
      </c>
      <c r="J77" s="115">
        <v>7</v>
      </c>
      <c r="K77" s="116">
        <v>2.766798418972332</v>
      </c>
    </row>
    <row r="78" spans="1:11" ht="14.1" customHeight="1" x14ac:dyDescent="0.2">
      <c r="A78" s="306">
        <v>93</v>
      </c>
      <c r="B78" s="307" t="s">
        <v>317</v>
      </c>
      <c r="C78" s="308"/>
      <c r="D78" s="113">
        <v>0.24904967885699306</v>
      </c>
      <c r="E78" s="115">
        <v>76</v>
      </c>
      <c r="F78" s="114">
        <v>77</v>
      </c>
      <c r="G78" s="114">
        <v>81</v>
      </c>
      <c r="H78" s="114">
        <v>77</v>
      </c>
      <c r="I78" s="140">
        <v>79</v>
      </c>
      <c r="J78" s="115">
        <v>-3</v>
      </c>
      <c r="K78" s="116">
        <v>-3.7974683544303796</v>
      </c>
    </row>
    <row r="79" spans="1:11" ht="14.1" customHeight="1" x14ac:dyDescent="0.2">
      <c r="A79" s="306">
        <v>94</v>
      </c>
      <c r="B79" s="307" t="s">
        <v>318</v>
      </c>
      <c r="C79" s="308"/>
      <c r="D79" s="113">
        <v>0.1507405950976537</v>
      </c>
      <c r="E79" s="115">
        <v>46</v>
      </c>
      <c r="F79" s="114">
        <v>53</v>
      </c>
      <c r="G79" s="114">
        <v>56</v>
      </c>
      <c r="H79" s="114">
        <v>41</v>
      </c>
      <c r="I79" s="140">
        <v>47</v>
      </c>
      <c r="J79" s="115">
        <v>-1</v>
      </c>
      <c r="K79" s="116">
        <v>-2.1276595744680851</v>
      </c>
    </row>
    <row r="80" spans="1:11" ht="14.1" customHeight="1" x14ac:dyDescent="0.2">
      <c r="A80" s="306" t="s">
        <v>319</v>
      </c>
      <c r="B80" s="307" t="s">
        <v>320</v>
      </c>
      <c r="C80" s="308"/>
      <c r="D80" s="113" t="s">
        <v>513</v>
      </c>
      <c r="E80" s="115" t="s">
        <v>513</v>
      </c>
      <c r="F80" s="114" t="s">
        <v>513</v>
      </c>
      <c r="G80" s="114" t="s">
        <v>513</v>
      </c>
      <c r="H80" s="114">
        <v>3</v>
      </c>
      <c r="I80" s="140" t="s">
        <v>513</v>
      </c>
      <c r="J80" s="115" t="s">
        <v>513</v>
      </c>
      <c r="K80" s="116" t="s">
        <v>513</v>
      </c>
    </row>
    <row r="81" spans="1:11" ht="14.1" customHeight="1" x14ac:dyDescent="0.2">
      <c r="A81" s="310" t="s">
        <v>321</v>
      </c>
      <c r="B81" s="311" t="s">
        <v>224</v>
      </c>
      <c r="C81" s="312"/>
      <c r="D81" s="125">
        <v>0.7242102503604666</v>
      </c>
      <c r="E81" s="143">
        <v>221</v>
      </c>
      <c r="F81" s="144">
        <v>220</v>
      </c>
      <c r="G81" s="144">
        <v>220</v>
      </c>
      <c r="H81" s="144">
        <v>232</v>
      </c>
      <c r="I81" s="145">
        <v>232</v>
      </c>
      <c r="J81" s="143">
        <v>-11</v>
      </c>
      <c r="K81" s="146">
        <v>-4.7413793103448274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6614</v>
      </c>
      <c r="E12" s="114">
        <v>6832</v>
      </c>
      <c r="F12" s="114">
        <v>6795</v>
      </c>
      <c r="G12" s="114">
        <v>6725</v>
      </c>
      <c r="H12" s="140">
        <v>6672</v>
      </c>
      <c r="I12" s="115">
        <v>-58</v>
      </c>
      <c r="J12" s="116">
        <v>-0.8693045563549161</v>
      </c>
      <c r="K12"/>
      <c r="L12"/>
      <c r="M12"/>
      <c r="N12"/>
      <c r="O12"/>
      <c r="P12"/>
    </row>
    <row r="13" spans="1:16" s="110" customFormat="1" ht="14.45" customHeight="1" x14ac:dyDescent="0.2">
      <c r="A13" s="120" t="s">
        <v>105</v>
      </c>
      <c r="B13" s="119" t="s">
        <v>106</v>
      </c>
      <c r="C13" s="113">
        <v>38.116117326882367</v>
      </c>
      <c r="D13" s="115">
        <v>2521</v>
      </c>
      <c r="E13" s="114">
        <v>2612</v>
      </c>
      <c r="F13" s="114">
        <v>2604</v>
      </c>
      <c r="G13" s="114">
        <v>2542</v>
      </c>
      <c r="H13" s="140">
        <v>2537</v>
      </c>
      <c r="I13" s="115">
        <v>-16</v>
      </c>
      <c r="J13" s="116">
        <v>-0.63066614111154906</v>
      </c>
      <c r="K13"/>
      <c r="L13"/>
      <c r="M13"/>
      <c r="N13"/>
      <c r="O13"/>
      <c r="P13"/>
    </row>
    <row r="14" spans="1:16" s="110" customFormat="1" ht="14.45" customHeight="1" x14ac:dyDescent="0.2">
      <c r="A14" s="120"/>
      <c r="B14" s="119" t="s">
        <v>107</v>
      </c>
      <c r="C14" s="113">
        <v>61.883882673117633</v>
      </c>
      <c r="D14" s="115">
        <v>4093</v>
      </c>
      <c r="E14" s="114">
        <v>4220</v>
      </c>
      <c r="F14" s="114">
        <v>4191</v>
      </c>
      <c r="G14" s="114">
        <v>4183</v>
      </c>
      <c r="H14" s="140">
        <v>4135</v>
      </c>
      <c r="I14" s="115">
        <v>-42</v>
      </c>
      <c r="J14" s="116">
        <v>-1.0157194679564692</v>
      </c>
      <c r="K14"/>
      <c r="L14"/>
      <c r="M14"/>
      <c r="N14"/>
      <c r="O14"/>
      <c r="P14"/>
    </row>
    <row r="15" spans="1:16" s="110" customFormat="1" ht="14.45" customHeight="1" x14ac:dyDescent="0.2">
      <c r="A15" s="118" t="s">
        <v>105</v>
      </c>
      <c r="B15" s="121" t="s">
        <v>108</v>
      </c>
      <c r="C15" s="113">
        <v>15.089204717266405</v>
      </c>
      <c r="D15" s="115">
        <v>998</v>
      </c>
      <c r="E15" s="114">
        <v>1049</v>
      </c>
      <c r="F15" s="114">
        <v>1045</v>
      </c>
      <c r="G15" s="114">
        <v>1029</v>
      </c>
      <c r="H15" s="140">
        <v>1004</v>
      </c>
      <c r="I15" s="115">
        <v>-6</v>
      </c>
      <c r="J15" s="116">
        <v>-0.59760956175298807</v>
      </c>
      <c r="K15"/>
      <c r="L15"/>
      <c r="M15"/>
      <c r="N15"/>
      <c r="O15"/>
      <c r="P15"/>
    </row>
    <row r="16" spans="1:16" s="110" customFormat="1" ht="14.45" customHeight="1" x14ac:dyDescent="0.2">
      <c r="A16" s="118"/>
      <c r="B16" s="121" t="s">
        <v>109</v>
      </c>
      <c r="C16" s="113">
        <v>52.162080435439975</v>
      </c>
      <c r="D16" s="115">
        <v>3450</v>
      </c>
      <c r="E16" s="114">
        <v>3614</v>
      </c>
      <c r="F16" s="114">
        <v>3584</v>
      </c>
      <c r="G16" s="114">
        <v>3561</v>
      </c>
      <c r="H16" s="140">
        <v>3554</v>
      </c>
      <c r="I16" s="115">
        <v>-104</v>
      </c>
      <c r="J16" s="116">
        <v>-2.9262802476083287</v>
      </c>
      <c r="K16"/>
      <c r="L16"/>
      <c r="M16"/>
      <c r="N16"/>
      <c r="O16"/>
      <c r="P16"/>
    </row>
    <row r="17" spans="1:16" s="110" customFormat="1" ht="14.45" customHeight="1" x14ac:dyDescent="0.2">
      <c r="A17" s="118"/>
      <c r="B17" s="121" t="s">
        <v>110</v>
      </c>
      <c r="C17" s="113">
        <v>18.082854550952526</v>
      </c>
      <c r="D17" s="115">
        <v>1196</v>
      </c>
      <c r="E17" s="114">
        <v>1194</v>
      </c>
      <c r="F17" s="114">
        <v>1202</v>
      </c>
      <c r="G17" s="114">
        <v>1204</v>
      </c>
      <c r="H17" s="140">
        <v>1185</v>
      </c>
      <c r="I17" s="115">
        <v>11</v>
      </c>
      <c r="J17" s="116">
        <v>0.92827004219409281</v>
      </c>
      <c r="K17"/>
      <c r="L17"/>
      <c r="M17"/>
      <c r="N17"/>
      <c r="O17"/>
      <c r="P17"/>
    </row>
    <row r="18" spans="1:16" s="110" customFormat="1" ht="14.45" customHeight="1" x14ac:dyDescent="0.2">
      <c r="A18" s="120"/>
      <c r="B18" s="121" t="s">
        <v>111</v>
      </c>
      <c r="C18" s="113">
        <v>14.665860296341094</v>
      </c>
      <c r="D18" s="115">
        <v>970</v>
      </c>
      <c r="E18" s="114">
        <v>975</v>
      </c>
      <c r="F18" s="114">
        <v>964</v>
      </c>
      <c r="G18" s="114">
        <v>931</v>
      </c>
      <c r="H18" s="140">
        <v>929</v>
      </c>
      <c r="I18" s="115">
        <v>41</v>
      </c>
      <c r="J18" s="116">
        <v>4.4133476856835303</v>
      </c>
      <c r="K18"/>
      <c r="L18"/>
      <c r="M18"/>
      <c r="N18"/>
      <c r="O18"/>
      <c r="P18"/>
    </row>
    <row r="19" spans="1:16" s="110" customFormat="1" ht="14.45" customHeight="1" x14ac:dyDescent="0.2">
      <c r="A19" s="120"/>
      <c r="B19" s="121" t="s">
        <v>112</v>
      </c>
      <c r="C19" s="113">
        <v>1.4514665860296341</v>
      </c>
      <c r="D19" s="115">
        <v>96</v>
      </c>
      <c r="E19" s="114">
        <v>97</v>
      </c>
      <c r="F19" s="114">
        <v>104</v>
      </c>
      <c r="G19" s="114">
        <v>91</v>
      </c>
      <c r="H19" s="140">
        <v>83</v>
      </c>
      <c r="I19" s="115">
        <v>13</v>
      </c>
      <c r="J19" s="116">
        <v>15.662650602409638</v>
      </c>
      <c r="K19"/>
      <c r="L19"/>
      <c r="M19"/>
      <c r="N19"/>
      <c r="O19"/>
      <c r="P19"/>
    </row>
    <row r="20" spans="1:16" s="110" customFormat="1" ht="14.45" customHeight="1" x14ac:dyDescent="0.2">
      <c r="A20" s="120" t="s">
        <v>113</v>
      </c>
      <c r="B20" s="119" t="s">
        <v>116</v>
      </c>
      <c r="C20" s="113">
        <v>86.301784094345322</v>
      </c>
      <c r="D20" s="115">
        <v>5708</v>
      </c>
      <c r="E20" s="114">
        <v>5890</v>
      </c>
      <c r="F20" s="114">
        <v>5917</v>
      </c>
      <c r="G20" s="114">
        <v>5871</v>
      </c>
      <c r="H20" s="140">
        <v>5838</v>
      </c>
      <c r="I20" s="115">
        <v>-130</v>
      </c>
      <c r="J20" s="116">
        <v>-2.2267899965741691</v>
      </c>
      <c r="K20"/>
      <c r="L20"/>
      <c r="M20"/>
      <c r="N20"/>
      <c r="O20"/>
      <c r="P20"/>
    </row>
    <row r="21" spans="1:16" s="110" customFormat="1" ht="14.45" customHeight="1" x14ac:dyDescent="0.2">
      <c r="A21" s="123"/>
      <c r="B21" s="124" t="s">
        <v>117</v>
      </c>
      <c r="C21" s="125">
        <v>13.486543695192017</v>
      </c>
      <c r="D21" s="143">
        <v>892</v>
      </c>
      <c r="E21" s="144">
        <v>928</v>
      </c>
      <c r="F21" s="144">
        <v>861</v>
      </c>
      <c r="G21" s="144">
        <v>838</v>
      </c>
      <c r="H21" s="145">
        <v>821</v>
      </c>
      <c r="I21" s="143">
        <v>71</v>
      </c>
      <c r="J21" s="146">
        <v>8.6479902557856274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5083</v>
      </c>
      <c r="E56" s="114">
        <v>5256</v>
      </c>
      <c r="F56" s="114">
        <v>5222</v>
      </c>
      <c r="G56" s="114">
        <v>5220</v>
      </c>
      <c r="H56" s="140">
        <v>5161</v>
      </c>
      <c r="I56" s="115">
        <v>-78</v>
      </c>
      <c r="J56" s="116">
        <v>-1.5113350125944585</v>
      </c>
      <c r="K56"/>
      <c r="L56"/>
      <c r="M56"/>
      <c r="N56"/>
      <c r="O56"/>
      <c r="P56"/>
    </row>
    <row r="57" spans="1:16" s="110" customFormat="1" ht="14.45" customHeight="1" x14ac:dyDescent="0.2">
      <c r="A57" s="120" t="s">
        <v>105</v>
      </c>
      <c r="B57" s="119" t="s">
        <v>106</v>
      </c>
      <c r="C57" s="113">
        <v>39.484556364351761</v>
      </c>
      <c r="D57" s="115">
        <v>2007</v>
      </c>
      <c r="E57" s="114">
        <v>2098</v>
      </c>
      <c r="F57" s="114">
        <v>2090</v>
      </c>
      <c r="G57" s="114">
        <v>2074</v>
      </c>
      <c r="H57" s="140">
        <v>2066</v>
      </c>
      <c r="I57" s="115">
        <v>-59</v>
      </c>
      <c r="J57" s="116">
        <v>-2.8557599225556629</v>
      </c>
    </row>
    <row r="58" spans="1:16" s="110" customFormat="1" ht="14.45" customHeight="1" x14ac:dyDescent="0.2">
      <c r="A58" s="120"/>
      <c r="B58" s="119" t="s">
        <v>107</v>
      </c>
      <c r="C58" s="113">
        <v>60.515443635648239</v>
      </c>
      <c r="D58" s="115">
        <v>3076</v>
      </c>
      <c r="E58" s="114">
        <v>3158</v>
      </c>
      <c r="F58" s="114">
        <v>3132</v>
      </c>
      <c r="G58" s="114">
        <v>3146</v>
      </c>
      <c r="H58" s="140">
        <v>3095</v>
      </c>
      <c r="I58" s="115">
        <v>-19</v>
      </c>
      <c r="J58" s="116">
        <v>-0.61389337641357022</v>
      </c>
    </row>
    <row r="59" spans="1:16" s="110" customFormat="1" ht="14.45" customHeight="1" x14ac:dyDescent="0.2">
      <c r="A59" s="118" t="s">
        <v>105</v>
      </c>
      <c r="B59" s="121" t="s">
        <v>108</v>
      </c>
      <c r="C59" s="113">
        <v>14.951800118040527</v>
      </c>
      <c r="D59" s="115">
        <v>760</v>
      </c>
      <c r="E59" s="114">
        <v>782</v>
      </c>
      <c r="F59" s="114">
        <v>764</v>
      </c>
      <c r="G59" s="114">
        <v>772</v>
      </c>
      <c r="H59" s="140">
        <v>754</v>
      </c>
      <c r="I59" s="115">
        <v>6</v>
      </c>
      <c r="J59" s="116">
        <v>0.79575596816976124</v>
      </c>
    </row>
    <row r="60" spans="1:16" s="110" customFormat="1" ht="14.45" customHeight="1" x14ac:dyDescent="0.2">
      <c r="A60" s="118"/>
      <c r="B60" s="121" t="s">
        <v>109</v>
      </c>
      <c r="C60" s="113">
        <v>52.331300413141847</v>
      </c>
      <c r="D60" s="115">
        <v>2660</v>
      </c>
      <c r="E60" s="114">
        <v>2780</v>
      </c>
      <c r="F60" s="114">
        <v>2759</v>
      </c>
      <c r="G60" s="114">
        <v>2757</v>
      </c>
      <c r="H60" s="140">
        <v>2729</v>
      </c>
      <c r="I60" s="115">
        <v>-69</v>
      </c>
      <c r="J60" s="116">
        <v>-2.5283986808354708</v>
      </c>
    </row>
    <row r="61" spans="1:16" s="110" customFormat="1" ht="14.45" customHeight="1" x14ac:dyDescent="0.2">
      <c r="A61" s="118"/>
      <c r="B61" s="121" t="s">
        <v>110</v>
      </c>
      <c r="C61" s="113">
        <v>17.017509344875073</v>
      </c>
      <c r="D61" s="115">
        <v>865</v>
      </c>
      <c r="E61" s="114">
        <v>890</v>
      </c>
      <c r="F61" s="114">
        <v>907</v>
      </c>
      <c r="G61" s="114">
        <v>920</v>
      </c>
      <c r="H61" s="140">
        <v>910</v>
      </c>
      <c r="I61" s="115">
        <v>-45</v>
      </c>
      <c r="J61" s="116">
        <v>-4.9450549450549453</v>
      </c>
    </row>
    <row r="62" spans="1:16" s="110" customFormat="1" ht="14.45" customHeight="1" x14ac:dyDescent="0.2">
      <c r="A62" s="120"/>
      <c r="B62" s="121" t="s">
        <v>111</v>
      </c>
      <c r="C62" s="113">
        <v>15.699390123942553</v>
      </c>
      <c r="D62" s="115">
        <v>798</v>
      </c>
      <c r="E62" s="114">
        <v>804</v>
      </c>
      <c r="F62" s="114">
        <v>792</v>
      </c>
      <c r="G62" s="114">
        <v>771</v>
      </c>
      <c r="H62" s="140">
        <v>768</v>
      </c>
      <c r="I62" s="115">
        <v>30</v>
      </c>
      <c r="J62" s="116">
        <v>3.90625</v>
      </c>
    </row>
    <row r="63" spans="1:16" s="110" customFormat="1" ht="14.45" customHeight="1" x14ac:dyDescent="0.2">
      <c r="A63" s="120"/>
      <c r="B63" s="121" t="s">
        <v>112</v>
      </c>
      <c r="C63" s="113">
        <v>1.6525673814676372</v>
      </c>
      <c r="D63" s="115">
        <v>84</v>
      </c>
      <c r="E63" s="114">
        <v>79</v>
      </c>
      <c r="F63" s="114">
        <v>83</v>
      </c>
      <c r="G63" s="114">
        <v>65</v>
      </c>
      <c r="H63" s="140">
        <v>65</v>
      </c>
      <c r="I63" s="115">
        <v>19</v>
      </c>
      <c r="J63" s="116">
        <v>29.23076923076923</v>
      </c>
    </row>
    <row r="64" spans="1:16" s="110" customFormat="1" ht="14.45" customHeight="1" x14ac:dyDescent="0.2">
      <c r="A64" s="120" t="s">
        <v>113</v>
      </c>
      <c r="B64" s="119" t="s">
        <v>116</v>
      </c>
      <c r="C64" s="113">
        <v>82.962817233916979</v>
      </c>
      <c r="D64" s="115">
        <v>4217</v>
      </c>
      <c r="E64" s="114">
        <v>4368</v>
      </c>
      <c r="F64" s="114">
        <v>4403</v>
      </c>
      <c r="G64" s="114">
        <v>4417</v>
      </c>
      <c r="H64" s="140">
        <v>4355</v>
      </c>
      <c r="I64" s="115">
        <v>-138</v>
      </c>
      <c r="J64" s="116">
        <v>-3.1687715269804824</v>
      </c>
    </row>
    <row r="65" spans="1:10" s="110" customFormat="1" ht="14.45" customHeight="1" x14ac:dyDescent="0.2">
      <c r="A65" s="123"/>
      <c r="B65" s="124" t="s">
        <v>117</v>
      </c>
      <c r="C65" s="125">
        <v>16.860121975211488</v>
      </c>
      <c r="D65" s="143">
        <v>857</v>
      </c>
      <c r="E65" s="144">
        <v>880</v>
      </c>
      <c r="F65" s="144">
        <v>810</v>
      </c>
      <c r="G65" s="144">
        <v>796</v>
      </c>
      <c r="H65" s="145">
        <v>799</v>
      </c>
      <c r="I65" s="143">
        <v>58</v>
      </c>
      <c r="J65" s="146">
        <v>7.2590738423028789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6614</v>
      </c>
      <c r="G11" s="114">
        <v>6832</v>
      </c>
      <c r="H11" s="114">
        <v>6795</v>
      </c>
      <c r="I11" s="114">
        <v>6725</v>
      </c>
      <c r="J11" s="140">
        <v>6672</v>
      </c>
      <c r="K11" s="114">
        <v>-58</v>
      </c>
      <c r="L11" s="116">
        <v>-0.8693045563549161</v>
      </c>
    </row>
    <row r="12" spans="1:17" s="110" customFormat="1" ht="24" customHeight="1" x14ac:dyDescent="0.2">
      <c r="A12" s="604" t="s">
        <v>185</v>
      </c>
      <c r="B12" s="605"/>
      <c r="C12" s="605"/>
      <c r="D12" s="606"/>
      <c r="E12" s="113">
        <v>38.116117326882367</v>
      </c>
      <c r="F12" s="115">
        <v>2521</v>
      </c>
      <c r="G12" s="114">
        <v>2612</v>
      </c>
      <c r="H12" s="114">
        <v>2604</v>
      </c>
      <c r="I12" s="114">
        <v>2542</v>
      </c>
      <c r="J12" s="140">
        <v>2537</v>
      </c>
      <c r="K12" s="114">
        <v>-16</v>
      </c>
      <c r="L12" s="116">
        <v>-0.63066614111154906</v>
      </c>
    </row>
    <row r="13" spans="1:17" s="110" customFormat="1" ht="15" customHeight="1" x14ac:dyDescent="0.2">
      <c r="A13" s="120"/>
      <c r="B13" s="612" t="s">
        <v>107</v>
      </c>
      <c r="C13" s="612"/>
      <c r="E13" s="113">
        <v>61.883882673117633</v>
      </c>
      <c r="F13" s="115">
        <v>4093</v>
      </c>
      <c r="G13" s="114">
        <v>4220</v>
      </c>
      <c r="H13" s="114">
        <v>4191</v>
      </c>
      <c r="I13" s="114">
        <v>4183</v>
      </c>
      <c r="J13" s="140">
        <v>4135</v>
      </c>
      <c r="K13" s="114">
        <v>-42</v>
      </c>
      <c r="L13" s="116">
        <v>-1.0157194679564692</v>
      </c>
    </row>
    <row r="14" spans="1:17" s="110" customFormat="1" ht="22.5" customHeight="1" x14ac:dyDescent="0.2">
      <c r="A14" s="604" t="s">
        <v>186</v>
      </c>
      <c r="B14" s="605"/>
      <c r="C14" s="605"/>
      <c r="D14" s="606"/>
      <c r="E14" s="113">
        <v>15.089204717266405</v>
      </c>
      <c r="F14" s="115">
        <v>998</v>
      </c>
      <c r="G14" s="114">
        <v>1049</v>
      </c>
      <c r="H14" s="114">
        <v>1045</v>
      </c>
      <c r="I14" s="114">
        <v>1029</v>
      </c>
      <c r="J14" s="140">
        <v>1004</v>
      </c>
      <c r="K14" s="114">
        <v>-6</v>
      </c>
      <c r="L14" s="116">
        <v>-0.59760956175298807</v>
      </c>
    </row>
    <row r="15" spans="1:17" s="110" customFormat="1" ht="15" customHeight="1" x14ac:dyDescent="0.2">
      <c r="A15" s="120"/>
      <c r="B15" s="119"/>
      <c r="C15" s="258" t="s">
        <v>106</v>
      </c>
      <c r="E15" s="113">
        <v>42.985971943887776</v>
      </c>
      <c r="F15" s="115">
        <v>429</v>
      </c>
      <c r="G15" s="114">
        <v>454</v>
      </c>
      <c r="H15" s="114">
        <v>455</v>
      </c>
      <c r="I15" s="114">
        <v>441</v>
      </c>
      <c r="J15" s="140">
        <v>417</v>
      </c>
      <c r="K15" s="114">
        <v>12</v>
      </c>
      <c r="L15" s="116">
        <v>2.8776978417266186</v>
      </c>
    </row>
    <row r="16" spans="1:17" s="110" customFormat="1" ht="15" customHeight="1" x14ac:dyDescent="0.2">
      <c r="A16" s="120"/>
      <c r="B16" s="119"/>
      <c r="C16" s="258" t="s">
        <v>107</v>
      </c>
      <c r="E16" s="113">
        <v>57.014028056112224</v>
      </c>
      <c r="F16" s="115">
        <v>569</v>
      </c>
      <c r="G16" s="114">
        <v>595</v>
      </c>
      <c r="H16" s="114">
        <v>590</v>
      </c>
      <c r="I16" s="114">
        <v>588</v>
      </c>
      <c r="J16" s="140">
        <v>587</v>
      </c>
      <c r="K16" s="114">
        <v>-18</v>
      </c>
      <c r="L16" s="116">
        <v>-3.0664395229982966</v>
      </c>
    </row>
    <row r="17" spans="1:12" s="110" customFormat="1" ht="15" customHeight="1" x14ac:dyDescent="0.2">
      <c r="A17" s="120"/>
      <c r="B17" s="121" t="s">
        <v>109</v>
      </c>
      <c r="C17" s="258"/>
      <c r="E17" s="113">
        <v>52.162080435439975</v>
      </c>
      <c r="F17" s="115">
        <v>3450</v>
      </c>
      <c r="G17" s="114">
        <v>3614</v>
      </c>
      <c r="H17" s="114">
        <v>3584</v>
      </c>
      <c r="I17" s="114">
        <v>3561</v>
      </c>
      <c r="J17" s="140">
        <v>3554</v>
      </c>
      <c r="K17" s="114">
        <v>-104</v>
      </c>
      <c r="L17" s="116">
        <v>-2.9262802476083287</v>
      </c>
    </row>
    <row r="18" spans="1:12" s="110" customFormat="1" ht="15" customHeight="1" x14ac:dyDescent="0.2">
      <c r="A18" s="120"/>
      <c r="B18" s="119"/>
      <c r="C18" s="258" t="s">
        <v>106</v>
      </c>
      <c r="E18" s="113">
        <v>34.463768115942031</v>
      </c>
      <c r="F18" s="115">
        <v>1189</v>
      </c>
      <c r="G18" s="114">
        <v>1247</v>
      </c>
      <c r="H18" s="114">
        <v>1235</v>
      </c>
      <c r="I18" s="114">
        <v>1224</v>
      </c>
      <c r="J18" s="140">
        <v>1231</v>
      </c>
      <c r="K18" s="114">
        <v>-42</v>
      </c>
      <c r="L18" s="116">
        <v>-3.4118602761982126</v>
      </c>
    </row>
    <row r="19" spans="1:12" s="110" customFormat="1" ht="15" customHeight="1" x14ac:dyDescent="0.2">
      <c r="A19" s="120"/>
      <c r="B19" s="119"/>
      <c r="C19" s="258" t="s">
        <v>107</v>
      </c>
      <c r="E19" s="113">
        <v>65.536231884057969</v>
      </c>
      <c r="F19" s="115">
        <v>2261</v>
      </c>
      <c r="G19" s="114">
        <v>2367</v>
      </c>
      <c r="H19" s="114">
        <v>2349</v>
      </c>
      <c r="I19" s="114">
        <v>2337</v>
      </c>
      <c r="J19" s="140">
        <v>2323</v>
      </c>
      <c r="K19" s="114">
        <v>-62</v>
      </c>
      <c r="L19" s="116">
        <v>-2.6689625484287558</v>
      </c>
    </row>
    <row r="20" spans="1:12" s="110" customFormat="1" ht="15" customHeight="1" x14ac:dyDescent="0.2">
      <c r="A20" s="120"/>
      <c r="B20" s="121" t="s">
        <v>110</v>
      </c>
      <c r="C20" s="258"/>
      <c r="E20" s="113">
        <v>18.082854550952526</v>
      </c>
      <c r="F20" s="115">
        <v>1196</v>
      </c>
      <c r="G20" s="114">
        <v>1194</v>
      </c>
      <c r="H20" s="114">
        <v>1202</v>
      </c>
      <c r="I20" s="114">
        <v>1204</v>
      </c>
      <c r="J20" s="140">
        <v>1185</v>
      </c>
      <c r="K20" s="114">
        <v>11</v>
      </c>
      <c r="L20" s="116">
        <v>0.92827004219409281</v>
      </c>
    </row>
    <row r="21" spans="1:12" s="110" customFormat="1" ht="15" customHeight="1" x14ac:dyDescent="0.2">
      <c r="A21" s="120"/>
      <c r="B21" s="119"/>
      <c r="C21" s="258" t="s">
        <v>106</v>
      </c>
      <c r="E21" s="113">
        <v>33.612040133779267</v>
      </c>
      <c r="F21" s="115">
        <v>402</v>
      </c>
      <c r="G21" s="114">
        <v>404</v>
      </c>
      <c r="H21" s="114">
        <v>412</v>
      </c>
      <c r="I21" s="114">
        <v>396</v>
      </c>
      <c r="J21" s="140">
        <v>400</v>
      </c>
      <c r="K21" s="114">
        <v>2</v>
      </c>
      <c r="L21" s="116">
        <v>0.5</v>
      </c>
    </row>
    <row r="22" spans="1:12" s="110" customFormat="1" ht="15" customHeight="1" x14ac:dyDescent="0.2">
      <c r="A22" s="120"/>
      <c r="B22" s="119"/>
      <c r="C22" s="258" t="s">
        <v>107</v>
      </c>
      <c r="E22" s="113">
        <v>66.38795986622074</v>
      </c>
      <c r="F22" s="115">
        <v>794</v>
      </c>
      <c r="G22" s="114">
        <v>790</v>
      </c>
      <c r="H22" s="114">
        <v>790</v>
      </c>
      <c r="I22" s="114">
        <v>808</v>
      </c>
      <c r="J22" s="140">
        <v>785</v>
      </c>
      <c r="K22" s="114">
        <v>9</v>
      </c>
      <c r="L22" s="116">
        <v>1.1464968152866242</v>
      </c>
    </row>
    <row r="23" spans="1:12" s="110" customFormat="1" ht="15" customHeight="1" x14ac:dyDescent="0.2">
      <c r="A23" s="120"/>
      <c r="B23" s="121" t="s">
        <v>111</v>
      </c>
      <c r="C23" s="258"/>
      <c r="E23" s="113">
        <v>14.665860296341094</v>
      </c>
      <c r="F23" s="115">
        <v>970</v>
      </c>
      <c r="G23" s="114">
        <v>975</v>
      </c>
      <c r="H23" s="114">
        <v>964</v>
      </c>
      <c r="I23" s="114">
        <v>931</v>
      </c>
      <c r="J23" s="140">
        <v>929</v>
      </c>
      <c r="K23" s="114">
        <v>41</v>
      </c>
      <c r="L23" s="116">
        <v>4.4133476856835303</v>
      </c>
    </row>
    <row r="24" spans="1:12" s="110" customFormat="1" ht="15" customHeight="1" x14ac:dyDescent="0.2">
      <c r="A24" s="120"/>
      <c r="B24" s="119"/>
      <c r="C24" s="258" t="s">
        <v>106</v>
      </c>
      <c r="E24" s="113">
        <v>51.649484536082475</v>
      </c>
      <c r="F24" s="115">
        <v>501</v>
      </c>
      <c r="G24" s="114">
        <v>507</v>
      </c>
      <c r="H24" s="114">
        <v>502</v>
      </c>
      <c r="I24" s="114">
        <v>481</v>
      </c>
      <c r="J24" s="140">
        <v>489</v>
      </c>
      <c r="K24" s="114">
        <v>12</v>
      </c>
      <c r="L24" s="116">
        <v>2.4539877300613497</v>
      </c>
    </row>
    <row r="25" spans="1:12" s="110" customFormat="1" ht="15" customHeight="1" x14ac:dyDescent="0.2">
      <c r="A25" s="120"/>
      <c r="B25" s="119"/>
      <c r="C25" s="258" t="s">
        <v>107</v>
      </c>
      <c r="E25" s="113">
        <v>48.350515463917525</v>
      </c>
      <c r="F25" s="115">
        <v>469</v>
      </c>
      <c r="G25" s="114">
        <v>468</v>
      </c>
      <c r="H25" s="114">
        <v>462</v>
      </c>
      <c r="I25" s="114">
        <v>450</v>
      </c>
      <c r="J25" s="140">
        <v>440</v>
      </c>
      <c r="K25" s="114">
        <v>29</v>
      </c>
      <c r="L25" s="116">
        <v>6.5909090909090908</v>
      </c>
    </row>
    <row r="26" spans="1:12" s="110" customFormat="1" ht="15" customHeight="1" x14ac:dyDescent="0.2">
      <c r="A26" s="120"/>
      <c r="C26" s="121" t="s">
        <v>187</v>
      </c>
      <c r="D26" s="110" t="s">
        <v>188</v>
      </c>
      <c r="E26" s="113">
        <v>1.4514665860296341</v>
      </c>
      <c r="F26" s="115">
        <v>96</v>
      </c>
      <c r="G26" s="114">
        <v>97</v>
      </c>
      <c r="H26" s="114">
        <v>104</v>
      </c>
      <c r="I26" s="114">
        <v>91</v>
      </c>
      <c r="J26" s="140">
        <v>83</v>
      </c>
      <c r="K26" s="114">
        <v>13</v>
      </c>
      <c r="L26" s="116">
        <v>15.662650602409638</v>
      </c>
    </row>
    <row r="27" spans="1:12" s="110" customFormat="1" ht="15" customHeight="1" x14ac:dyDescent="0.2">
      <c r="A27" s="120"/>
      <c r="B27" s="119"/>
      <c r="D27" s="259" t="s">
        <v>106</v>
      </c>
      <c r="E27" s="113">
        <v>44.791666666666664</v>
      </c>
      <c r="F27" s="115">
        <v>43</v>
      </c>
      <c r="G27" s="114">
        <v>46</v>
      </c>
      <c r="H27" s="114">
        <v>48</v>
      </c>
      <c r="I27" s="114">
        <v>40</v>
      </c>
      <c r="J27" s="140">
        <v>36</v>
      </c>
      <c r="K27" s="114">
        <v>7</v>
      </c>
      <c r="L27" s="116">
        <v>19.444444444444443</v>
      </c>
    </row>
    <row r="28" spans="1:12" s="110" customFormat="1" ht="15" customHeight="1" x14ac:dyDescent="0.2">
      <c r="A28" s="120"/>
      <c r="B28" s="119"/>
      <c r="D28" s="259" t="s">
        <v>107</v>
      </c>
      <c r="E28" s="113">
        <v>55.208333333333336</v>
      </c>
      <c r="F28" s="115">
        <v>53</v>
      </c>
      <c r="G28" s="114">
        <v>51</v>
      </c>
      <c r="H28" s="114">
        <v>56</v>
      </c>
      <c r="I28" s="114">
        <v>51</v>
      </c>
      <c r="J28" s="140">
        <v>47</v>
      </c>
      <c r="K28" s="114">
        <v>6</v>
      </c>
      <c r="L28" s="116">
        <v>12.76595744680851</v>
      </c>
    </row>
    <row r="29" spans="1:12" s="110" customFormat="1" ht="24" customHeight="1" x14ac:dyDescent="0.2">
      <c r="A29" s="604" t="s">
        <v>189</v>
      </c>
      <c r="B29" s="605"/>
      <c r="C29" s="605"/>
      <c r="D29" s="606"/>
      <c r="E29" s="113">
        <v>86.301784094345322</v>
      </c>
      <c r="F29" s="115">
        <v>5708</v>
      </c>
      <c r="G29" s="114">
        <v>5890</v>
      </c>
      <c r="H29" s="114">
        <v>5917</v>
      </c>
      <c r="I29" s="114">
        <v>5871</v>
      </c>
      <c r="J29" s="140">
        <v>5838</v>
      </c>
      <c r="K29" s="114">
        <v>-130</v>
      </c>
      <c r="L29" s="116">
        <v>-2.2267899965741691</v>
      </c>
    </row>
    <row r="30" spans="1:12" s="110" customFormat="1" ht="15" customHeight="1" x14ac:dyDescent="0.2">
      <c r="A30" s="120"/>
      <c r="B30" s="119"/>
      <c r="C30" s="258" t="s">
        <v>106</v>
      </c>
      <c r="E30" s="113">
        <v>37.298528381219342</v>
      </c>
      <c r="F30" s="115">
        <v>2129</v>
      </c>
      <c r="G30" s="114">
        <v>2194</v>
      </c>
      <c r="H30" s="114">
        <v>2219</v>
      </c>
      <c r="I30" s="114">
        <v>2166</v>
      </c>
      <c r="J30" s="140">
        <v>2166</v>
      </c>
      <c r="K30" s="114">
        <v>-37</v>
      </c>
      <c r="L30" s="116">
        <v>-1.7082179132040627</v>
      </c>
    </row>
    <row r="31" spans="1:12" s="110" customFormat="1" ht="15" customHeight="1" x14ac:dyDescent="0.2">
      <c r="A31" s="120"/>
      <c r="B31" s="119"/>
      <c r="C31" s="258" t="s">
        <v>107</v>
      </c>
      <c r="E31" s="113">
        <v>62.701471618780658</v>
      </c>
      <c r="F31" s="115">
        <v>3579</v>
      </c>
      <c r="G31" s="114">
        <v>3696</v>
      </c>
      <c r="H31" s="114">
        <v>3698</v>
      </c>
      <c r="I31" s="114">
        <v>3705</v>
      </c>
      <c r="J31" s="140">
        <v>3672</v>
      </c>
      <c r="K31" s="114">
        <v>-93</v>
      </c>
      <c r="L31" s="116">
        <v>-2.5326797385620914</v>
      </c>
    </row>
    <row r="32" spans="1:12" s="110" customFormat="1" ht="15" customHeight="1" x14ac:dyDescent="0.2">
      <c r="A32" s="120"/>
      <c r="B32" s="119" t="s">
        <v>117</v>
      </c>
      <c r="C32" s="258"/>
      <c r="E32" s="113">
        <v>13.486543695192017</v>
      </c>
      <c r="F32" s="114">
        <v>892</v>
      </c>
      <c r="G32" s="114">
        <v>928</v>
      </c>
      <c r="H32" s="114">
        <v>861</v>
      </c>
      <c r="I32" s="114">
        <v>838</v>
      </c>
      <c r="J32" s="140">
        <v>821</v>
      </c>
      <c r="K32" s="114">
        <v>71</v>
      </c>
      <c r="L32" s="116">
        <v>8.6479902557856274</v>
      </c>
    </row>
    <row r="33" spans="1:12" s="110" customFormat="1" ht="15" customHeight="1" x14ac:dyDescent="0.2">
      <c r="A33" s="120"/>
      <c r="B33" s="119"/>
      <c r="C33" s="258" t="s">
        <v>106</v>
      </c>
      <c r="E33" s="113">
        <v>43.609865470852021</v>
      </c>
      <c r="F33" s="114">
        <v>389</v>
      </c>
      <c r="G33" s="114">
        <v>416</v>
      </c>
      <c r="H33" s="114">
        <v>381</v>
      </c>
      <c r="I33" s="114">
        <v>372</v>
      </c>
      <c r="J33" s="140">
        <v>368</v>
      </c>
      <c r="K33" s="114">
        <v>21</v>
      </c>
      <c r="L33" s="116">
        <v>5.7065217391304346</v>
      </c>
    </row>
    <row r="34" spans="1:12" s="110" customFormat="1" ht="15" customHeight="1" x14ac:dyDescent="0.2">
      <c r="A34" s="120"/>
      <c r="B34" s="119"/>
      <c r="C34" s="258" t="s">
        <v>107</v>
      </c>
      <c r="E34" s="113">
        <v>56.390134529147979</v>
      </c>
      <c r="F34" s="114">
        <v>503</v>
      </c>
      <c r="G34" s="114">
        <v>512</v>
      </c>
      <c r="H34" s="114">
        <v>480</v>
      </c>
      <c r="I34" s="114">
        <v>466</v>
      </c>
      <c r="J34" s="140">
        <v>453</v>
      </c>
      <c r="K34" s="114">
        <v>50</v>
      </c>
      <c r="L34" s="116">
        <v>11.037527593818984</v>
      </c>
    </row>
    <row r="35" spans="1:12" s="110" customFormat="1" ht="24" customHeight="1" x14ac:dyDescent="0.2">
      <c r="A35" s="604" t="s">
        <v>192</v>
      </c>
      <c r="B35" s="605"/>
      <c r="C35" s="605"/>
      <c r="D35" s="606"/>
      <c r="E35" s="113">
        <v>17.054732385848201</v>
      </c>
      <c r="F35" s="114">
        <v>1128</v>
      </c>
      <c r="G35" s="114">
        <v>1164</v>
      </c>
      <c r="H35" s="114">
        <v>1151</v>
      </c>
      <c r="I35" s="114">
        <v>1126</v>
      </c>
      <c r="J35" s="114">
        <v>1097</v>
      </c>
      <c r="K35" s="318">
        <v>31</v>
      </c>
      <c r="L35" s="319">
        <v>2.8258887876025525</v>
      </c>
    </row>
    <row r="36" spans="1:12" s="110" customFormat="1" ht="15" customHeight="1" x14ac:dyDescent="0.2">
      <c r="A36" s="120"/>
      <c r="B36" s="119"/>
      <c r="C36" s="258" t="s">
        <v>106</v>
      </c>
      <c r="E36" s="113">
        <v>40.691489361702125</v>
      </c>
      <c r="F36" s="114">
        <v>459</v>
      </c>
      <c r="G36" s="114">
        <v>480</v>
      </c>
      <c r="H36" s="114">
        <v>470</v>
      </c>
      <c r="I36" s="114">
        <v>450</v>
      </c>
      <c r="J36" s="114">
        <v>448</v>
      </c>
      <c r="K36" s="318">
        <v>11</v>
      </c>
      <c r="L36" s="116">
        <v>2.4553571428571428</v>
      </c>
    </row>
    <row r="37" spans="1:12" s="110" customFormat="1" ht="15" customHeight="1" x14ac:dyDescent="0.2">
      <c r="A37" s="120"/>
      <c r="B37" s="119"/>
      <c r="C37" s="258" t="s">
        <v>107</v>
      </c>
      <c r="E37" s="113">
        <v>59.308510638297875</v>
      </c>
      <c r="F37" s="114">
        <v>669</v>
      </c>
      <c r="G37" s="114">
        <v>684</v>
      </c>
      <c r="H37" s="114">
        <v>681</v>
      </c>
      <c r="I37" s="114">
        <v>676</v>
      </c>
      <c r="J37" s="140">
        <v>649</v>
      </c>
      <c r="K37" s="114">
        <v>20</v>
      </c>
      <c r="L37" s="116">
        <v>3.0816640986132513</v>
      </c>
    </row>
    <row r="38" spans="1:12" s="110" customFormat="1" ht="15" customHeight="1" x14ac:dyDescent="0.2">
      <c r="A38" s="120"/>
      <c r="B38" s="119" t="s">
        <v>328</v>
      </c>
      <c r="C38" s="258"/>
      <c r="E38" s="113">
        <v>61.400060477774417</v>
      </c>
      <c r="F38" s="114">
        <v>4061</v>
      </c>
      <c r="G38" s="114">
        <v>4185</v>
      </c>
      <c r="H38" s="114">
        <v>4193</v>
      </c>
      <c r="I38" s="114">
        <v>4143</v>
      </c>
      <c r="J38" s="140">
        <v>4103</v>
      </c>
      <c r="K38" s="114">
        <v>-42</v>
      </c>
      <c r="L38" s="116">
        <v>-1.0236412381184499</v>
      </c>
    </row>
    <row r="39" spans="1:12" s="110" customFormat="1" ht="15" customHeight="1" x14ac:dyDescent="0.2">
      <c r="A39" s="120"/>
      <c r="B39" s="119"/>
      <c r="C39" s="258" t="s">
        <v>106</v>
      </c>
      <c r="E39" s="113">
        <v>39.17754247722236</v>
      </c>
      <c r="F39" s="115">
        <v>1591</v>
      </c>
      <c r="G39" s="114">
        <v>1647</v>
      </c>
      <c r="H39" s="114">
        <v>1655</v>
      </c>
      <c r="I39" s="114">
        <v>1614</v>
      </c>
      <c r="J39" s="140">
        <v>1607</v>
      </c>
      <c r="K39" s="114">
        <v>-16</v>
      </c>
      <c r="L39" s="116">
        <v>-0.99564405724953331</v>
      </c>
    </row>
    <row r="40" spans="1:12" s="110" customFormat="1" ht="15" customHeight="1" x14ac:dyDescent="0.2">
      <c r="A40" s="120"/>
      <c r="B40" s="119"/>
      <c r="C40" s="258" t="s">
        <v>107</v>
      </c>
      <c r="E40" s="113">
        <v>60.82245752277764</v>
      </c>
      <c r="F40" s="115">
        <v>2470</v>
      </c>
      <c r="G40" s="114">
        <v>2538</v>
      </c>
      <c r="H40" s="114">
        <v>2538</v>
      </c>
      <c r="I40" s="114">
        <v>2529</v>
      </c>
      <c r="J40" s="140">
        <v>2496</v>
      </c>
      <c r="K40" s="114">
        <v>-26</v>
      </c>
      <c r="L40" s="116">
        <v>-1.0416666666666667</v>
      </c>
    </row>
    <row r="41" spans="1:12" s="110" customFormat="1" ht="15" customHeight="1" x14ac:dyDescent="0.2">
      <c r="A41" s="120"/>
      <c r="B41" s="320" t="s">
        <v>515</v>
      </c>
      <c r="C41" s="258"/>
      <c r="E41" s="113">
        <v>7.8318717871182342</v>
      </c>
      <c r="F41" s="115">
        <v>518</v>
      </c>
      <c r="G41" s="114">
        <v>540</v>
      </c>
      <c r="H41" s="114">
        <v>527</v>
      </c>
      <c r="I41" s="114">
        <v>524</v>
      </c>
      <c r="J41" s="140">
        <v>512</v>
      </c>
      <c r="K41" s="114">
        <v>6</v>
      </c>
      <c r="L41" s="116">
        <v>1.171875</v>
      </c>
    </row>
    <row r="42" spans="1:12" s="110" customFormat="1" ht="15" customHeight="1" x14ac:dyDescent="0.2">
      <c r="A42" s="120"/>
      <c r="B42" s="119"/>
      <c r="C42" s="268" t="s">
        <v>106</v>
      </c>
      <c r="D42" s="182"/>
      <c r="E42" s="113">
        <v>41.891891891891895</v>
      </c>
      <c r="F42" s="115">
        <v>217</v>
      </c>
      <c r="G42" s="114">
        <v>229</v>
      </c>
      <c r="H42" s="114">
        <v>232</v>
      </c>
      <c r="I42" s="114">
        <v>232</v>
      </c>
      <c r="J42" s="140">
        <v>226</v>
      </c>
      <c r="K42" s="114">
        <v>-9</v>
      </c>
      <c r="L42" s="116">
        <v>-3.9823008849557522</v>
      </c>
    </row>
    <row r="43" spans="1:12" s="110" customFormat="1" ht="15" customHeight="1" x14ac:dyDescent="0.2">
      <c r="A43" s="120"/>
      <c r="B43" s="119"/>
      <c r="C43" s="268" t="s">
        <v>107</v>
      </c>
      <c r="D43" s="182"/>
      <c r="E43" s="113">
        <v>58.108108108108105</v>
      </c>
      <c r="F43" s="115">
        <v>301</v>
      </c>
      <c r="G43" s="114">
        <v>311</v>
      </c>
      <c r="H43" s="114">
        <v>295</v>
      </c>
      <c r="I43" s="114">
        <v>292</v>
      </c>
      <c r="J43" s="140">
        <v>286</v>
      </c>
      <c r="K43" s="114">
        <v>15</v>
      </c>
      <c r="L43" s="116">
        <v>5.244755244755245</v>
      </c>
    </row>
    <row r="44" spans="1:12" s="110" customFormat="1" ht="15" customHeight="1" x14ac:dyDescent="0.2">
      <c r="A44" s="120"/>
      <c r="B44" s="119" t="s">
        <v>205</v>
      </c>
      <c r="C44" s="268"/>
      <c r="D44" s="182"/>
      <c r="E44" s="113">
        <v>13.713335349259147</v>
      </c>
      <c r="F44" s="115">
        <v>907</v>
      </c>
      <c r="G44" s="114">
        <v>943</v>
      </c>
      <c r="H44" s="114">
        <v>924</v>
      </c>
      <c r="I44" s="114">
        <v>932</v>
      </c>
      <c r="J44" s="140">
        <v>960</v>
      </c>
      <c r="K44" s="114">
        <v>-53</v>
      </c>
      <c r="L44" s="116">
        <v>-5.520833333333333</v>
      </c>
    </row>
    <row r="45" spans="1:12" s="110" customFormat="1" ht="15" customHeight="1" x14ac:dyDescent="0.2">
      <c r="A45" s="120"/>
      <c r="B45" s="119"/>
      <c r="C45" s="268" t="s">
        <v>106</v>
      </c>
      <c r="D45" s="182"/>
      <c r="E45" s="113">
        <v>28.004410143329658</v>
      </c>
      <c r="F45" s="115">
        <v>254</v>
      </c>
      <c r="G45" s="114">
        <v>256</v>
      </c>
      <c r="H45" s="114">
        <v>247</v>
      </c>
      <c r="I45" s="114">
        <v>246</v>
      </c>
      <c r="J45" s="140">
        <v>256</v>
      </c>
      <c r="K45" s="114">
        <v>-2</v>
      </c>
      <c r="L45" s="116">
        <v>-0.78125</v>
      </c>
    </row>
    <row r="46" spans="1:12" s="110" customFormat="1" ht="15" customHeight="1" x14ac:dyDescent="0.2">
      <c r="A46" s="123"/>
      <c r="B46" s="124"/>
      <c r="C46" s="260" t="s">
        <v>107</v>
      </c>
      <c r="D46" s="261"/>
      <c r="E46" s="125">
        <v>71.995589856670335</v>
      </c>
      <c r="F46" s="143">
        <v>653</v>
      </c>
      <c r="G46" s="144">
        <v>687</v>
      </c>
      <c r="H46" s="144">
        <v>677</v>
      </c>
      <c r="I46" s="144">
        <v>686</v>
      </c>
      <c r="J46" s="145">
        <v>704</v>
      </c>
      <c r="K46" s="144">
        <v>-51</v>
      </c>
      <c r="L46" s="146">
        <v>-7.2443181818181817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6614</v>
      </c>
      <c r="E11" s="114">
        <v>6832</v>
      </c>
      <c r="F11" s="114">
        <v>6795</v>
      </c>
      <c r="G11" s="114">
        <v>6725</v>
      </c>
      <c r="H11" s="140">
        <v>6672</v>
      </c>
      <c r="I11" s="115">
        <v>-58</v>
      </c>
      <c r="J11" s="116">
        <v>-0.8693045563549161</v>
      </c>
    </row>
    <row r="12" spans="1:15" s="110" customFormat="1" ht="24.95" customHeight="1" x14ac:dyDescent="0.2">
      <c r="A12" s="193" t="s">
        <v>132</v>
      </c>
      <c r="B12" s="194" t="s">
        <v>133</v>
      </c>
      <c r="C12" s="113">
        <v>1.0583610523132749</v>
      </c>
      <c r="D12" s="115">
        <v>70</v>
      </c>
      <c r="E12" s="114">
        <v>73</v>
      </c>
      <c r="F12" s="114">
        <v>73</v>
      </c>
      <c r="G12" s="114">
        <v>73</v>
      </c>
      <c r="H12" s="140">
        <v>80</v>
      </c>
      <c r="I12" s="115">
        <v>-10</v>
      </c>
      <c r="J12" s="116">
        <v>-12.5</v>
      </c>
    </row>
    <row r="13" spans="1:15" s="110" customFormat="1" ht="24.95" customHeight="1" x14ac:dyDescent="0.2">
      <c r="A13" s="193" t="s">
        <v>134</v>
      </c>
      <c r="B13" s="199" t="s">
        <v>214</v>
      </c>
      <c r="C13" s="113">
        <v>0.54429996976111283</v>
      </c>
      <c r="D13" s="115">
        <v>36</v>
      </c>
      <c r="E13" s="114">
        <v>29</v>
      </c>
      <c r="F13" s="114">
        <v>31</v>
      </c>
      <c r="G13" s="114">
        <v>31</v>
      </c>
      <c r="H13" s="140">
        <v>31</v>
      </c>
      <c r="I13" s="115">
        <v>5</v>
      </c>
      <c r="J13" s="116">
        <v>16.129032258064516</v>
      </c>
    </row>
    <row r="14" spans="1:15" s="287" customFormat="1" ht="24.95" customHeight="1" x14ac:dyDescent="0.2">
      <c r="A14" s="193" t="s">
        <v>215</v>
      </c>
      <c r="B14" s="199" t="s">
        <v>137</v>
      </c>
      <c r="C14" s="113">
        <v>5.4429996976111283</v>
      </c>
      <c r="D14" s="115">
        <v>360</v>
      </c>
      <c r="E14" s="114">
        <v>373</v>
      </c>
      <c r="F14" s="114">
        <v>391</v>
      </c>
      <c r="G14" s="114">
        <v>372</v>
      </c>
      <c r="H14" s="140">
        <v>369</v>
      </c>
      <c r="I14" s="115">
        <v>-9</v>
      </c>
      <c r="J14" s="116">
        <v>-2.4390243902439024</v>
      </c>
      <c r="K14" s="110"/>
      <c r="L14" s="110"/>
      <c r="M14" s="110"/>
      <c r="N14" s="110"/>
      <c r="O14" s="110"/>
    </row>
    <row r="15" spans="1:15" s="110" customFormat="1" ht="24.95" customHeight="1" x14ac:dyDescent="0.2">
      <c r="A15" s="193" t="s">
        <v>216</v>
      </c>
      <c r="B15" s="199" t="s">
        <v>217</v>
      </c>
      <c r="C15" s="113">
        <v>2.0260054429996974</v>
      </c>
      <c r="D15" s="115">
        <v>134</v>
      </c>
      <c r="E15" s="114">
        <v>129</v>
      </c>
      <c r="F15" s="114">
        <v>136</v>
      </c>
      <c r="G15" s="114">
        <v>130</v>
      </c>
      <c r="H15" s="140">
        <v>132</v>
      </c>
      <c r="I15" s="115">
        <v>2</v>
      </c>
      <c r="J15" s="116">
        <v>1.5151515151515151</v>
      </c>
    </row>
    <row r="16" spans="1:15" s="287" customFormat="1" ht="24.95" customHeight="1" x14ac:dyDescent="0.2">
      <c r="A16" s="193" t="s">
        <v>218</v>
      </c>
      <c r="B16" s="199" t="s">
        <v>141</v>
      </c>
      <c r="C16" s="113">
        <v>3.0541276081040216</v>
      </c>
      <c r="D16" s="115">
        <v>202</v>
      </c>
      <c r="E16" s="114">
        <v>217</v>
      </c>
      <c r="F16" s="114">
        <v>227</v>
      </c>
      <c r="G16" s="114">
        <v>215</v>
      </c>
      <c r="H16" s="140">
        <v>211</v>
      </c>
      <c r="I16" s="115">
        <v>-9</v>
      </c>
      <c r="J16" s="116">
        <v>-4.2654028436018958</v>
      </c>
      <c r="K16" s="110"/>
      <c r="L16" s="110"/>
      <c r="M16" s="110"/>
      <c r="N16" s="110"/>
      <c r="O16" s="110"/>
    </row>
    <row r="17" spans="1:15" s="110" customFormat="1" ht="24.95" customHeight="1" x14ac:dyDescent="0.2">
      <c r="A17" s="193" t="s">
        <v>142</v>
      </c>
      <c r="B17" s="199" t="s">
        <v>220</v>
      </c>
      <c r="C17" s="113">
        <v>0.36286664650740852</v>
      </c>
      <c r="D17" s="115">
        <v>24</v>
      </c>
      <c r="E17" s="114">
        <v>27</v>
      </c>
      <c r="F17" s="114">
        <v>28</v>
      </c>
      <c r="G17" s="114">
        <v>27</v>
      </c>
      <c r="H17" s="140">
        <v>26</v>
      </c>
      <c r="I17" s="115">
        <v>-2</v>
      </c>
      <c r="J17" s="116">
        <v>-7.6923076923076925</v>
      </c>
    </row>
    <row r="18" spans="1:15" s="287" customFormat="1" ht="24.95" customHeight="1" x14ac:dyDescent="0.2">
      <c r="A18" s="201" t="s">
        <v>144</v>
      </c>
      <c r="B18" s="202" t="s">
        <v>145</v>
      </c>
      <c r="C18" s="113">
        <v>2.5400665255518597</v>
      </c>
      <c r="D18" s="115">
        <v>168</v>
      </c>
      <c r="E18" s="114">
        <v>169</v>
      </c>
      <c r="F18" s="114">
        <v>181</v>
      </c>
      <c r="G18" s="114">
        <v>168</v>
      </c>
      <c r="H18" s="140">
        <v>160</v>
      </c>
      <c r="I18" s="115">
        <v>8</v>
      </c>
      <c r="J18" s="116">
        <v>5</v>
      </c>
      <c r="K18" s="110"/>
      <c r="L18" s="110"/>
      <c r="M18" s="110"/>
      <c r="N18" s="110"/>
      <c r="O18" s="110"/>
    </row>
    <row r="19" spans="1:15" s="110" customFormat="1" ht="24.95" customHeight="1" x14ac:dyDescent="0.2">
      <c r="A19" s="193" t="s">
        <v>146</v>
      </c>
      <c r="B19" s="199" t="s">
        <v>147</v>
      </c>
      <c r="C19" s="113">
        <v>16.434835198064711</v>
      </c>
      <c r="D19" s="115">
        <v>1087</v>
      </c>
      <c r="E19" s="114">
        <v>1142</v>
      </c>
      <c r="F19" s="114">
        <v>1099</v>
      </c>
      <c r="G19" s="114">
        <v>1085</v>
      </c>
      <c r="H19" s="140">
        <v>1091</v>
      </c>
      <c r="I19" s="115">
        <v>-4</v>
      </c>
      <c r="J19" s="116">
        <v>-0.36663611365719523</v>
      </c>
    </row>
    <row r="20" spans="1:15" s="287" customFormat="1" ht="24.95" customHeight="1" x14ac:dyDescent="0.2">
      <c r="A20" s="193" t="s">
        <v>148</v>
      </c>
      <c r="B20" s="199" t="s">
        <v>149</v>
      </c>
      <c r="C20" s="113">
        <v>8.7692772905957064</v>
      </c>
      <c r="D20" s="115">
        <v>580</v>
      </c>
      <c r="E20" s="114">
        <v>603</v>
      </c>
      <c r="F20" s="114">
        <v>605</v>
      </c>
      <c r="G20" s="114">
        <v>594</v>
      </c>
      <c r="H20" s="140">
        <v>608</v>
      </c>
      <c r="I20" s="115">
        <v>-28</v>
      </c>
      <c r="J20" s="116">
        <v>-4.6052631578947372</v>
      </c>
      <c r="K20" s="110"/>
      <c r="L20" s="110"/>
      <c r="M20" s="110"/>
      <c r="N20" s="110"/>
      <c r="O20" s="110"/>
    </row>
    <row r="21" spans="1:15" s="110" customFormat="1" ht="24.95" customHeight="1" x14ac:dyDescent="0.2">
      <c r="A21" s="201" t="s">
        <v>150</v>
      </c>
      <c r="B21" s="202" t="s">
        <v>151</v>
      </c>
      <c r="C21" s="113">
        <v>15.406713032960386</v>
      </c>
      <c r="D21" s="115">
        <v>1019</v>
      </c>
      <c r="E21" s="114">
        <v>1119</v>
      </c>
      <c r="F21" s="114">
        <v>1093</v>
      </c>
      <c r="G21" s="114">
        <v>1117</v>
      </c>
      <c r="H21" s="140">
        <v>1071</v>
      </c>
      <c r="I21" s="115">
        <v>-52</v>
      </c>
      <c r="J21" s="116">
        <v>-4.8552754435107373</v>
      </c>
    </row>
    <row r="22" spans="1:15" s="110" customFormat="1" ht="24.95" customHeight="1" x14ac:dyDescent="0.2">
      <c r="A22" s="201" t="s">
        <v>152</v>
      </c>
      <c r="B22" s="199" t="s">
        <v>153</v>
      </c>
      <c r="C22" s="113">
        <v>2.1469609918355004</v>
      </c>
      <c r="D22" s="115">
        <v>142</v>
      </c>
      <c r="E22" s="114">
        <v>154</v>
      </c>
      <c r="F22" s="114">
        <v>154</v>
      </c>
      <c r="G22" s="114">
        <v>157</v>
      </c>
      <c r="H22" s="140">
        <v>158</v>
      </c>
      <c r="I22" s="115">
        <v>-16</v>
      </c>
      <c r="J22" s="116">
        <v>-10.126582278481013</v>
      </c>
    </row>
    <row r="23" spans="1:15" s="110" customFormat="1" ht="24.95" customHeight="1" x14ac:dyDescent="0.2">
      <c r="A23" s="193" t="s">
        <v>154</v>
      </c>
      <c r="B23" s="199" t="s">
        <v>155</v>
      </c>
      <c r="C23" s="113">
        <v>1.3305110371938313</v>
      </c>
      <c r="D23" s="115">
        <v>88</v>
      </c>
      <c r="E23" s="114">
        <v>83</v>
      </c>
      <c r="F23" s="114">
        <v>82</v>
      </c>
      <c r="G23" s="114">
        <v>82</v>
      </c>
      <c r="H23" s="140">
        <v>82</v>
      </c>
      <c r="I23" s="115">
        <v>6</v>
      </c>
      <c r="J23" s="116">
        <v>7.3170731707317076</v>
      </c>
    </row>
    <row r="24" spans="1:15" s="110" customFormat="1" ht="24.95" customHeight="1" x14ac:dyDescent="0.2">
      <c r="A24" s="193" t="s">
        <v>156</v>
      </c>
      <c r="B24" s="199" t="s">
        <v>221</v>
      </c>
      <c r="C24" s="113">
        <v>8.6785606289688548</v>
      </c>
      <c r="D24" s="115">
        <v>574</v>
      </c>
      <c r="E24" s="114">
        <v>581</v>
      </c>
      <c r="F24" s="114">
        <v>590</v>
      </c>
      <c r="G24" s="114">
        <v>590</v>
      </c>
      <c r="H24" s="140">
        <v>585</v>
      </c>
      <c r="I24" s="115">
        <v>-11</v>
      </c>
      <c r="J24" s="116">
        <v>-1.8803418803418803</v>
      </c>
    </row>
    <row r="25" spans="1:15" s="110" customFormat="1" ht="24.95" customHeight="1" x14ac:dyDescent="0.2">
      <c r="A25" s="193" t="s">
        <v>222</v>
      </c>
      <c r="B25" s="204" t="s">
        <v>159</v>
      </c>
      <c r="C25" s="113">
        <v>11.248866041729665</v>
      </c>
      <c r="D25" s="115">
        <v>744</v>
      </c>
      <c r="E25" s="114">
        <v>745</v>
      </c>
      <c r="F25" s="114">
        <v>754</v>
      </c>
      <c r="G25" s="114">
        <v>730</v>
      </c>
      <c r="H25" s="140">
        <v>704</v>
      </c>
      <c r="I25" s="115">
        <v>40</v>
      </c>
      <c r="J25" s="116">
        <v>5.6818181818181817</v>
      </c>
    </row>
    <row r="26" spans="1:15" s="110" customFormat="1" ht="24.95" customHeight="1" x14ac:dyDescent="0.2">
      <c r="A26" s="201">
        <v>782.78300000000002</v>
      </c>
      <c r="B26" s="203" t="s">
        <v>160</v>
      </c>
      <c r="C26" s="113">
        <v>0.66525551859691567</v>
      </c>
      <c r="D26" s="115">
        <v>44</v>
      </c>
      <c r="E26" s="114">
        <v>40</v>
      </c>
      <c r="F26" s="114">
        <v>41</v>
      </c>
      <c r="G26" s="114">
        <v>43</v>
      </c>
      <c r="H26" s="140">
        <v>35</v>
      </c>
      <c r="I26" s="115">
        <v>9</v>
      </c>
      <c r="J26" s="116">
        <v>25.714285714285715</v>
      </c>
    </row>
    <row r="27" spans="1:15" s="110" customFormat="1" ht="24.95" customHeight="1" x14ac:dyDescent="0.2">
      <c r="A27" s="193" t="s">
        <v>161</v>
      </c>
      <c r="B27" s="199" t="s">
        <v>162</v>
      </c>
      <c r="C27" s="113">
        <v>0.93740550347747198</v>
      </c>
      <c r="D27" s="115">
        <v>62</v>
      </c>
      <c r="E27" s="114">
        <v>58</v>
      </c>
      <c r="F27" s="114">
        <v>59</v>
      </c>
      <c r="G27" s="114">
        <v>58</v>
      </c>
      <c r="H27" s="140">
        <v>63</v>
      </c>
      <c r="I27" s="115">
        <v>-1</v>
      </c>
      <c r="J27" s="116">
        <v>-1.5873015873015872</v>
      </c>
    </row>
    <row r="28" spans="1:15" s="110" customFormat="1" ht="24.95" customHeight="1" x14ac:dyDescent="0.2">
      <c r="A28" s="193" t="s">
        <v>163</v>
      </c>
      <c r="B28" s="199" t="s">
        <v>164</v>
      </c>
      <c r="C28" s="113">
        <v>3.4321136982159057</v>
      </c>
      <c r="D28" s="115">
        <v>227</v>
      </c>
      <c r="E28" s="114">
        <v>221</v>
      </c>
      <c r="F28" s="114">
        <v>218</v>
      </c>
      <c r="G28" s="114">
        <v>213</v>
      </c>
      <c r="H28" s="140">
        <v>224</v>
      </c>
      <c r="I28" s="115">
        <v>3</v>
      </c>
      <c r="J28" s="116">
        <v>1.3392857142857142</v>
      </c>
    </row>
    <row r="29" spans="1:15" s="110" customFormat="1" ht="24.95" customHeight="1" x14ac:dyDescent="0.2">
      <c r="A29" s="193">
        <v>86</v>
      </c>
      <c r="B29" s="199" t="s">
        <v>165</v>
      </c>
      <c r="C29" s="113">
        <v>7.1666162685213184</v>
      </c>
      <c r="D29" s="115">
        <v>474</v>
      </c>
      <c r="E29" s="114">
        <v>474</v>
      </c>
      <c r="F29" s="114">
        <v>465</v>
      </c>
      <c r="G29" s="114">
        <v>464</v>
      </c>
      <c r="H29" s="140">
        <v>460</v>
      </c>
      <c r="I29" s="115">
        <v>14</v>
      </c>
      <c r="J29" s="116">
        <v>3.0434782608695654</v>
      </c>
    </row>
    <row r="30" spans="1:15" s="110" customFormat="1" ht="24.95" customHeight="1" x14ac:dyDescent="0.2">
      <c r="A30" s="193">
        <v>87.88</v>
      </c>
      <c r="B30" s="204" t="s">
        <v>166</v>
      </c>
      <c r="C30" s="113">
        <v>4.5055941941336561</v>
      </c>
      <c r="D30" s="115">
        <v>298</v>
      </c>
      <c r="E30" s="114">
        <v>299</v>
      </c>
      <c r="F30" s="114">
        <v>305</v>
      </c>
      <c r="G30" s="114">
        <v>316</v>
      </c>
      <c r="H30" s="140">
        <v>312</v>
      </c>
      <c r="I30" s="115">
        <v>-14</v>
      </c>
      <c r="J30" s="116">
        <v>-4.4871794871794872</v>
      </c>
    </row>
    <row r="31" spans="1:15" s="110" customFormat="1" ht="24.95" customHeight="1" x14ac:dyDescent="0.2">
      <c r="A31" s="193" t="s">
        <v>167</v>
      </c>
      <c r="B31" s="199" t="s">
        <v>168</v>
      </c>
      <c r="C31" s="113">
        <v>9.6915633504687033</v>
      </c>
      <c r="D31" s="115">
        <v>641</v>
      </c>
      <c r="E31" s="114">
        <v>669</v>
      </c>
      <c r="F31" s="114">
        <v>654</v>
      </c>
      <c r="G31" s="114">
        <v>632</v>
      </c>
      <c r="H31" s="140">
        <v>639</v>
      </c>
      <c r="I31" s="115">
        <v>2</v>
      </c>
      <c r="J31" s="116">
        <v>0.3129890453834116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1.0583610523132749</v>
      </c>
      <c r="D34" s="115">
        <v>70</v>
      </c>
      <c r="E34" s="114">
        <v>73</v>
      </c>
      <c r="F34" s="114">
        <v>73</v>
      </c>
      <c r="G34" s="114">
        <v>73</v>
      </c>
      <c r="H34" s="140">
        <v>80</v>
      </c>
      <c r="I34" s="115">
        <v>-10</v>
      </c>
      <c r="J34" s="116">
        <v>-12.5</v>
      </c>
    </row>
    <row r="35" spans="1:10" s="110" customFormat="1" ht="24.95" customHeight="1" x14ac:dyDescent="0.2">
      <c r="A35" s="292" t="s">
        <v>171</v>
      </c>
      <c r="B35" s="293" t="s">
        <v>172</v>
      </c>
      <c r="C35" s="113">
        <v>8.5273661929241005</v>
      </c>
      <c r="D35" s="115">
        <v>564</v>
      </c>
      <c r="E35" s="114">
        <v>571</v>
      </c>
      <c r="F35" s="114">
        <v>603</v>
      </c>
      <c r="G35" s="114">
        <v>571</v>
      </c>
      <c r="H35" s="140">
        <v>560</v>
      </c>
      <c r="I35" s="115">
        <v>4</v>
      </c>
      <c r="J35" s="116">
        <v>0.7142857142857143</v>
      </c>
    </row>
    <row r="36" spans="1:10" s="110" customFormat="1" ht="24.95" customHeight="1" x14ac:dyDescent="0.2">
      <c r="A36" s="294" t="s">
        <v>173</v>
      </c>
      <c r="B36" s="295" t="s">
        <v>174</v>
      </c>
      <c r="C36" s="125">
        <v>90.414272754762621</v>
      </c>
      <c r="D36" s="143">
        <v>5980</v>
      </c>
      <c r="E36" s="144">
        <v>6188</v>
      </c>
      <c r="F36" s="144">
        <v>6119</v>
      </c>
      <c r="G36" s="144">
        <v>6081</v>
      </c>
      <c r="H36" s="145">
        <v>6032</v>
      </c>
      <c r="I36" s="143">
        <v>-52</v>
      </c>
      <c r="J36" s="146">
        <v>-0.86206896551724133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6614</v>
      </c>
      <c r="F11" s="264">
        <v>6832</v>
      </c>
      <c r="G11" s="264">
        <v>6795</v>
      </c>
      <c r="H11" s="264">
        <v>6725</v>
      </c>
      <c r="I11" s="265">
        <v>6672</v>
      </c>
      <c r="J11" s="263">
        <v>-58</v>
      </c>
      <c r="K11" s="266">
        <v>-0.8693045563549161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41.487753250680377</v>
      </c>
      <c r="E13" s="115">
        <v>2744</v>
      </c>
      <c r="F13" s="114">
        <v>2813</v>
      </c>
      <c r="G13" s="114">
        <v>2808</v>
      </c>
      <c r="H13" s="114">
        <v>2730</v>
      </c>
      <c r="I13" s="140">
        <v>2709</v>
      </c>
      <c r="J13" s="115">
        <v>35</v>
      </c>
      <c r="K13" s="116">
        <v>1.2919896640826873</v>
      </c>
    </row>
    <row r="14" spans="1:15" ht="15.95" customHeight="1" x14ac:dyDescent="0.2">
      <c r="A14" s="306" t="s">
        <v>230</v>
      </c>
      <c r="B14" s="307"/>
      <c r="C14" s="308"/>
      <c r="D14" s="113">
        <v>47.293619594798912</v>
      </c>
      <c r="E14" s="115">
        <v>3128</v>
      </c>
      <c r="F14" s="114">
        <v>3246</v>
      </c>
      <c r="G14" s="114">
        <v>3207</v>
      </c>
      <c r="H14" s="114">
        <v>3213</v>
      </c>
      <c r="I14" s="140">
        <v>3166</v>
      </c>
      <c r="J14" s="115">
        <v>-38</v>
      </c>
      <c r="K14" s="116">
        <v>-1.2002526847757422</v>
      </c>
    </row>
    <row r="15" spans="1:15" ht="15.95" customHeight="1" x14ac:dyDescent="0.2">
      <c r="A15" s="306" t="s">
        <v>231</v>
      </c>
      <c r="B15" s="307"/>
      <c r="C15" s="308"/>
      <c r="D15" s="113">
        <v>4.8079830662231631</v>
      </c>
      <c r="E15" s="115">
        <v>318</v>
      </c>
      <c r="F15" s="114">
        <v>336</v>
      </c>
      <c r="G15" s="114">
        <v>349</v>
      </c>
      <c r="H15" s="114">
        <v>348</v>
      </c>
      <c r="I15" s="140">
        <v>362</v>
      </c>
      <c r="J15" s="115">
        <v>-44</v>
      </c>
      <c r="K15" s="116">
        <v>-12.154696132596685</v>
      </c>
    </row>
    <row r="16" spans="1:15" ht="15.95" customHeight="1" x14ac:dyDescent="0.2">
      <c r="A16" s="306" t="s">
        <v>232</v>
      </c>
      <c r="B16" s="307"/>
      <c r="C16" s="308"/>
      <c r="D16" s="113">
        <v>3.2053220441487755</v>
      </c>
      <c r="E16" s="115">
        <v>212</v>
      </c>
      <c r="F16" s="114">
        <v>219</v>
      </c>
      <c r="G16" s="114">
        <v>214</v>
      </c>
      <c r="H16" s="114">
        <v>216</v>
      </c>
      <c r="I16" s="140">
        <v>226</v>
      </c>
      <c r="J16" s="115">
        <v>-14</v>
      </c>
      <c r="K16" s="116">
        <v>-6.1946902654867255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0.34774720290293315</v>
      </c>
      <c r="E18" s="115">
        <v>23</v>
      </c>
      <c r="F18" s="114">
        <v>21</v>
      </c>
      <c r="G18" s="114">
        <v>20</v>
      </c>
      <c r="H18" s="114">
        <v>20</v>
      </c>
      <c r="I18" s="140">
        <v>24</v>
      </c>
      <c r="J18" s="115">
        <v>-1</v>
      </c>
      <c r="K18" s="116">
        <v>-4.166666666666667</v>
      </c>
    </row>
    <row r="19" spans="1:11" ht="14.1" customHeight="1" x14ac:dyDescent="0.2">
      <c r="A19" s="306" t="s">
        <v>235</v>
      </c>
      <c r="B19" s="307" t="s">
        <v>236</v>
      </c>
      <c r="C19" s="308"/>
      <c r="D19" s="113">
        <v>0.19655276685817963</v>
      </c>
      <c r="E19" s="115">
        <v>13</v>
      </c>
      <c r="F19" s="114">
        <v>11</v>
      </c>
      <c r="G19" s="114">
        <v>9</v>
      </c>
      <c r="H19" s="114">
        <v>9</v>
      </c>
      <c r="I19" s="140">
        <v>11</v>
      </c>
      <c r="J19" s="115">
        <v>2</v>
      </c>
      <c r="K19" s="116">
        <v>18.181818181818183</v>
      </c>
    </row>
    <row r="20" spans="1:11" ht="14.1" customHeight="1" x14ac:dyDescent="0.2">
      <c r="A20" s="306">
        <v>12</v>
      </c>
      <c r="B20" s="307" t="s">
        <v>237</v>
      </c>
      <c r="C20" s="308"/>
      <c r="D20" s="113">
        <v>0.89204717266404598</v>
      </c>
      <c r="E20" s="115">
        <v>59</v>
      </c>
      <c r="F20" s="114">
        <v>63</v>
      </c>
      <c r="G20" s="114">
        <v>66</v>
      </c>
      <c r="H20" s="114">
        <v>61</v>
      </c>
      <c r="I20" s="140">
        <v>67</v>
      </c>
      <c r="J20" s="115">
        <v>-8</v>
      </c>
      <c r="K20" s="116">
        <v>-11.940298507462687</v>
      </c>
    </row>
    <row r="21" spans="1:11" ht="14.1" customHeight="1" x14ac:dyDescent="0.2">
      <c r="A21" s="306">
        <v>21</v>
      </c>
      <c r="B21" s="307" t="s">
        <v>238</v>
      </c>
      <c r="C21" s="308"/>
      <c r="D21" s="113" t="s">
        <v>513</v>
      </c>
      <c r="E21" s="115" t="s">
        <v>513</v>
      </c>
      <c r="F21" s="114" t="s">
        <v>513</v>
      </c>
      <c r="G21" s="114">
        <v>0</v>
      </c>
      <c r="H21" s="114">
        <v>0</v>
      </c>
      <c r="I21" s="140">
        <v>0</v>
      </c>
      <c r="J21" s="115" t="s">
        <v>513</v>
      </c>
      <c r="K21" s="116" t="s">
        <v>513</v>
      </c>
    </row>
    <row r="22" spans="1:11" ht="14.1" customHeight="1" x14ac:dyDescent="0.2">
      <c r="A22" s="306">
        <v>22</v>
      </c>
      <c r="B22" s="307" t="s">
        <v>239</v>
      </c>
      <c r="C22" s="308"/>
      <c r="D22" s="113">
        <v>0.21167221046265497</v>
      </c>
      <c r="E22" s="115">
        <v>14</v>
      </c>
      <c r="F22" s="114">
        <v>14</v>
      </c>
      <c r="G22" s="114">
        <v>16</v>
      </c>
      <c r="H22" s="114">
        <v>15</v>
      </c>
      <c r="I22" s="140">
        <v>13</v>
      </c>
      <c r="J22" s="115">
        <v>1</v>
      </c>
      <c r="K22" s="116">
        <v>7.6923076923076925</v>
      </c>
    </row>
    <row r="23" spans="1:11" ht="14.1" customHeight="1" x14ac:dyDescent="0.2">
      <c r="A23" s="306">
        <v>23</v>
      </c>
      <c r="B23" s="307" t="s">
        <v>240</v>
      </c>
      <c r="C23" s="308"/>
      <c r="D23" s="113">
        <v>0.37798609011188389</v>
      </c>
      <c r="E23" s="115">
        <v>25</v>
      </c>
      <c r="F23" s="114">
        <v>27</v>
      </c>
      <c r="G23" s="114">
        <v>31</v>
      </c>
      <c r="H23" s="114">
        <v>26</v>
      </c>
      <c r="I23" s="140">
        <v>27</v>
      </c>
      <c r="J23" s="115">
        <v>-2</v>
      </c>
      <c r="K23" s="116">
        <v>-7.4074074074074074</v>
      </c>
    </row>
    <row r="24" spans="1:11" ht="14.1" customHeight="1" x14ac:dyDescent="0.2">
      <c r="A24" s="306">
        <v>24</v>
      </c>
      <c r="B24" s="307" t="s">
        <v>241</v>
      </c>
      <c r="C24" s="308"/>
      <c r="D24" s="113">
        <v>0.42334442092530994</v>
      </c>
      <c r="E24" s="115">
        <v>28</v>
      </c>
      <c r="F24" s="114">
        <v>29</v>
      </c>
      <c r="G24" s="114">
        <v>29</v>
      </c>
      <c r="H24" s="114">
        <v>25</v>
      </c>
      <c r="I24" s="140">
        <v>27</v>
      </c>
      <c r="J24" s="115">
        <v>1</v>
      </c>
      <c r="K24" s="116">
        <v>3.7037037037037037</v>
      </c>
    </row>
    <row r="25" spans="1:11" ht="14.1" customHeight="1" x14ac:dyDescent="0.2">
      <c r="A25" s="306">
        <v>25</v>
      </c>
      <c r="B25" s="307" t="s">
        <v>242</v>
      </c>
      <c r="C25" s="308"/>
      <c r="D25" s="113">
        <v>1.2397943755669791</v>
      </c>
      <c r="E25" s="115">
        <v>82</v>
      </c>
      <c r="F25" s="114">
        <v>87</v>
      </c>
      <c r="G25" s="114">
        <v>88</v>
      </c>
      <c r="H25" s="114">
        <v>82</v>
      </c>
      <c r="I25" s="140">
        <v>83</v>
      </c>
      <c r="J25" s="115">
        <v>-1</v>
      </c>
      <c r="K25" s="116">
        <v>-1.2048192771084338</v>
      </c>
    </row>
    <row r="26" spans="1:11" ht="14.1" customHeight="1" x14ac:dyDescent="0.2">
      <c r="A26" s="306">
        <v>26</v>
      </c>
      <c r="B26" s="307" t="s">
        <v>243</v>
      </c>
      <c r="C26" s="308"/>
      <c r="D26" s="113">
        <v>0.55941941336558809</v>
      </c>
      <c r="E26" s="115">
        <v>37</v>
      </c>
      <c r="F26" s="114">
        <v>36</v>
      </c>
      <c r="G26" s="114">
        <v>35</v>
      </c>
      <c r="H26" s="114">
        <v>29</v>
      </c>
      <c r="I26" s="140">
        <v>26</v>
      </c>
      <c r="J26" s="115">
        <v>11</v>
      </c>
      <c r="K26" s="116">
        <v>42.307692307692307</v>
      </c>
    </row>
    <row r="27" spans="1:11" ht="14.1" customHeight="1" x14ac:dyDescent="0.2">
      <c r="A27" s="306">
        <v>27</v>
      </c>
      <c r="B27" s="307" t="s">
        <v>244</v>
      </c>
      <c r="C27" s="308"/>
      <c r="D27" s="113">
        <v>0.3023888720895071</v>
      </c>
      <c r="E27" s="115">
        <v>20</v>
      </c>
      <c r="F27" s="114">
        <v>18</v>
      </c>
      <c r="G27" s="114">
        <v>21</v>
      </c>
      <c r="H27" s="114">
        <v>18</v>
      </c>
      <c r="I27" s="140">
        <v>19</v>
      </c>
      <c r="J27" s="115">
        <v>1</v>
      </c>
      <c r="K27" s="116">
        <v>5.2631578947368425</v>
      </c>
    </row>
    <row r="28" spans="1:11" ht="14.1" customHeight="1" x14ac:dyDescent="0.2">
      <c r="A28" s="306">
        <v>28</v>
      </c>
      <c r="B28" s="307" t="s">
        <v>245</v>
      </c>
      <c r="C28" s="308"/>
      <c r="D28" s="113">
        <v>0.34774720290293315</v>
      </c>
      <c r="E28" s="115">
        <v>23</v>
      </c>
      <c r="F28" s="114">
        <v>24</v>
      </c>
      <c r="G28" s="114">
        <v>24</v>
      </c>
      <c r="H28" s="114">
        <v>22</v>
      </c>
      <c r="I28" s="140">
        <v>22</v>
      </c>
      <c r="J28" s="115">
        <v>1</v>
      </c>
      <c r="K28" s="116">
        <v>4.5454545454545459</v>
      </c>
    </row>
    <row r="29" spans="1:11" ht="14.1" customHeight="1" x14ac:dyDescent="0.2">
      <c r="A29" s="306">
        <v>29</v>
      </c>
      <c r="B29" s="307" t="s">
        <v>246</v>
      </c>
      <c r="C29" s="308"/>
      <c r="D29" s="113">
        <v>2.8122165104324162</v>
      </c>
      <c r="E29" s="115">
        <v>186</v>
      </c>
      <c r="F29" s="114">
        <v>193</v>
      </c>
      <c r="G29" s="114">
        <v>183</v>
      </c>
      <c r="H29" s="114">
        <v>193</v>
      </c>
      <c r="I29" s="140">
        <v>186</v>
      </c>
      <c r="J29" s="115">
        <v>0</v>
      </c>
      <c r="K29" s="116">
        <v>0</v>
      </c>
    </row>
    <row r="30" spans="1:11" ht="14.1" customHeight="1" x14ac:dyDescent="0.2">
      <c r="A30" s="306" t="s">
        <v>247</v>
      </c>
      <c r="B30" s="307" t="s">
        <v>248</v>
      </c>
      <c r="C30" s="308"/>
      <c r="D30" s="113">
        <v>0.45358330813426068</v>
      </c>
      <c r="E30" s="115">
        <v>30</v>
      </c>
      <c r="F30" s="114">
        <v>26</v>
      </c>
      <c r="G30" s="114">
        <v>23</v>
      </c>
      <c r="H30" s="114">
        <v>20</v>
      </c>
      <c r="I30" s="140">
        <v>20</v>
      </c>
      <c r="J30" s="115">
        <v>10</v>
      </c>
      <c r="K30" s="116">
        <v>50</v>
      </c>
    </row>
    <row r="31" spans="1:11" ht="14.1" customHeight="1" x14ac:dyDescent="0.2">
      <c r="A31" s="306" t="s">
        <v>249</v>
      </c>
      <c r="B31" s="307" t="s">
        <v>250</v>
      </c>
      <c r="C31" s="308"/>
      <c r="D31" s="113">
        <v>2.3586332022981553</v>
      </c>
      <c r="E31" s="115">
        <v>156</v>
      </c>
      <c r="F31" s="114">
        <v>167</v>
      </c>
      <c r="G31" s="114">
        <v>160</v>
      </c>
      <c r="H31" s="114">
        <v>173</v>
      </c>
      <c r="I31" s="140">
        <v>166</v>
      </c>
      <c r="J31" s="115">
        <v>-10</v>
      </c>
      <c r="K31" s="116">
        <v>-6.024096385542169</v>
      </c>
    </row>
    <row r="32" spans="1:11" ht="14.1" customHeight="1" x14ac:dyDescent="0.2">
      <c r="A32" s="306">
        <v>31</v>
      </c>
      <c r="B32" s="307" t="s">
        <v>251</v>
      </c>
      <c r="C32" s="308"/>
      <c r="D32" s="113">
        <v>0.10583610523132748</v>
      </c>
      <c r="E32" s="115">
        <v>7</v>
      </c>
      <c r="F32" s="114">
        <v>7</v>
      </c>
      <c r="G32" s="114">
        <v>8</v>
      </c>
      <c r="H32" s="114">
        <v>8</v>
      </c>
      <c r="I32" s="140">
        <v>9</v>
      </c>
      <c r="J32" s="115">
        <v>-2</v>
      </c>
      <c r="K32" s="116">
        <v>-22.222222222222221</v>
      </c>
    </row>
    <row r="33" spans="1:11" ht="14.1" customHeight="1" x14ac:dyDescent="0.2">
      <c r="A33" s="306">
        <v>32</v>
      </c>
      <c r="B33" s="307" t="s">
        <v>252</v>
      </c>
      <c r="C33" s="308"/>
      <c r="D33" s="113">
        <v>0.34774720290293315</v>
      </c>
      <c r="E33" s="115">
        <v>23</v>
      </c>
      <c r="F33" s="114">
        <v>30</v>
      </c>
      <c r="G33" s="114">
        <v>31</v>
      </c>
      <c r="H33" s="114">
        <v>29</v>
      </c>
      <c r="I33" s="140">
        <v>29</v>
      </c>
      <c r="J33" s="115">
        <v>-6</v>
      </c>
      <c r="K33" s="116">
        <v>-20.689655172413794</v>
      </c>
    </row>
    <row r="34" spans="1:11" ht="14.1" customHeight="1" x14ac:dyDescent="0.2">
      <c r="A34" s="306">
        <v>33</v>
      </c>
      <c r="B34" s="307" t="s">
        <v>253</v>
      </c>
      <c r="C34" s="308"/>
      <c r="D34" s="113">
        <v>0.36286664650740852</v>
      </c>
      <c r="E34" s="115">
        <v>24</v>
      </c>
      <c r="F34" s="114">
        <v>18</v>
      </c>
      <c r="G34" s="114">
        <v>26</v>
      </c>
      <c r="H34" s="114">
        <v>20</v>
      </c>
      <c r="I34" s="140">
        <v>22</v>
      </c>
      <c r="J34" s="115">
        <v>2</v>
      </c>
      <c r="K34" s="116">
        <v>9.0909090909090917</v>
      </c>
    </row>
    <row r="35" spans="1:11" ht="14.1" customHeight="1" x14ac:dyDescent="0.2">
      <c r="A35" s="306">
        <v>34</v>
      </c>
      <c r="B35" s="307" t="s">
        <v>254</v>
      </c>
      <c r="C35" s="308"/>
      <c r="D35" s="113">
        <v>3.8100997883277894</v>
      </c>
      <c r="E35" s="115">
        <v>252</v>
      </c>
      <c r="F35" s="114">
        <v>249</v>
      </c>
      <c r="G35" s="114">
        <v>255</v>
      </c>
      <c r="H35" s="114">
        <v>260</v>
      </c>
      <c r="I35" s="140">
        <v>267</v>
      </c>
      <c r="J35" s="115">
        <v>-15</v>
      </c>
      <c r="K35" s="116">
        <v>-5.617977528089888</v>
      </c>
    </row>
    <row r="36" spans="1:11" ht="14.1" customHeight="1" x14ac:dyDescent="0.2">
      <c r="A36" s="306">
        <v>41</v>
      </c>
      <c r="B36" s="307" t="s">
        <v>255</v>
      </c>
      <c r="C36" s="308"/>
      <c r="D36" s="113">
        <v>4.5358330813426065E-2</v>
      </c>
      <c r="E36" s="115">
        <v>3</v>
      </c>
      <c r="F36" s="114">
        <v>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0.27214998488055642</v>
      </c>
      <c r="E38" s="115">
        <v>18</v>
      </c>
      <c r="F38" s="114">
        <v>15</v>
      </c>
      <c r="G38" s="114">
        <v>15</v>
      </c>
      <c r="H38" s="114">
        <v>16</v>
      </c>
      <c r="I38" s="140">
        <v>18</v>
      </c>
      <c r="J38" s="115">
        <v>0</v>
      </c>
      <c r="K38" s="116">
        <v>0</v>
      </c>
    </row>
    <row r="39" spans="1:11" ht="14.1" customHeight="1" x14ac:dyDescent="0.2">
      <c r="A39" s="306">
        <v>51</v>
      </c>
      <c r="B39" s="307" t="s">
        <v>258</v>
      </c>
      <c r="C39" s="308"/>
      <c r="D39" s="113">
        <v>6.0175385545811917</v>
      </c>
      <c r="E39" s="115">
        <v>398</v>
      </c>
      <c r="F39" s="114">
        <v>400</v>
      </c>
      <c r="G39" s="114">
        <v>401</v>
      </c>
      <c r="H39" s="114">
        <v>401</v>
      </c>
      <c r="I39" s="140">
        <v>416</v>
      </c>
      <c r="J39" s="115">
        <v>-18</v>
      </c>
      <c r="K39" s="116">
        <v>-4.3269230769230766</v>
      </c>
    </row>
    <row r="40" spans="1:11" ht="14.1" customHeight="1" x14ac:dyDescent="0.2">
      <c r="A40" s="306" t="s">
        <v>259</v>
      </c>
      <c r="B40" s="307" t="s">
        <v>260</v>
      </c>
      <c r="C40" s="308"/>
      <c r="D40" s="113">
        <v>5.8965830057453887</v>
      </c>
      <c r="E40" s="115">
        <v>390</v>
      </c>
      <c r="F40" s="114">
        <v>392</v>
      </c>
      <c r="G40" s="114">
        <v>392</v>
      </c>
      <c r="H40" s="114">
        <v>392</v>
      </c>
      <c r="I40" s="140">
        <v>407</v>
      </c>
      <c r="J40" s="115">
        <v>-17</v>
      </c>
      <c r="K40" s="116">
        <v>-4.176904176904177</v>
      </c>
    </row>
    <row r="41" spans="1:11" ht="14.1" customHeight="1" x14ac:dyDescent="0.2">
      <c r="A41" s="306"/>
      <c r="B41" s="307" t="s">
        <v>261</v>
      </c>
      <c r="C41" s="308"/>
      <c r="D41" s="113">
        <v>5.5488358028424551</v>
      </c>
      <c r="E41" s="115">
        <v>367</v>
      </c>
      <c r="F41" s="114">
        <v>363</v>
      </c>
      <c r="G41" s="114">
        <v>366</v>
      </c>
      <c r="H41" s="114">
        <v>368</v>
      </c>
      <c r="I41" s="140">
        <v>380</v>
      </c>
      <c r="J41" s="115">
        <v>-13</v>
      </c>
      <c r="K41" s="116">
        <v>-3.4210526315789473</v>
      </c>
    </row>
    <row r="42" spans="1:11" ht="14.1" customHeight="1" x14ac:dyDescent="0.2">
      <c r="A42" s="306">
        <v>52</v>
      </c>
      <c r="B42" s="307" t="s">
        <v>262</v>
      </c>
      <c r="C42" s="308"/>
      <c r="D42" s="113">
        <v>7.2422134865436956</v>
      </c>
      <c r="E42" s="115">
        <v>479</v>
      </c>
      <c r="F42" s="114">
        <v>491</v>
      </c>
      <c r="G42" s="114">
        <v>497</v>
      </c>
      <c r="H42" s="114">
        <v>491</v>
      </c>
      <c r="I42" s="140">
        <v>487</v>
      </c>
      <c r="J42" s="115">
        <v>-8</v>
      </c>
      <c r="K42" s="116">
        <v>-1.6427104722792607</v>
      </c>
    </row>
    <row r="43" spans="1:11" ht="14.1" customHeight="1" x14ac:dyDescent="0.2">
      <c r="A43" s="306" t="s">
        <v>263</v>
      </c>
      <c r="B43" s="307" t="s">
        <v>264</v>
      </c>
      <c r="C43" s="308"/>
      <c r="D43" s="113">
        <v>6.894466283640762</v>
      </c>
      <c r="E43" s="115">
        <v>456</v>
      </c>
      <c r="F43" s="114">
        <v>472</v>
      </c>
      <c r="G43" s="114">
        <v>478</v>
      </c>
      <c r="H43" s="114">
        <v>471</v>
      </c>
      <c r="I43" s="140">
        <v>469</v>
      </c>
      <c r="J43" s="115">
        <v>-13</v>
      </c>
      <c r="K43" s="116">
        <v>-2.7718550106609809</v>
      </c>
    </row>
    <row r="44" spans="1:11" ht="14.1" customHeight="1" x14ac:dyDescent="0.2">
      <c r="A44" s="306">
        <v>53</v>
      </c>
      <c r="B44" s="307" t="s">
        <v>265</v>
      </c>
      <c r="C44" s="308"/>
      <c r="D44" s="113">
        <v>4.1578469912307225</v>
      </c>
      <c r="E44" s="115">
        <v>275</v>
      </c>
      <c r="F44" s="114">
        <v>277</v>
      </c>
      <c r="G44" s="114">
        <v>276</v>
      </c>
      <c r="H44" s="114">
        <v>268</v>
      </c>
      <c r="I44" s="140">
        <v>258</v>
      </c>
      <c r="J44" s="115">
        <v>17</v>
      </c>
      <c r="K44" s="116">
        <v>6.5891472868217056</v>
      </c>
    </row>
    <row r="45" spans="1:11" ht="14.1" customHeight="1" x14ac:dyDescent="0.2">
      <c r="A45" s="306" t="s">
        <v>266</v>
      </c>
      <c r="B45" s="307" t="s">
        <v>267</v>
      </c>
      <c r="C45" s="308"/>
      <c r="D45" s="113">
        <v>4.0822497732083463</v>
      </c>
      <c r="E45" s="115">
        <v>270</v>
      </c>
      <c r="F45" s="114">
        <v>273</v>
      </c>
      <c r="G45" s="114">
        <v>272</v>
      </c>
      <c r="H45" s="114">
        <v>264</v>
      </c>
      <c r="I45" s="140">
        <v>254</v>
      </c>
      <c r="J45" s="115">
        <v>16</v>
      </c>
      <c r="K45" s="116">
        <v>6.2992125984251972</v>
      </c>
    </row>
    <row r="46" spans="1:11" ht="14.1" customHeight="1" x14ac:dyDescent="0.2">
      <c r="A46" s="306">
        <v>54</v>
      </c>
      <c r="B46" s="307" t="s">
        <v>268</v>
      </c>
      <c r="C46" s="308"/>
      <c r="D46" s="113">
        <v>16.706985182945267</v>
      </c>
      <c r="E46" s="115">
        <v>1105</v>
      </c>
      <c r="F46" s="114">
        <v>1112</v>
      </c>
      <c r="G46" s="114">
        <v>1109</v>
      </c>
      <c r="H46" s="114">
        <v>1106</v>
      </c>
      <c r="I46" s="140">
        <v>1107</v>
      </c>
      <c r="J46" s="115">
        <v>-2</v>
      </c>
      <c r="K46" s="116">
        <v>-0.18066847335140018</v>
      </c>
    </row>
    <row r="47" spans="1:11" ht="14.1" customHeight="1" x14ac:dyDescent="0.2">
      <c r="A47" s="306">
        <v>61</v>
      </c>
      <c r="B47" s="307" t="s">
        <v>269</v>
      </c>
      <c r="C47" s="308"/>
      <c r="D47" s="113">
        <v>0.68037496220139104</v>
      </c>
      <c r="E47" s="115">
        <v>45</v>
      </c>
      <c r="F47" s="114">
        <v>59</v>
      </c>
      <c r="G47" s="114">
        <v>57</v>
      </c>
      <c r="H47" s="114">
        <v>52</v>
      </c>
      <c r="I47" s="140">
        <v>49</v>
      </c>
      <c r="J47" s="115">
        <v>-4</v>
      </c>
      <c r="K47" s="116">
        <v>-8.1632653061224492</v>
      </c>
    </row>
    <row r="48" spans="1:11" ht="14.1" customHeight="1" x14ac:dyDescent="0.2">
      <c r="A48" s="306">
        <v>62</v>
      </c>
      <c r="B48" s="307" t="s">
        <v>270</v>
      </c>
      <c r="C48" s="308"/>
      <c r="D48" s="113">
        <v>11.657091019050499</v>
      </c>
      <c r="E48" s="115">
        <v>771</v>
      </c>
      <c r="F48" s="114">
        <v>836</v>
      </c>
      <c r="G48" s="114">
        <v>813</v>
      </c>
      <c r="H48" s="114">
        <v>797</v>
      </c>
      <c r="I48" s="140">
        <v>748</v>
      </c>
      <c r="J48" s="115">
        <v>23</v>
      </c>
      <c r="K48" s="116">
        <v>3.0748663101604277</v>
      </c>
    </row>
    <row r="49" spans="1:11" ht="14.1" customHeight="1" x14ac:dyDescent="0.2">
      <c r="A49" s="306">
        <v>63</v>
      </c>
      <c r="B49" s="307" t="s">
        <v>271</v>
      </c>
      <c r="C49" s="308"/>
      <c r="D49" s="113">
        <v>12.685213184154824</v>
      </c>
      <c r="E49" s="115">
        <v>839</v>
      </c>
      <c r="F49" s="114">
        <v>951</v>
      </c>
      <c r="G49" s="114">
        <v>941</v>
      </c>
      <c r="H49" s="114">
        <v>923</v>
      </c>
      <c r="I49" s="140">
        <v>895</v>
      </c>
      <c r="J49" s="115">
        <v>-56</v>
      </c>
      <c r="K49" s="116">
        <v>-6.2569832402234633</v>
      </c>
    </row>
    <row r="50" spans="1:11" ht="14.1" customHeight="1" x14ac:dyDescent="0.2">
      <c r="A50" s="306" t="s">
        <v>272</v>
      </c>
      <c r="B50" s="307" t="s">
        <v>273</v>
      </c>
      <c r="C50" s="308"/>
      <c r="D50" s="113">
        <v>0.72573329301481704</v>
      </c>
      <c r="E50" s="115">
        <v>48</v>
      </c>
      <c r="F50" s="114">
        <v>52</v>
      </c>
      <c r="G50" s="114">
        <v>53</v>
      </c>
      <c r="H50" s="114">
        <v>52</v>
      </c>
      <c r="I50" s="140">
        <v>54</v>
      </c>
      <c r="J50" s="115">
        <v>-6</v>
      </c>
      <c r="K50" s="116">
        <v>-11.111111111111111</v>
      </c>
    </row>
    <row r="51" spans="1:11" ht="14.1" customHeight="1" x14ac:dyDescent="0.2">
      <c r="A51" s="306" t="s">
        <v>274</v>
      </c>
      <c r="B51" s="307" t="s">
        <v>275</v>
      </c>
      <c r="C51" s="308"/>
      <c r="D51" s="113">
        <v>11.203507710916238</v>
      </c>
      <c r="E51" s="115">
        <v>741</v>
      </c>
      <c r="F51" s="114">
        <v>844</v>
      </c>
      <c r="G51" s="114">
        <v>840</v>
      </c>
      <c r="H51" s="114">
        <v>822</v>
      </c>
      <c r="I51" s="140">
        <v>786</v>
      </c>
      <c r="J51" s="115">
        <v>-45</v>
      </c>
      <c r="K51" s="116">
        <v>-5.7251908396946565</v>
      </c>
    </row>
    <row r="52" spans="1:11" ht="14.1" customHeight="1" x14ac:dyDescent="0.2">
      <c r="A52" s="306">
        <v>71</v>
      </c>
      <c r="B52" s="307" t="s">
        <v>276</v>
      </c>
      <c r="C52" s="308"/>
      <c r="D52" s="113">
        <v>11.521016026610221</v>
      </c>
      <c r="E52" s="115">
        <v>762</v>
      </c>
      <c r="F52" s="114">
        <v>764</v>
      </c>
      <c r="G52" s="114">
        <v>745</v>
      </c>
      <c r="H52" s="114">
        <v>747</v>
      </c>
      <c r="I52" s="140">
        <v>748</v>
      </c>
      <c r="J52" s="115">
        <v>14</v>
      </c>
      <c r="K52" s="116">
        <v>1.8716577540106951</v>
      </c>
    </row>
    <row r="53" spans="1:11" ht="14.1" customHeight="1" x14ac:dyDescent="0.2">
      <c r="A53" s="306" t="s">
        <v>277</v>
      </c>
      <c r="B53" s="307" t="s">
        <v>278</v>
      </c>
      <c r="C53" s="308"/>
      <c r="D53" s="113">
        <v>0.77109162382824314</v>
      </c>
      <c r="E53" s="115">
        <v>51</v>
      </c>
      <c r="F53" s="114">
        <v>52</v>
      </c>
      <c r="G53" s="114">
        <v>47</v>
      </c>
      <c r="H53" s="114">
        <v>42</v>
      </c>
      <c r="I53" s="140">
        <v>48</v>
      </c>
      <c r="J53" s="115">
        <v>3</v>
      </c>
      <c r="K53" s="116">
        <v>6.25</v>
      </c>
    </row>
    <row r="54" spans="1:11" ht="14.1" customHeight="1" x14ac:dyDescent="0.2">
      <c r="A54" s="306" t="s">
        <v>279</v>
      </c>
      <c r="B54" s="307" t="s">
        <v>280</v>
      </c>
      <c r="C54" s="308"/>
      <c r="D54" s="113">
        <v>10.175385545811913</v>
      </c>
      <c r="E54" s="115">
        <v>673</v>
      </c>
      <c r="F54" s="114">
        <v>674</v>
      </c>
      <c r="G54" s="114">
        <v>660</v>
      </c>
      <c r="H54" s="114">
        <v>665</v>
      </c>
      <c r="I54" s="140">
        <v>663</v>
      </c>
      <c r="J54" s="115">
        <v>10</v>
      </c>
      <c r="K54" s="116">
        <v>1.5082956259426847</v>
      </c>
    </row>
    <row r="55" spans="1:11" ht="14.1" customHeight="1" x14ac:dyDescent="0.2">
      <c r="A55" s="306">
        <v>72</v>
      </c>
      <c r="B55" s="307" t="s">
        <v>281</v>
      </c>
      <c r="C55" s="308"/>
      <c r="D55" s="113">
        <v>1.7689749017236165</v>
      </c>
      <c r="E55" s="115">
        <v>117</v>
      </c>
      <c r="F55" s="114">
        <v>114</v>
      </c>
      <c r="G55" s="114">
        <v>115</v>
      </c>
      <c r="H55" s="114">
        <v>113</v>
      </c>
      <c r="I55" s="140">
        <v>109</v>
      </c>
      <c r="J55" s="115">
        <v>8</v>
      </c>
      <c r="K55" s="116">
        <v>7.3394495412844041</v>
      </c>
    </row>
    <row r="56" spans="1:11" ht="14.1" customHeight="1" x14ac:dyDescent="0.2">
      <c r="A56" s="306" t="s">
        <v>282</v>
      </c>
      <c r="B56" s="307" t="s">
        <v>283</v>
      </c>
      <c r="C56" s="308"/>
      <c r="D56" s="113">
        <v>0.33262775929845784</v>
      </c>
      <c r="E56" s="115">
        <v>22</v>
      </c>
      <c r="F56" s="114">
        <v>20</v>
      </c>
      <c r="G56" s="114">
        <v>19</v>
      </c>
      <c r="H56" s="114">
        <v>20</v>
      </c>
      <c r="I56" s="140">
        <v>19</v>
      </c>
      <c r="J56" s="115">
        <v>3</v>
      </c>
      <c r="K56" s="116">
        <v>15.789473684210526</v>
      </c>
    </row>
    <row r="57" spans="1:11" ht="14.1" customHeight="1" x14ac:dyDescent="0.2">
      <c r="A57" s="306" t="s">
        <v>284</v>
      </c>
      <c r="B57" s="307" t="s">
        <v>285</v>
      </c>
      <c r="C57" s="308"/>
      <c r="D57" s="113">
        <v>0.81644995464166914</v>
      </c>
      <c r="E57" s="115">
        <v>54</v>
      </c>
      <c r="F57" s="114">
        <v>54</v>
      </c>
      <c r="G57" s="114">
        <v>55</v>
      </c>
      <c r="H57" s="114">
        <v>55</v>
      </c>
      <c r="I57" s="140">
        <v>50</v>
      </c>
      <c r="J57" s="115">
        <v>4</v>
      </c>
      <c r="K57" s="116">
        <v>8</v>
      </c>
    </row>
    <row r="58" spans="1:11" ht="14.1" customHeight="1" x14ac:dyDescent="0.2">
      <c r="A58" s="306">
        <v>73</v>
      </c>
      <c r="B58" s="307" t="s">
        <v>286</v>
      </c>
      <c r="C58" s="308"/>
      <c r="D58" s="113">
        <v>1.2549138191714544</v>
      </c>
      <c r="E58" s="115">
        <v>83</v>
      </c>
      <c r="F58" s="114">
        <v>78</v>
      </c>
      <c r="G58" s="114">
        <v>77</v>
      </c>
      <c r="H58" s="114">
        <v>76</v>
      </c>
      <c r="I58" s="140">
        <v>73</v>
      </c>
      <c r="J58" s="115">
        <v>10</v>
      </c>
      <c r="K58" s="116">
        <v>13.698630136986301</v>
      </c>
    </row>
    <row r="59" spans="1:11" ht="14.1" customHeight="1" x14ac:dyDescent="0.2">
      <c r="A59" s="306" t="s">
        <v>287</v>
      </c>
      <c r="B59" s="307" t="s">
        <v>288</v>
      </c>
      <c r="C59" s="308"/>
      <c r="D59" s="113">
        <v>0.87692772905957062</v>
      </c>
      <c r="E59" s="115">
        <v>58</v>
      </c>
      <c r="F59" s="114">
        <v>55</v>
      </c>
      <c r="G59" s="114">
        <v>56</v>
      </c>
      <c r="H59" s="114">
        <v>52</v>
      </c>
      <c r="I59" s="140">
        <v>52</v>
      </c>
      <c r="J59" s="115">
        <v>6</v>
      </c>
      <c r="K59" s="116">
        <v>11.538461538461538</v>
      </c>
    </row>
    <row r="60" spans="1:11" ht="14.1" customHeight="1" x14ac:dyDescent="0.2">
      <c r="A60" s="306">
        <v>81</v>
      </c>
      <c r="B60" s="307" t="s">
        <v>289</v>
      </c>
      <c r="C60" s="308"/>
      <c r="D60" s="113">
        <v>3.8403386755367404</v>
      </c>
      <c r="E60" s="115">
        <v>254</v>
      </c>
      <c r="F60" s="114">
        <v>256</v>
      </c>
      <c r="G60" s="114">
        <v>261</v>
      </c>
      <c r="H60" s="114">
        <v>256</v>
      </c>
      <c r="I60" s="140">
        <v>254</v>
      </c>
      <c r="J60" s="115">
        <v>0</v>
      </c>
      <c r="K60" s="116">
        <v>0</v>
      </c>
    </row>
    <row r="61" spans="1:11" ht="14.1" customHeight="1" x14ac:dyDescent="0.2">
      <c r="A61" s="306" t="s">
        <v>290</v>
      </c>
      <c r="B61" s="307" t="s">
        <v>291</v>
      </c>
      <c r="C61" s="308"/>
      <c r="D61" s="113">
        <v>1.9352887813728454</v>
      </c>
      <c r="E61" s="115">
        <v>128</v>
      </c>
      <c r="F61" s="114">
        <v>126</v>
      </c>
      <c r="G61" s="114">
        <v>132</v>
      </c>
      <c r="H61" s="114">
        <v>128</v>
      </c>
      <c r="I61" s="140">
        <v>123</v>
      </c>
      <c r="J61" s="115">
        <v>5</v>
      </c>
      <c r="K61" s="116">
        <v>4.0650406504065044</v>
      </c>
    </row>
    <row r="62" spans="1:11" ht="14.1" customHeight="1" x14ac:dyDescent="0.2">
      <c r="A62" s="306" t="s">
        <v>292</v>
      </c>
      <c r="B62" s="307" t="s">
        <v>293</v>
      </c>
      <c r="C62" s="308"/>
      <c r="D62" s="113">
        <v>0.98276383429089809</v>
      </c>
      <c r="E62" s="115">
        <v>65</v>
      </c>
      <c r="F62" s="114">
        <v>61</v>
      </c>
      <c r="G62" s="114">
        <v>62</v>
      </c>
      <c r="H62" s="114">
        <v>60</v>
      </c>
      <c r="I62" s="140">
        <v>61</v>
      </c>
      <c r="J62" s="115">
        <v>4</v>
      </c>
      <c r="K62" s="116">
        <v>6.557377049180328</v>
      </c>
    </row>
    <row r="63" spans="1:11" ht="14.1" customHeight="1" x14ac:dyDescent="0.2">
      <c r="A63" s="306"/>
      <c r="B63" s="307" t="s">
        <v>294</v>
      </c>
      <c r="C63" s="308"/>
      <c r="D63" s="113">
        <v>0.6954944058058663</v>
      </c>
      <c r="E63" s="115">
        <v>46</v>
      </c>
      <c r="F63" s="114">
        <v>44</v>
      </c>
      <c r="G63" s="114">
        <v>44</v>
      </c>
      <c r="H63" s="114">
        <v>44</v>
      </c>
      <c r="I63" s="140">
        <v>44</v>
      </c>
      <c r="J63" s="115">
        <v>2</v>
      </c>
      <c r="K63" s="116">
        <v>4.5454545454545459</v>
      </c>
    </row>
    <row r="64" spans="1:11" ht="14.1" customHeight="1" x14ac:dyDescent="0.2">
      <c r="A64" s="306" t="s">
        <v>295</v>
      </c>
      <c r="B64" s="307" t="s">
        <v>296</v>
      </c>
      <c r="C64" s="308"/>
      <c r="D64" s="113">
        <v>7.5597218022376775E-2</v>
      </c>
      <c r="E64" s="115">
        <v>5</v>
      </c>
      <c r="F64" s="114">
        <v>5</v>
      </c>
      <c r="G64" s="114">
        <v>5</v>
      </c>
      <c r="H64" s="114">
        <v>7</v>
      </c>
      <c r="I64" s="140">
        <v>6</v>
      </c>
      <c r="J64" s="115">
        <v>-1</v>
      </c>
      <c r="K64" s="116">
        <v>-16.666666666666668</v>
      </c>
    </row>
    <row r="65" spans="1:11" ht="14.1" customHeight="1" x14ac:dyDescent="0.2">
      <c r="A65" s="306" t="s">
        <v>297</v>
      </c>
      <c r="B65" s="307" t="s">
        <v>298</v>
      </c>
      <c r="C65" s="308"/>
      <c r="D65" s="113">
        <v>0.5140610825521621</v>
      </c>
      <c r="E65" s="115">
        <v>34</v>
      </c>
      <c r="F65" s="114">
        <v>39</v>
      </c>
      <c r="G65" s="114">
        <v>37</v>
      </c>
      <c r="H65" s="114">
        <v>36</v>
      </c>
      <c r="I65" s="140">
        <v>39</v>
      </c>
      <c r="J65" s="115">
        <v>-5</v>
      </c>
      <c r="K65" s="116">
        <v>-12.820512820512821</v>
      </c>
    </row>
    <row r="66" spans="1:11" ht="14.1" customHeight="1" x14ac:dyDescent="0.2">
      <c r="A66" s="306">
        <v>82</v>
      </c>
      <c r="B66" s="307" t="s">
        <v>299</v>
      </c>
      <c r="C66" s="308"/>
      <c r="D66" s="113">
        <v>1.5573026912609615</v>
      </c>
      <c r="E66" s="115">
        <v>103</v>
      </c>
      <c r="F66" s="114">
        <v>101</v>
      </c>
      <c r="G66" s="114">
        <v>96</v>
      </c>
      <c r="H66" s="114">
        <v>96</v>
      </c>
      <c r="I66" s="140">
        <v>90</v>
      </c>
      <c r="J66" s="115">
        <v>13</v>
      </c>
      <c r="K66" s="116">
        <v>14.444444444444445</v>
      </c>
    </row>
    <row r="67" spans="1:11" ht="14.1" customHeight="1" x14ac:dyDescent="0.2">
      <c r="A67" s="306" t="s">
        <v>300</v>
      </c>
      <c r="B67" s="307" t="s">
        <v>301</v>
      </c>
      <c r="C67" s="308"/>
      <c r="D67" s="113">
        <v>0.37798609011188389</v>
      </c>
      <c r="E67" s="115">
        <v>25</v>
      </c>
      <c r="F67" s="114">
        <v>25</v>
      </c>
      <c r="G67" s="114">
        <v>27</v>
      </c>
      <c r="H67" s="114">
        <v>25</v>
      </c>
      <c r="I67" s="140">
        <v>25</v>
      </c>
      <c r="J67" s="115">
        <v>0</v>
      </c>
      <c r="K67" s="116">
        <v>0</v>
      </c>
    </row>
    <row r="68" spans="1:11" ht="14.1" customHeight="1" x14ac:dyDescent="0.2">
      <c r="A68" s="306" t="s">
        <v>302</v>
      </c>
      <c r="B68" s="307" t="s">
        <v>303</v>
      </c>
      <c r="C68" s="308"/>
      <c r="D68" s="113">
        <v>0.80133051103719388</v>
      </c>
      <c r="E68" s="115">
        <v>53</v>
      </c>
      <c r="F68" s="114">
        <v>54</v>
      </c>
      <c r="G68" s="114">
        <v>46</v>
      </c>
      <c r="H68" s="114">
        <v>49</v>
      </c>
      <c r="I68" s="140">
        <v>46</v>
      </c>
      <c r="J68" s="115">
        <v>7</v>
      </c>
      <c r="K68" s="116">
        <v>15.217391304347826</v>
      </c>
    </row>
    <row r="69" spans="1:11" ht="14.1" customHeight="1" x14ac:dyDescent="0.2">
      <c r="A69" s="306">
        <v>83</v>
      </c>
      <c r="B69" s="307" t="s">
        <v>304</v>
      </c>
      <c r="C69" s="308"/>
      <c r="D69" s="113">
        <v>2.0260054429996974</v>
      </c>
      <c r="E69" s="115">
        <v>134</v>
      </c>
      <c r="F69" s="114">
        <v>131</v>
      </c>
      <c r="G69" s="114">
        <v>125</v>
      </c>
      <c r="H69" s="114">
        <v>139</v>
      </c>
      <c r="I69" s="140">
        <v>139</v>
      </c>
      <c r="J69" s="115">
        <v>-5</v>
      </c>
      <c r="K69" s="116">
        <v>-3.5971223021582732</v>
      </c>
    </row>
    <row r="70" spans="1:11" ht="14.1" customHeight="1" x14ac:dyDescent="0.2">
      <c r="A70" s="306" t="s">
        <v>305</v>
      </c>
      <c r="B70" s="307" t="s">
        <v>306</v>
      </c>
      <c r="C70" s="308"/>
      <c r="D70" s="113">
        <v>1.3456304807983066</v>
      </c>
      <c r="E70" s="115">
        <v>89</v>
      </c>
      <c r="F70" s="114">
        <v>93</v>
      </c>
      <c r="G70" s="114">
        <v>85</v>
      </c>
      <c r="H70" s="114">
        <v>97</v>
      </c>
      <c r="I70" s="140">
        <v>99</v>
      </c>
      <c r="J70" s="115">
        <v>-10</v>
      </c>
      <c r="K70" s="116">
        <v>-10.1010101010101</v>
      </c>
    </row>
    <row r="71" spans="1:11" ht="14.1" customHeight="1" x14ac:dyDescent="0.2">
      <c r="A71" s="306"/>
      <c r="B71" s="307" t="s">
        <v>307</v>
      </c>
      <c r="C71" s="308"/>
      <c r="D71" s="113">
        <v>0.6954944058058663</v>
      </c>
      <c r="E71" s="115">
        <v>46</v>
      </c>
      <c r="F71" s="114">
        <v>47</v>
      </c>
      <c r="G71" s="114">
        <v>43</v>
      </c>
      <c r="H71" s="114">
        <v>52</v>
      </c>
      <c r="I71" s="140">
        <v>52</v>
      </c>
      <c r="J71" s="115">
        <v>-6</v>
      </c>
      <c r="K71" s="116">
        <v>-11.538461538461538</v>
      </c>
    </row>
    <row r="72" spans="1:11" ht="14.1" customHeight="1" x14ac:dyDescent="0.2">
      <c r="A72" s="306">
        <v>84</v>
      </c>
      <c r="B72" s="307" t="s">
        <v>308</v>
      </c>
      <c r="C72" s="308"/>
      <c r="D72" s="113">
        <v>2.2830359842757786</v>
      </c>
      <c r="E72" s="115">
        <v>151</v>
      </c>
      <c r="F72" s="114">
        <v>148</v>
      </c>
      <c r="G72" s="114">
        <v>152</v>
      </c>
      <c r="H72" s="114">
        <v>141</v>
      </c>
      <c r="I72" s="140">
        <v>164</v>
      </c>
      <c r="J72" s="115">
        <v>-13</v>
      </c>
      <c r="K72" s="116">
        <v>-7.9268292682926829</v>
      </c>
    </row>
    <row r="73" spans="1:11" ht="14.1" customHeight="1" x14ac:dyDescent="0.2">
      <c r="A73" s="306" t="s">
        <v>309</v>
      </c>
      <c r="B73" s="307" t="s">
        <v>310</v>
      </c>
      <c r="C73" s="308"/>
      <c r="D73" s="113">
        <v>0.28726942848503173</v>
      </c>
      <c r="E73" s="115">
        <v>19</v>
      </c>
      <c r="F73" s="114">
        <v>19</v>
      </c>
      <c r="G73" s="114">
        <v>19</v>
      </c>
      <c r="H73" s="114">
        <v>15</v>
      </c>
      <c r="I73" s="140">
        <v>19</v>
      </c>
      <c r="J73" s="115">
        <v>0</v>
      </c>
      <c r="K73" s="116">
        <v>0</v>
      </c>
    </row>
    <row r="74" spans="1:11" ht="14.1" customHeight="1" x14ac:dyDescent="0.2">
      <c r="A74" s="306" t="s">
        <v>311</v>
      </c>
      <c r="B74" s="307" t="s">
        <v>312</v>
      </c>
      <c r="C74" s="308"/>
      <c r="D74" s="113">
        <v>0.40822497732083457</v>
      </c>
      <c r="E74" s="115">
        <v>27</v>
      </c>
      <c r="F74" s="114">
        <v>27</v>
      </c>
      <c r="G74" s="114">
        <v>27</v>
      </c>
      <c r="H74" s="114">
        <v>32</v>
      </c>
      <c r="I74" s="140">
        <v>35</v>
      </c>
      <c r="J74" s="115">
        <v>-8</v>
      </c>
      <c r="K74" s="116">
        <v>-22.857142857142858</v>
      </c>
    </row>
    <row r="75" spans="1:11" ht="14.1" customHeight="1" x14ac:dyDescent="0.2">
      <c r="A75" s="306" t="s">
        <v>313</v>
      </c>
      <c r="B75" s="307" t="s">
        <v>314</v>
      </c>
      <c r="C75" s="308"/>
      <c r="D75" s="113">
        <v>0.21167221046265497</v>
      </c>
      <c r="E75" s="115">
        <v>14</v>
      </c>
      <c r="F75" s="114">
        <v>15</v>
      </c>
      <c r="G75" s="114">
        <v>15</v>
      </c>
      <c r="H75" s="114">
        <v>12</v>
      </c>
      <c r="I75" s="140">
        <v>14</v>
      </c>
      <c r="J75" s="115">
        <v>0</v>
      </c>
      <c r="K75" s="116">
        <v>0</v>
      </c>
    </row>
    <row r="76" spans="1:11" ht="14.1" customHeight="1" x14ac:dyDescent="0.2">
      <c r="A76" s="306">
        <v>91</v>
      </c>
      <c r="B76" s="307" t="s">
        <v>315</v>
      </c>
      <c r="C76" s="308"/>
      <c r="D76" s="113">
        <v>0.34774720290293315</v>
      </c>
      <c r="E76" s="115">
        <v>23</v>
      </c>
      <c r="F76" s="114">
        <v>23</v>
      </c>
      <c r="G76" s="114">
        <v>23</v>
      </c>
      <c r="H76" s="114">
        <v>23</v>
      </c>
      <c r="I76" s="140">
        <v>22</v>
      </c>
      <c r="J76" s="115">
        <v>1</v>
      </c>
      <c r="K76" s="116">
        <v>4.5454545454545459</v>
      </c>
    </row>
    <row r="77" spans="1:11" ht="14.1" customHeight="1" x14ac:dyDescent="0.2">
      <c r="A77" s="306">
        <v>92</v>
      </c>
      <c r="B77" s="307" t="s">
        <v>316</v>
      </c>
      <c r="C77" s="308"/>
      <c r="D77" s="113">
        <v>0.28726942848503173</v>
      </c>
      <c r="E77" s="115">
        <v>19</v>
      </c>
      <c r="F77" s="114">
        <v>19</v>
      </c>
      <c r="G77" s="114">
        <v>20</v>
      </c>
      <c r="H77" s="114">
        <v>33</v>
      </c>
      <c r="I77" s="140">
        <v>36</v>
      </c>
      <c r="J77" s="115">
        <v>-17</v>
      </c>
      <c r="K77" s="116">
        <v>-47.222222222222221</v>
      </c>
    </row>
    <row r="78" spans="1:11" ht="14.1" customHeight="1" x14ac:dyDescent="0.2">
      <c r="A78" s="306">
        <v>93</v>
      </c>
      <c r="B78" s="307" t="s">
        <v>317</v>
      </c>
      <c r="C78" s="308"/>
      <c r="D78" s="113">
        <v>7.5597218022376775E-2</v>
      </c>
      <c r="E78" s="115">
        <v>5</v>
      </c>
      <c r="F78" s="114">
        <v>4</v>
      </c>
      <c r="G78" s="114">
        <v>4</v>
      </c>
      <c r="H78" s="114">
        <v>4</v>
      </c>
      <c r="I78" s="140">
        <v>5</v>
      </c>
      <c r="J78" s="115">
        <v>0</v>
      </c>
      <c r="K78" s="116">
        <v>0</v>
      </c>
    </row>
    <row r="79" spans="1:11" ht="14.1" customHeight="1" x14ac:dyDescent="0.2">
      <c r="A79" s="306">
        <v>94</v>
      </c>
      <c r="B79" s="307" t="s">
        <v>318</v>
      </c>
      <c r="C79" s="308"/>
      <c r="D79" s="113">
        <v>0.18143332325370426</v>
      </c>
      <c r="E79" s="115">
        <v>12</v>
      </c>
      <c r="F79" s="114">
        <v>13</v>
      </c>
      <c r="G79" s="114">
        <v>13</v>
      </c>
      <c r="H79" s="114">
        <v>12</v>
      </c>
      <c r="I79" s="140">
        <v>20</v>
      </c>
      <c r="J79" s="115">
        <v>-8</v>
      </c>
      <c r="K79" s="116">
        <v>-40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3.2053220441487755</v>
      </c>
      <c r="E81" s="143">
        <v>212</v>
      </c>
      <c r="F81" s="144">
        <v>218</v>
      </c>
      <c r="G81" s="144">
        <v>217</v>
      </c>
      <c r="H81" s="144">
        <v>218</v>
      </c>
      <c r="I81" s="145">
        <v>209</v>
      </c>
      <c r="J81" s="143">
        <v>3</v>
      </c>
      <c r="K81" s="146">
        <v>1.4354066985645932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2469</v>
      </c>
      <c r="G12" s="536">
        <v>1817</v>
      </c>
      <c r="H12" s="536">
        <v>3319</v>
      </c>
      <c r="I12" s="536">
        <v>2039</v>
      </c>
      <c r="J12" s="537">
        <v>2680</v>
      </c>
      <c r="K12" s="538">
        <v>-211</v>
      </c>
      <c r="L12" s="349">
        <v>-7.8731343283582094</v>
      </c>
    </row>
    <row r="13" spans="1:17" s="110" customFormat="1" ht="15" customHeight="1" x14ac:dyDescent="0.2">
      <c r="A13" s="350" t="s">
        <v>344</v>
      </c>
      <c r="B13" s="351" t="s">
        <v>345</v>
      </c>
      <c r="C13" s="347"/>
      <c r="D13" s="347"/>
      <c r="E13" s="348"/>
      <c r="F13" s="536">
        <v>1412</v>
      </c>
      <c r="G13" s="536">
        <v>950</v>
      </c>
      <c r="H13" s="536">
        <v>1812</v>
      </c>
      <c r="I13" s="536">
        <v>1248</v>
      </c>
      <c r="J13" s="537">
        <v>1598</v>
      </c>
      <c r="K13" s="538">
        <v>-186</v>
      </c>
      <c r="L13" s="349">
        <v>-11.639549436795996</v>
      </c>
    </row>
    <row r="14" spans="1:17" s="110" customFormat="1" ht="22.5" customHeight="1" x14ac:dyDescent="0.2">
      <c r="A14" s="350"/>
      <c r="B14" s="351" t="s">
        <v>346</v>
      </c>
      <c r="C14" s="347"/>
      <c r="D14" s="347"/>
      <c r="E14" s="348"/>
      <c r="F14" s="536">
        <v>1057</v>
      </c>
      <c r="G14" s="536">
        <v>867</v>
      </c>
      <c r="H14" s="536">
        <v>1507</v>
      </c>
      <c r="I14" s="536">
        <v>791</v>
      </c>
      <c r="J14" s="537">
        <v>1082</v>
      </c>
      <c r="K14" s="538">
        <v>-25</v>
      </c>
      <c r="L14" s="349">
        <v>-2.310536044362292</v>
      </c>
    </row>
    <row r="15" spans="1:17" s="110" customFormat="1" ht="15" customHeight="1" x14ac:dyDescent="0.2">
      <c r="A15" s="350" t="s">
        <v>347</v>
      </c>
      <c r="B15" s="351" t="s">
        <v>108</v>
      </c>
      <c r="C15" s="347"/>
      <c r="D15" s="347"/>
      <c r="E15" s="348"/>
      <c r="F15" s="536">
        <v>680</v>
      </c>
      <c r="G15" s="536">
        <v>532</v>
      </c>
      <c r="H15" s="536">
        <v>1515</v>
      </c>
      <c r="I15" s="536">
        <v>537</v>
      </c>
      <c r="J15" s="537">
        <v>736</v>
      </c>
      <c r="K15" s="538">
        <v>-56</v>
      </c>
      <c r="L15" s="349">
        <v>-7.6086956521739131</v>
      </c>
    </row>
    <row r="16" spans="1:17" s="110" customFormat="1" ht="15" customHeight="1" x14ac:dyDescent="0.2">
      <c r="A16" s="350"/>
      <c r="B16" s="351" t="s">
        <v>109</v>
      </c>
      <c r="C16" s="347"/>
      <c r="D16" s="347"/>
      <c r="E16" s="348"/>
      <c r="F16" s="536">
        <v>1542</v>
      </c>
      <c r="G16" s="536">
        <v>1149</v>
      </c>
      <c r="H16" s="536">
        <v>1631</v>
      </c>
      <c r="I16" s="536">
        <v>1356</v>
      </c>
      <c r="J16" s="537">
        <v>1735</v>
      </c>
      <c r="K16" s="538">
        <v>-193</v>
      </c>
      <c r="L16" s="349">
        <v>-11.123919308357349</v>
      </c>
    </row>
    <row r="17" spans="1:12" s="110" customFormat="1" ht="15" customHeight="1" x14ac:dyDescent="0.2">
      <c r="A17" s="350"/>
      <c r="B17" s="351" t="s">
        <v>110</v>
      </c>
      <c r="C17" s="347"/>
      <c r="D17" s="347"/>
      <c r="E17" s="348"/>
      <c r="F17" s="536">
        <v>228</v>
      </c>
      <c r="G17" s="536">
        <v>124</v>
      </c>
      <c r="H17" s="536">
        <v>152</v>
      </c>
      <c r="I17" s="536">
        <v>139</v>
      </c>
      <c r="J17" s="537">
        <v>192</v>
      </c>
      <c r="K17" s="538">
        <v>36</v>
      </c>
      <c r="L17" s="349">
        <v>18.75</v>
      </c>
    </row>
    <row r="18" spans="1:12" s="110" customFormat="1" ht="15" customHeight="1" x14ac:dyDescent="0.2">
      <c r="A18" s="350"/>
      <c r="B18" s="351" t="s">
        <v>111</v>
      </c>
      <c r="C18" s="347"/>
      <c r="D18" s="347"/>
      <c r="E18" s="348"/>
      <c r="F18" s="536">
        <v>19</v>
      </c>
      <c r="G18" s="536">
        <v>12</v>
      </c>
      <c r="H18" s="536">
        <v>21</v>
      </c>
      <c r="I18" s="536">
        <v>7</v>
      </c>
      <c r="J18" s="537">
        <v>17</v>
      </c>
      <c r="K18" s="538">
        <v>2</v>
      </c>
      <c r="L18" s="349">
        <v>11.764705882352942</v>
      </c>
    </row>
    <row r="19" spans="1:12" s="110" customFormat="1" ht="15" customHeight="1" x14ac:dyDescent="0.2">
      <c r="A19" s="118" t="s">
        <v>113</v>
      </c>
      <c r="B19" s="119" t="s">
        <v>181</v>
      </c>
      <c r="C19" s="347"/>
      <c r="D19" s="347"/>
      <c r="E19" s="348"/>
      <c r="F19" s="536">
        <v>1794</v>
      </c>
      <c r="G19" s="536">
        <v>1219</v>
      </c>
      <c r="H19" s="536">
        <v>2527</v>
      </c>
      <c r="I19" s="536">
        <v>1539</v>
      </c>
      <c r="J19" s="537">
        <v>2019</v>
      </c>
      <c r="K19" s="538">
        <v>-225</v>
      </c>
      <c r="L19" s="349">
        <v>-11.144130757800891</v>
      </c>
    </row>
    <row r="20" spans="1:12" s="110" customFormat="1" ht="15" customHeight="1" x14ac:dyDescent="0.2">
      <c r="A20" s="118"/>
      <c r="B20" s="119" t="s">
        <v>182</v>
      </c>
      <c r="C20" s="347"/>
      <c r="D20" s="347"/>
      <c r="E20" s="348"/>
      <c r="F20" s="536">
        <v>675</v>
      </c>
      <c r="G20" s="536">
        <v>598</v>
      </c>
      <c r="H20" s="536">
        <v>792</v>
      </c>
      <c r="I20" s="536">
        <v>500</v>
      </c>
      <c r="J20" s="537">
        <v>661</v>
      </c>
      <c r="K20" s="538">
        <v>14</v>
      </c>
      <c r="L20" s="349">
        <v>2.118003025718608</v>
      </c>
    </row>
    <row r="21" spans="1:12" s="110" customFormat="1" ht="15" customHeight="1" x14ac:dyDescent="0.2">
      <c r="A21" s="118" t="s">
        <v>113</v>
      </c>
      <c r="B21" s="119" t="s">
        <v>116</v>
      </c>
      <c r="C21" s="347"/>
      <c r="D21" s="347"/>
      <c r="E21" s="348"/>
      <c r="F21" s="536">
        <v>1642</v>
      </c>
      <c r="G21" s="536">
        <v>1172</v>
      </c>
      <c r="H21" s="536">
        <v>2396</v>
      </c>
      <c r="I21" s="536">
        <v>1219</v>
      </c>
      <c r="J21" s="537">
        <v>1811</v>
      </c>
      <c r="K21" s="538">
        <v>-169</v>
      </c>
      <c r="L21" s="349">
        <v>-9.3318608503589182</v>
      </c>
    </row>
    <row r="22" spans="1:12" s="110" customFormat="1" ht="15" customHeight="1" x14ac:dyDescent="0.2">
      <c r="A22" s="118"/>
      <c r="B22" s="119" t="s">
        <v>117</v>
      </c>
      <c r="C22" s="347"/>
      <c r="D22" s="347"/>
      <c r="E22" s="348"/>
      <c r="F22" s="536">
        <v>825</v>
      </c>
      <c r="G22" s="536">
        <v>645</v>
      </c>
      <c r="H22" s="536">
        <v>923</v>
      </c>
      <c r="I22" s="536">
        <v>817</v>
      </c>
      <c r="J22" s="537">
        <v>867</v>
      </c>
      <c r="K22" s="538">
        <v>-42</v>
      </c>
      <c r="L22" s="349">
        <v>-4.844290657439446</v>
      </c>
    </row>
    <row r="23" spans="1:12" s="110" customFormat="1" ht="15" customHeight="1" x14ac:dyDescent="0.2">
      <c r="A23" s="352" t="s">
        <v>347</v>
      </c>
      <c r="B23" s="353" t="s">
        <v>193</v>
      </c>
      <c r="C23" s="354"/>
      <c r="D23" s="354"/>
      <c r="E23" s="355"/>
      <c r="F23" s="539">
        <v>51</v>
      </c>
      <c r="G23" s="539">
        <v>102</v>
      </c>
      <c r="H23" s="539">
        <v>621</v>
      </c>
      <c r="I23" s="539">
        <v>28</v>
      </c>
      <c r="J23" s="540">
        <v>58</v>
      </c>
      <c r="K23" s="541">
        <v>-7</v>
      </c>
      <c r="L23" s="356">
        <v>-12.068965517241379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32.799999999999997</v>
      </c>
      <c r="H25" s="542">
        <v>40.299999999999997</v>
      </c>
      <c r="I25" s="542">
        <v>32.9</v>
      </c>
      <c r="J25" s="542">
        <v>32.5</v>
      </c>
      <c r="K25" s="543" t="s">
        <v>349</v>
      </c>
      <c r="L25" s="364">
        <v>-1</v>
      </c>
    </row>
    <row r="26" spans="1:12" s="110" customFormat="1" ht="15" customHeight="1" x14ac:dyDescent="0.2">
      <c r="A26" s="365" t="s">
        <v>105</v>
      </c>
      <c r="B26" s="366" t="s">
        <v>345</v>
      </c>
      <c r="C26" s="362"/>
      <c r="D26" s="362"/>
      <c r="E26" s="363"/>
      <c r="F26" s="542">
        <v>26.2</v>
      </c>
      <c r="G26" s="542">
        <v>24.2</v>
      </c>
      <c r="H26" s="542">
        <v>36.4</v>
      </c>
      <c r="I26" s="542">
        <v>25</v>
      </c>
      <c r="J26" s="544">
        <v>25.3</v>
      </c>
      <c r="K26" s="543" t="s">
        <v>349</v>
      </c>
      <c r="L26" s="364">
        <v>0.89999999999999858</v>
      </c>
    </row>
    <row r="27" spans="1:12" s="110" customFormat="1" ht="15" customHeight="1" x14ac:dyDescent="0.2">
      <c r="A27" s="365"/>
      <c r="B27" s="366" t="s">
        <v>346</v>
      </c>
      <c r="C27" s="362"/>
      <c r="D27" s="362"/>
      <c r="E27" s="363"/>
      <c r="F27" s="542">
        <v>38.799999999999997</v>
      </c>
      <c r="G27" s="542">
        <v>42.4</v>
      </c>
      <c r="H27" s="542">
        <v>45.3</v>
      </c>
      <c r="I27" s="542">
        <v>45.4</v>
      </c>
      <c r="J27" s="542">
        <v>43</v>
      </c>
      <c r="K27" s="543" t="s">
        <v>349</v>
      </c>
      <c r="L27" s="364">
        <v>-4.2000000000000028</v>
      </c>
    </row>
    <row r="28" spans="1:12" s="110" customFormat="1" ht="15" customHeight="1" x14ac:dyDescent="0.2">
      <c r="A28" s="365" t="s">
        <v>113</v>
      </c>
      <c r="B28" s="366" t="s">
        <v>108</v>
      </c>
      <c r="C28" s="362"/>
      <c r="D28" s="362"/>
      <c r="E28" s="363"/>
      <c r="F28" s="542">
        <v>40.700000000000003</v>
      </c>
      <c r="G28" s="542">
        <v>33</v>
      </c>
      <c r="H28" s="542">
        <v>45.5</v>
      </c>
      <c r="I28" s="542">
        <v>37.4</v>
      </c>
      <c r="J28" s="542">
        <v>42.2</v>
      </c>
      <c r="K28" s="543" t="s">
        <v>349</v>
      </c>
      <c r="L28" s="364">
        <v>-1.5</v>
      </c>
    </row>
    <row r="29" spans="1:12" s="110" customFormat="1" ht="11.25" x14ac:dyDescent="0.2">
      <c r="A29" s="365"/>
      <c r="B29" s="366" t="s">
        <v>109</v>
      </c>
      <c r="C29" s="362"/>
      <c r="D29" s="362"/>
      <c r="E29" s="363"/>
      <c r="F29" s="542">
        <v>28.5</v>
      </c>
      <c r="G29" s="542">
        <v>31.6</v>
      </c>
      <c r="H29" s="542">
        <v>37.700000000000003</v>
      </c>
      <c r="I29" s="542">
        <v>30.9</v>
      </c>
      <c r="J29" s="544">
        <v>30.2</v>
      </c>
      <c r="K29" s="543" t="s">
        <v>349</v>
      </c>
      <c r="L29" s="364">
        <v>-1.6999999999999993</v>
      </c>
    </row>
    <row r="30" spans="1:12" s="110" customFormat="1" ht="15" customHeight="1" x14ac:dyDescent="0.2">
      <c r="A30" s="365"/>
      <c r="B30" s="366" t="s">
        <v>110</v>
      </c>
      <c r="C30" s="362"/>
      <c r="D30" s="362"/>
      <c r="E30" s="363"/>
      <c r="F30" s="542">
        <v>25.4</v>
      </c>
      <c r="G30" s="542">
        <v>42.3</v>
      </c>
      <c r="H30" s="542">
        <v>37.700000000000003</v>
      </c>
      <c r="I30" s="542">
        <v>35.299999999999997</v>
      </c>
      <c r="J30" s="542">
        <v>18.8</v>
      </c>
      <c r="K30" s="543" t="s">
        <v>349</v>
      </c>
      <c r="L30" s="364">
        <v>6.5999999999999979</v>
      </c>
    </row>
    <row r="31" spans="1:12" s="110" customFormat="1" ht="15" customHeight="1" x14ac:dyDescent="0.2">
      <c r="A31" s="365"/>
      <c r="B31" s="366" t="s">
        <v>111</v>
      </c>
      <c r="C31" s="362"/>
      <c r="D31" s="362"/>
      <c r="E31" s="363"/>
      <c r="F31" s="542">
        <v>47.4</v>
      </c>
      <c r="G31" s="542">
        <v>50</v>
      </c>
      <c r="H31" s="542">
        <v>42.9</v>
      </c>
      <c r="I31" s="542">
        <v>42.9</v>
      </c>
      <c r="J31" s="542">
        <v>35.299999999999997</v>
      </c>
      <c r="K31" s="543" t="s">
        <v>349</v>
      </c>
      <c r="L31" s="364">
        <v>12.100000000000001</v>
      </c>
    </row>
    <row r="32" spans="1:12" s="110" customFormat="1" ht="15" customHeight="1" x14ac:dyDescent="0.2">
      <c r="A32" s="367" t="s">
        <v>113</v>
      </c>
      <c r="B32" s="368" t="s">
        <v>181</v>
      </c>
      <c r="C32" s="362"/>
      <c r="D32" s="362"/>
      <c r="E32" s="363"/>
      <c r="F32" s="542">
        <v>27.8</v>
      </c>
      <c r="G32" s="542">
        <v>27.4</v>
      </c>
      <c r="H32" s="542">
        <v>34.9</v>
      </c>
      <c r="I32" s="542">
        <v>29.3</v>
      </c>
      <c r="J32" s="544">
        <v>29.1</v>
      </c>
      <c r="K32" s="543" t="s">
        <v>349</v>
      </c>
      <c r="L32" s="364">
        <v>-1.3000000000000007</v>
      </c>
    </row>
    <row r="33" spans="1:12" s="110" customFormat="1" ht="15" customHeight="1" x14ac:dyDescent="0.2">
      <c r="A33" s="367"/>
      <c r="B33" s="368" t="s">
        <v>182</v>
      </c>
      <c r="C33" s="362"/>
      <c r="D33" s="362"/>
      <c r="E33" s="363"/>
      <c r="F33" s="542">
        <v>41.1</v>
      </c>
      <c r="G33" s="542">
        <v>43</v>
      </c>
      <c r="H33" s="542">
        <v>53.3</v>
      </c>
      <c r="I33" s="542">
        <v>43.8</v>
      </c>
      <c r="J33" s="542">
        <v>42.5</v>
      </c>
      <c r="K33" s="543" t="s">
        <v>349</v>
      </c>
      <c r="L33" s="364">
        <v>-1.3999999999999986</v>
      </c>
    </row>
    <row r="34" spans="1:12" s="369" customFormat="1" ht="15" customHeight="1" x14ac:dyDescent="0.2">
      <c r="A34" s="367" t="s">
        <v>113</v>
      </c>
      <c r="B34" s="368" t="s">
        <v>116</v>
      </c>
      <c r="C34" s="362"/>
      <c r="D34" s="362"/>
      <c r="E34" s="363"/>
      <c r="F34" s="542">
        <v>35.1</v>
      </c>
      <c r="G34" s="542">
        <v>37.9</v>
      </c>
      <c r="H34" s="542">
        <v>43</v>
      </c>
      <c r="I34" s="542">
        <v>36.799999999999997</v>
      </c>
      <c r="J34" s="542">
        <v>32.5</v>
      </c>
      <c r="K34" s="543" t="s">
        <v>349</v>
      </c>
      <c r="L34" s="364">
        <v>2.6000000000000014</v>
      </c>
    </row>
    <row r="35" spans="1:12" s="369" customFormat="1" ht="11.25" x14ac:dyDescent="0.2">
      <c r="A35" s="370"/>
      <c r="B35" s="371" t="s">
        <v>117</v>
      </c>
      <c r="C35" s="372"/>
      <c r="D35" s="372"/>
      <c r="E35" s="373"/>
      <c r="F35" s="545">
        <v>24.6</v>
      </c>
      <c r="G35" s="545">
        <v>24.4</v>
      </c>
      <c r="H35" s="545">
        <v>34.9</v>
      </c>
      <c r="I35" s="545">
        <v>27.1</v>
      </c>
      <c r="J35" s="546">
        <v>32.700000000000003</v>
      </c>
      <c r="K35" s="547" t="s">
        <v>349</v>
      </c>
      <c r="L35" s="374">
        <v>-8.1000000000000014</v>
      </c>
    </row>
    <row r="36" spans="1:12" s="369" customFormat="1" ht="15.95" customHeight="1" x14ac:dyDescent="0.2">
      <c r="A36" s="375" t="s">
        <v>350</v>
      </c>
      <c r="B36" s="376"/>
      <c r="C36" s="377"/>
      <c r="D36" s="376"/>
      <c r="E36" s="378"/>
      <c r="F36" s="548">
        <v>2403</v>
      </c>
      <c r="G36" s="548">
        <v>1693</v>
      </c>
      <c r="H36" s="548">
        <v>2604</v>
      </c>
      <c r="I36" s="548">
        <v>2001</v>
      </c>
      <c r="J36" s="548">
        <v>2603</v>
      </c>
      <c r="K36" s="549">
        <v>-200</v>
      </c>
      <c r="L36" s="380">
        <v>-7.68344218209758</v>
      </c>
    </row>
    <row r="37" spans="1:12" s="369" customFormat="1" ht="15.95" customHeight="1" x14ac:dyDescent="0.2">
      <c r="A37" s="381"/>
      <c r="B37" s="382" t="s">
        <v>113</v>
      </c>
      <c r="C37" s="382" t="s">
        <v>351</v>
      </c>
      <c r="D37" s="382"/>
      <c r="E37" s="383"/>
      <c r="F37" s="548">
        <v>757</v>
      </c>
      <c r="G37" s="548">
        <v>556</v>
      </c>
      <c r="H37" s="548">
        <v>1050</v>
      </c>
      <c r="I37" s="548">
        <v>658</v>
      </c>
      <c r="J37" s="548">
        <v>846</v>
      </c>
      <c r="K37" s="549">
        <v>-89</v>
      </c>
      <c r="L37" s="380">
        <v>-10.520094562647754</v>
      </c>
    </row>
    <row r="38" spans="1:12" s="369" customFormat="1" ht="15.95" customHeight="1" x14ac:dyDescent="0.2">
      <c r="A38" s="381"/>
      <c r="B38" s="384" t="s">
        <v>105</v>
      </c>
      <c r="C38" s="384" t="s">
        <v>106</v>
      </c>
      <c r="D38" s="385"/>
      <c r="E38" s="383"/>
      <c r="F38" s="548">
        <v>1384</v>
      </c>
      <c r="G38" s="548">
        <v>892</v>
      </c>
      <c r="H38" s="548">
        <v>1449</v>
      </c>
      <c r="I38" s="548">
        <v>1226</v>
      </c>
      <c r="J38" s="550">
        <v>1547</v>
      </c>
      <c r="K38" s="549">
        <v>-163</v>
      </c>
      <c r="L38" s="380">
        <v>-10.536522301228183</v>
      </c>
    </row>
    <row r="39" spans="1:12" s="369" customFormat="1" ht="15.95" customHeight="1" x14ac:dyDescent="0.2">
      <c r="A39" s="381"/>
      <c r="B39" s="385"/>
      <c r="C39" s="382" t="s">
        <v>352</v>
      </c>
      <c r="D39" s="385"/>
      <c r="E39" s="383"/>
      <c r="F39" s="548">
        <v>362</v>
      </c>
      <c r="G39" s="548">
        <v>216</v>
      </c>
      <c r="H39" s="548">
        <v>527</v>
      </c>
      <c r="I39" s="548">
        <v>306</v>
      </c>
      <c r="J39" s="548">
        <v>392</v>
      </c>
      <c r="K39" s="549">
        <v>-30</v>
      </c>
      <c r="L39" s="380">
        <v>-7.6530612244897958</v>
      </c>
    </row>
    <row r="40" spans="1:12" s="369" customFormat="1" ht="15.95" customHeight="1" x14ac:dyDescent="0.2">
      <c r="A40" s="381"/>
      <c r="B40" s="384"/>
      <c r="C40" s="384" t="s">
        <v>107</v>
      </c>
      <c r="D40" s="385"/>
      <c r="E40" s="383"/>
      <c r="F40" s="548">
        <v>1019</v>
      </c>
      <c r="G40" s="548">
        <v>801</v>
      </c>
      <c r="H40" s="548">
        <v>1155</v>
      </c>
      <c r="I40" s="548">
        <v>775</v>
      </c>
      <c r="J40" s="548">
        <v>1056</v>
      </c>
      <c r="K40" s="549">
        <v>-37</v>
      </c>
      <c r="L40" s="380">
        <v>-3.5037878787878789</v>
      </c>
    </row>
    <row r="41" spans="1:12" s="369" customFormat="1" ht="24" customHeight="1" x14ac:dyDescent="0.2">
      <c r="A41" s="381"/>
      <c r="B41" s="385"/>
      <c r="C41" s="382" t="s">
        <v>352</v>
      </c>
      <c r="D41" s="385"/>
      <c r="E41" s="383"/>
      <c r="F41" s="548">
        <v>395</v>
      </c>
      <c r="G41" s="548">
        <v>340</v>
      </c>
      <c r="H41" s="548">
        <v>523</v>
      </c>
      <c r="I41" s="548">
        <v>352</v>
      </c>
      <c r="J41" s="550">
        <v>454</v>
      </c>
      <c r="K41" s="549">
        <v>-59</v>
      </c>
      <c r="L41" s="380">
        <v>-12.995594713656388</v>
      </c>
    </row>
    <row r="42" spans="1:12" s="110" customFormat="1" ht="15" customHeight="1" x14ac:dyDescent="0.2">
      <c r="A42" s="381"/>
      <c r="B42" s="384" t="s">
        <v>113</v>
      </c>
      <c r="C42" s="384" t="s">
        <v>353</v>
      </c>
      <c r="D42" s="385"/>
      <c r="E42" s="383"/>
      <c r="F42" s="548">
        <v>622</v>
      </c>
      <c r="G42" s="548">
        <v>424</v>
      </c>
      <c r="H42" s="548">
        <v>857</v>
      </c>
      <c r="I42" s="548">
        <v>505</v>
      </c>
      <c r="J42" s="548">
        <v>671</v>
      </c>
      <c r="K42" s="549">
        <v>-49</v>
      </c>
      <c r="L42" s="380">
        <v>-7.3025335320417284</v>
      </c>
    </row>
    <row r="43" spans="1:12" s="110" customFormat="1" ht="15" customHeight="1" x14ac:dyDescent="0.2">
      <c r="A43" s="381"/>
      <c r="B43" s="385"/>
      <c r="C43" s="382" t="s">
        <v>352</v>
      </c>
      <c r="D43" s="385"/>
      <c r="E43" s="383"/>
      <c r="F43" s="548">
        <v>253</v>
      </c>
      <c r="G43" s="548">
        <v>140</v>
      </c>
      <c r="H43" s="548">
        <v>390</v>
      </c>
      <c r="I43" s="548">
        <v>189</v>
      </c>
      <c r="J43" s="548">
        <v>283</v>
      </c>
      <c r="K43" s="549">
        <v>-30</v>
      </c>
      <c r="L43" s="380">
        <v>-10.600706713780919</v>
      </c>
    </row>
    <row r="44" spans="1:12" s="110" customFormat="1" ht="15" customHeight="1" x14ac:dyDescent="0.2">
      <c r="A44" s="381"/>
      <c r="B44" s="384"/>
      <c r="C44" s="366" t="s">
        <v>109</v>
      </c>
      <c r="D44" s="385"/>
      <c r="E44" s="383"/>
      <c r="F44" s="548">
        <v>1534</v>
      </c>
      <c r="G44" s="548">
        <v>1134</v>
      </c>
      <c r="H44" s="548">
        <v>1575</v>
      </c>
      <c r="I44" s="548">
        <v>1350</v>
      </c>
      <c r="J44" s="550">
        <v>1723</v>
      </c>
      <c r="K44" s="549">
        <v>-189</v>
      </c>
      <c r="L44" s="380">
        <v>-10.969239698200813</v>
      </c>
    </row>
    <row r="45" spans="1:12" s="110" customFormat="1" ht="15" customHeight="1" x14ac:dyDescent="0.2">
      <c r="A45" s="381"/>
      <c r="B45" s="385"/>
      <c r="C45" s="382" t="s">
        <v>352</v>
      </c>
      <c r="D45" s="385"/>
      <c r="E45" s="383"/>
      <c r="F45" s="548">
        <v>437</v>
      </c>
      <c r="G45" s="548">
        <v>358</v>
      </c>
      <c r="H45" s="548">
        <v>594</v>
      </c>
      <c r="I45" s="548">
        <v>417</v>
      </c>
      <c r="J45" s="548">
        <v>521</v>
      </c>
      <c r="K45" s="549">
        <v>-84</v>
      </c>
      <c r="L45" s="380">
        <v>-16.122840690978887</v>
      </c>
    </row>
    <row r="46" spans="1:12" s="110" customFormat="1" ht="15" customHeight="1" x14ac:dyDescent="0.2">
      <c r="A46" s="381"/>
      <c r="B46" s="384"/>
      <c r="C46" s="366" t="s">
        <v>110</v>
      </c>
      <c r="D46" s="385"/>
      <c r="E46" s="383"/>
      <c r="F46" s="548">
        <v>228</v>
      </c>
      <c r="G46" s="548">
        <v>123</v>
      </c>
      <c r="H46" s="548">
        <v>151</v>
      </c>
      <c r="I46" s="548">
        <v>139</v>
      </c>
      <c r="J46" s="548">
        <v>192</v>
      </c>
      <c r="K46" s="549">
        <v>36</v>
      </c>
      <c r="L46" s="380">
        <v>18.75</v>
      </c>
    </row>
    <row r="47" spans="1:12" s="110" customFormat="1" ht="15" customHeight="1" x14ac:dyDescent="0.2">
      <c r="A47" s="381"/>
      <c r="B47" s="385"/>
      <c r="C47" s="382" t="s">
        <v>352</v>
      </c>
      <c r="D47" s="385"/>
      <c r="E47" s="383"/>
      <c r="F47" s="548">
        <v>58</v>
      </c>
      <c r="G47" s="548">
        <v>52</v>
      </c>
      <c r="H47" s="548">
        <v>57</v>
      </c>
      <c r="I47" s="548">
        <v>49</v>
      </c>
      <c r="J47" s="550">
        <v>36</v>
      </c>
      <c r="K47" s="549">
        <v>22</v>
      </c>
      <c r="L47" s="380">
        <v>61.111111111111114</v>
      </c>
    </row>
    <row r="48" spans="1:12" s="110" customFormat="1" ht="15" customHeight="1" x14ac:dyDescent="0.2">
      <c r="A48" s="381"/>
      <c r="B48" s="385"/>
      <c r="C48" s="366" t="s">
        <v>111</v>
      </c>
      <c r="D48" s="386"/>
      <c r="E48" s="387"/>
      <c r="F48" s="548">
        <v>19</v>
      </c>
      <c r="G48" s="548">
        <v>12</v>
      </c>
      <c r="H48" s="548">
        <v>21</v>
      </c>
      <c r="I48" s="548">
        <v>7</v>
      </c>
      <c r="J48" s="548">
        <v>17</v>
      </c>
      <c r="K48" s="549">
        <v>2</v>
      </c>
      <c r="L48" s="380">
        <v>11.764705882352942</v>
      </c>
    </row>
    <row r="49" spans="1:12" s="110" customFormat="1" ht="15" customHeight="1" x14ac:dyDescent="0.2">
      <c r="A49" s="381"/>
      <c r="B49" s="385"/>
      <c r="C49" s="382" t="s">
        <v>352</v>
      </c>
      <c r="D49" s="385"/>
      <c r="E49" s="383"/>
      <c r="F49" s="548">
        <v>9</v>
      </c>
      <c r="G49" s="548">
        <v>6</v>
      </c>
      <c r="H49" s="548">
        <v>9</v>
      </c>
      <c r="I49" s="548">
        <v>3</v>
      </c>
      <c r="J49" s="548">
        <v>6</v>
      </c>
      <c r="K49" s="549">
        <v>3</v>
      </c>
      <c r="L49" s="380">
        <v>50</v>
      </c>
    </row>
    <row r="50" spans="1:12" s="110" customFormat="1" ht="15" customHeight="1" x14ac:dyDescent="0.2">
      <c r="A50" s="381"/>
      <c r="B50" s="384" t="s">
        <v>113</v>
      </c>
      <c r="C50" s="382" t="s">
        <v>181</v>
      </c>
      <c r="D50" s="385"/>
      <c r="E50" s="383"/>
      <c r="F50" s="548">
        <v>1731</v>
      </c>
      <c r="G50" s="548">
        <v>1100</v>
      </c>
      <c r="H50" s="548">
        <v>1840</v>
      </c>
      <c r="I50" s="548">
        <v>1503</v>
      </c>
      <c r="J50" s="550">
        <v>1946</v>
      </c>
      <c r="K50" s="549">
        <v>-215</v>
      </c>
      <c r="L50" s="380">
        <v>-11.048304213771839</v>
      </c>
    </row>
    <row r="51" spans="1:12" s="110" customFormat="1" ht="15" customHeight="1" x14ac:dyDescent="0.2">
      <c r="A51" s="381"/>
      <c r="B51" s="385"/>
      <c r="C51" s="382" t="s">
        <v>352</v>
      </c>
      <c r="D51" s="385"/>
      <c r="E51" s="383"/>
      <c r="F51" s="548">
        <v>481</v>
      </c>
      <c r="G51" s="548">
        <v>301</v>
      </c>
      <c r="H51" s="548">
        <v>643</v>
      </c>
      <c r="I51" s="548">
        <v>440</v>
      </c>
      <c r="J51" s="548">
        <v>567</v>
      </c>
      <c r="K51" s="549">
        <v>-86</v>
      </c>
      <c r="L51" s="380">
        <v>-15.167548500881834</v>
      </c>
    </row>
    <row r="52" spans="1:12" s="110" customFormat="1" ht="15" customHeight="1" x14ac:dyDescent="0.2">
      <c r="A52" s="381"/>
      <c r="B52" s="384"/>
      <c r="C52" s="382" t="s">
        <v>182</v>
      </c>
      <c r="D52" s="385"/>
      <c r="E52" s="383"/>
      <c r="F52" s="548">
        <v>672</v>
      </c>
      <c r="G52" s="548">
        <v>593</v>
      </c>
      <c r="H52" s="548">
        <v>764</v>
      </c>
      <c r="I52" s="548">
        <v>498</v>
      </c>
      <c r="J52" s="548">
        <v>657</v>
      </c>
      <c r="K52" s="549">
        <v>15</v>
      </c>
      <c r="L52" s="380">
        <v>2.2831050228310503</v>
      </c>
    </row>
    <row r="53" spans="1:12" s="269" customFormat="1" ht="11.25" customHeight="1" x14ac:dyDescent="0.2">
      <c r="A53" s="381"/>
      <c r="B53" s="385"/>
      <c r="C53" s="382" t="s">
        <v>352</v>
      </c>
      <c r="D53" s="385"/>
      <c r="E53" s="383"/>
      <c r="F53" s="548">
        <v>276</v>
      </c>
      <c r="G53" s="548">
        <v>255</v>
      </c>
      <c r="H53" s="548">
        <v>407</v>
      </c>
      <c r="I53" s="548">
        <v>218</v>
      </c>
      <c r="J53" s="550">
        <v>279</v>
      </c>
      <c r="K53" s="549">
        <v>-3</v>
      </c>
      <c r="L53" s="380">
        <v>-1.075268817204301</v>
      </c>
    </row>
    <row r="54" spans="1:12" s="151" customFormat="1" ht="12.75" customHeight="1" x14ac:dyDescent="0.2">
      <c r="A54" s="381"/>
      <c r="B54" s="384" t="s">
        <v>113</v>
      </c>
      <c r="C54" s="384" t="s">
        <v>116</v>
      </c>
      <c r="D54" s="385"/>
      <c r="E54" s="383"/>
      <c r="F54" s="548">
        <v>1586</v>
      </c>
      <c r="G54" s="548">
        <v>1062</v>
      </c>
      <c r="H54" s="548">
        <v>1750</v>
      </c>
      <c r="I54" s="548">
        <v>1188</v>
      </c>
      <c r="J54" s="548">
        <v>1747</v>
      </c>
      <c r="K54" s="549">
        <v>-161</v>
      </c>
      <c r="L54" s="380">
        <v>-9.2157985117344019</v>
      </c>
    </row>
    <row r="55" spans="1:12" ht="11.25" x14ac:dyDescent="0.2">
      <c r="A55" s="381"/>
      <c r="B55" s="385"/>
      <c r="C55" s="382" t="s">
        <v>352</v>
      </c>
      <c r="D55" s="385"/>
      <c r="E55" s="383"/>
      <c r="F55" s="548">
        <v>556</v>
      </c>
      <c r="G55" s="548">
        <v>402</v>
      </c>
      <c r="H55" s="548">
        <v>752</v>
      </c>
      <c r="I55" s="548">
        <v>437</v>
      </c>
      <c r="J55" s="548">
        <v>567</v>
      </c>
      <c r="K55" s="549">
        <v>-11</v>
      </c>
      <c r="L55" s="380">
        <v>-1.9400352733686066</v>
      </c>
    </row>
    <row r="56" spans="1:12" ht="14.25" customHeight="1" x14ac:dyDescent="0.2">
      <c r="A56" s="381"/>
      <c r="B56" s="385"/>
      <c r="C56" s="384" t="s">
        <v>117</v>
      </c>
      <c r="D56" s="385"/>
      <c r="E56" s="383"/>
      <c r="F56" s="548">
        <v>816</v>
      </c>
      <c r="G56" s="548">
        <v>631</v>
      </c>
      <c r="H56" s="548">
        <v>854</v>
      </c>
      <c r="I56" s="548">
        <v>811</v>
      </c>
      <c r="J56" s="548">
        <v>854</v>
      </c>
      <c r="K56" s="549">
        <v>-38</v>
      </c>
      <c r="L56" s="380">
        <v>-4.4496487119437935</v>
      </c>
    </row>
    <row r="57" spans="1:12" ht="18.75" customHeight="1" x14ac:dyDescent="0.2">
      <c r="A57" s="388"/>
      <c r="B57" s="389"/>
      <c r="C57" s="390" t="s">
        <v>352</v>
      </c>
      <c r="D57" s="389"/>
      <c r="E57" s="391"/>
      <c r="F57" s="551">
        <v>201</v>
      </c>
      <c r="G57" s="552">
        <v>154</v>
      </c>
      <c r="H57" s="552">
        <v>298</v>
      </c>
      <c r="I57" s="552">
        <v>220</v>
      </c>
      <c r="J57" s="552">
        <v>279</v>
      </c>
      <c r="K57" s="553">
        <f t="shared" ref="K57" si="0">IF(OR(F57=".",J57=".")=TRUE,".",IF(OR(F57="*",J57="*")=TRUE,"*",IF(AND(F57="-",J57="-")=TRUE,"-",IF(AND(ISNUMBER(J57),ISNUMBER(F57))=TRUE,IF(F57-J57=0,0,F57-J57),IF(ISNUMBER(F57)=TRUE,F57,-J57)))))</f>
        <v>-78</v>
      </c>
      <c r="L57" s="392">
        <f t="shared" ref="L57" si="1">IF(K57 =".",".",IF(K57 ="*","*",IF(K57="-","-",IF(K57=0,0,IF(OR(J57="-",J57=".",F57="-",F57=".")=TRUE,"X",IF(J57=0,"0,0",IF(ABS(K57*100/J57)&gt;250,".X",(K57*100/J57))))))))</f>
        <v>-27.956989247311828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2469</v>
      </c>
      <c r="E11" s="114">
        <v>1817</v>
      </c>
      <c r="F11" s="114">
        <v>3319</v>
      </c>
      <c r="G11" s="114">
        <v>2039</v>
      </c>
      <c r="H11" s="140">
        <v>2680</v>
      </c>
      <c r="I11" s="115">
        <v>-211</v>
      </c>
      <c r="J11" s="116">
        <v>-7.8731343283582094</v>
      </c>
    </row>
    <row r="12" spans="1:15" s="110" customFormat="1" ht="24.95" customHeight="1" x14ac:dyDescent="0.2">
      <c r="A12" s="193" t="s">
        <v>132</v>
      </c>
      <c r="B12" s="194" t="s">
        <v>133</v>
      </c>
      <c r="C12" s="113">
        <v>0.76954232482786555</v>
      </c>
      <c r="D12" s="115">
        <v>19</v>
      </c>
      <c r="E12" s="114">
        <v>8</v>
      </c>
      <c r="F12" s="114">
        <v>23</v>
      </c>
      <c r="G12" s="114">
        <v>20</v>
      </c>
      <c r="H12" s="140">
        <v>24</v>
      </c>
      <c r="I12" s="115">
        <v>-5</v>
      </c>
      <c r="J12" s="116">
        <v>-20.833333333333332</v>
      </c>
    </row>
    <row r="13" spans="1:15" s="110" customFormat="1" ht="24.95" customHeight="1" x14ac:dyDescent="0.2">
      <c r="A13" s="193" t="s">
        <v>134</v>
      </c>
      <c r="B13" s="199" t="s">
        <v>214</v>
      </c>
      <c r="C13" s="113">
        <v>0.56703118671526931</v>
      </c>
      <c r="D13" s="115">
        <v>14</v>
      </c>
      <c r="E13" s="114">
        <v>5</v>
      </c>
      <c r="F13" s="114">
        <v>12</v>
      </c>
      <c r="G13" s="114">
        <v>14</v>
      </c>
      <c r="H13" s="140">
        <v>17</v>
      </c>
      <c r="I13" s="115">
        <v>-3</v>
      </c>
      <c r="J13" s="116">
        <v>-17.647058823529413</v>
      </c>
    </row>
    <row r="14" spans="1:15" s="287" customFormat="1" ht="24.95" customHeight="1" x14ac:dyDescent="0.2">
      <c r="A14" s="193" t="s">
        <v>215</v>
      </c>
      <c r="B14" s="199" t="s">
        <v>137</v>
      </c>
      <c r="C14" s="113">
        <v>9.9635479951397325</v>
      </c>
      <c r="D14" s="115">
        <v>246</v>
      </c>
      <c r="E14" s="114">
        <v>134</v>
      </c>
      <c r="F14" s="114">
        <v>416</v>
      </c>
      <c r="G14" s="114">
        <v>190</v>
      </c>
      <c r="H14" s="140">
        <v>358</v>
      </c>
      <c r="I14" s="115">
        <v>-112</v>
      </c>
      <c r="J14" s="116">
        <v>-31.284916201117319</v>
      </c>
      <c r="K14" s="110"/>
      <c r="L14" s="110"/>
      <c r="M14" s="110"/>
      <c r="N14" s="110"/>
      <c r="O14" s="110"/>
    </row>
    <row r="15" spans="1:15" s="110" customFormat="1" ht="24.95" customHeight="1" x14ac:dyDescent="0.2">
      <c r="A15" s="193" t="s">
        <v>216</v>
      </c>
      <c r="B15" s="199" t="s">
        <v>217</v>
      </c>
      <c r="C15" s="113">
        <v>2.0656136087484813</v>
      </c>
      <c r="D15" s="115">
        <v>51</v>
      </c>
      <c r="E15" s="114">
        <v>32</v>
      </c>
      <c r="F15" s="114">
        <v>68</v>
      </c>
      <c r="G15" s="114">
        <v>45</v>
      </c>
      <c r="H15" s="140">
        <v>44</v>
      </c>
      <c r="I15" s="115">
        <v>7</v>
      </c>
      <c r="J15" s="116">
        <v>15.909090909090908</v>
      </c>
    </row>
    <row r="16" spans="1:15" s="287" customFormat="1" ht="24.95" customHeight="1" x14ac:dyDescent="0.2">
      <c r="A16" s="193" t="s">
        <v>218</v>
      </c>
      <c r="B16" s="199" t="s">
        <v>141</v>
      </c>
      <c r="C16" s="113">
        <v>6.6018631024706362</v>
      </c>
      <c r="D16" s="115">
        <v>163</v>
      </c>
      <c r="E16" s="114">
        <v>91</v>
      </c>
      <c r="F16" s="114">
        <v>314</v>
      </c>
      <c r="G16" s="114">
        <v>128</v>
      </c>
      <c r="H16" s="140">
        <v>274</v>
      </c>
      <c r="I16" s="115">
        <v>-111</v>
      </c>
      <c r="J16" s="116">
        <v>-40.510948905109487</v>
      </c>
      <c r="K16" s="110"/>
      <c r="L16" s="110"/>
      <c r="M16" s="110"/>
      <c r="N16" s="110"/>
      <c r="O16" s="110"/>
    </row>
    <row r="17" spans="1:15" s="110" customFormat="1" ht="24.95" customHeight="1" x14ac:dyDescent="0.2">
      <c r="A17" s="193" t="s">
        <v>142</v>
      </c>
      <c r="B17" s="199" t="s">
        <v>220</v>
      </c>
      <c r="C17" s="113">
        <v>1.2960712839206157</v>
      </c>
      <c r="D17" s="115">
        <v>32</v>
      </c>
      <c r="E17" s="114">
        <v>11</v>
      </c>
      <c r="F17" s="114">
        <v>34</v>
      </c>
      <c r="G17" s="114">
        <v>17</v>
      </c>
      <c r="H17" s="140">
        <v>40</v>
      </c>
      <c r="I17" s="115">
        <v>-8</v>
      </c>
      <c r="J17" s="116">
        <v>-20</v>
      </c>
    </row>
    <row r="18" spans="1:15" s="287" customFormat="1" ht="24.95" customHeight="1" x14ac:dyDescent="0.2">
      <c r="A18" s="201" t="s">
        <v>144</v>
      </c>
      <c r="B18" s="202" t="s">
        <v>145</v>
      </c>
      <c r="C18" s="113">
        <v>6.439854191980559</v>
      </c>
      <c r="D18" s="115">
        <v>159</v>
      </c>
      <c r="E18" s="114">
        <v>82</v>
      </c>
      <c r="F18" s="114">
        <v>126</v>
      </c>
      <c r="G18" s="114">
        <v>196</v>
      </c>
      <c r="H18" s="140">
        <v>218</v>
      </c>
      <c r="I18" s="115">
        <v>-59</v>
      </c>
      <c r="J18" s="116">
        <v>-27.064220183486238</v>
      </c>
      <c r="K18" s="110"/>
      <c r="L18" s="110"/>
      <c r="M18" s="110"/>
      <c r="N18" s="110"/>
      <c r="O18" s="110"/>
    </row>
    <row r="19" spans="1:15" s="110" customFormat="1" ht="24.95" customHeight="1" x14ac:dyDescent="0.2">
      <c r="A19" s="193" t="s">
        <v>146</v>
      </c>
      <c r="B19" s="199" t="s">
        <v>147</v>
      </c>
      <c r="C19" s="113">
        <v>17.780477926285947</v>
      </c>
      <c r="D19" s="115">
        <v>439</v>
      </c>
      <c r="E19" s="114">
        <v>342</v>
      </c>
      <c r="F19" s="114">
        <v>534</v>
      </c>
      <c r="G19" s="114">
        <v>262</v>
      </c>
      <c r="H19" s="140">
        <v>349</v>
      </c>
      <c r="I19" s="115">
        <v>90</v>
      </c>
      <c r="J19" s="116">
        <v>25.787965616045845</v>
      </c>
    </row>
    <row r="20" spans="1:15" s="287" customFormat="1" ht="24.95" customHeight="1" x14ac:dyDescent="0.2">
      <c r="A20" s="193" t="s">
        <v>148</v>
      </c>
      <c r="B20" s="199" t="s">
        <v>149</v>
      </c>
      <c r="C20" s="113">
        <v>8.7079789388416362</v>
      </c>
      <c r="D20" s="115">
        <v>215</v>
      </c>
      <c r="E20" s="114">
        <v>213</v>
      </c>
      <c r="F20" s="114">
        <v>277</v>
      </c>
      <c r="G20" s="114">
        <v>214</v>
      </c>
      <c r="H20" s="140">
        <v>241</v>
      </c>
      <c r="I20" s="115">
        <v>-26</v>
      </c>
      <c r="J20" s="116">
        <v>-10.78838174273859</v>
      </c>
      <c r="K20" s="110"/>
      <c r="L20" s="110"/>
      <c r="M20" s="110"/>
      <c r="N20" s="110"/>
      <c r="O20" s="110"/>
    </row>
    <row r="21" spans="1:15" s="110" customFormat="1" ht="24.95" customHeight="1" x14ac:dyDescent="0.2">
      <c r="A21" s="201" t="s">
        <v>150</v>
      </c>
      <c r="B21" s="202" t="s">
        <v>151</v>
      </c>
      <c r="C21" s="113">
        <v>5.7918185500202508</v>
      </c>
      <c r="D21" s="115">
        <v>143</v>
      </c>
      <c r="E21" s="114">
        <v>127</v>
      </c>
      <c r="F21" s="114">
        <v>306</v>
      </c>
      <c r="G21" s="114">
        <v>148</v>
      </c>
      <c r="H21" s="140">
        <v>124</v>
      </c>
      <c r="I21" s="115">
        <v>19</v>
      </c>
      <c r="J21" s="116">
        <v>15.32258064516129</v>
      </c>
    </row>
    <row r="22" spans="1:15" s="110" customFormat="1" ht="24.95" customHeight="1" x14ac:dyDescent="0.2">
      <c r="A22" s="201" t="s">
        <v>152</v>
      </c>
      <c r="B22" s="199" t="s">
        <v>153</v>
      </c>
      <c r="C22" s="113">
        <v>2.0656136087484813</v>
      </c>
      <c r="D22" s="115">
        <v>51</v>
      </c>
      <c r="E22" s="114">
        <v>23</v>
      </c>
      <c r="F22" s="114">
        <v>58</v>
      </c>
      <c r="G22" s="114">
        <v>30</v>
      </c>
      <c r="H22" s="140">
        <v>37</v>
      </c>
      <c r="I22" s="115">
        <v>14</v>
      </c>
      <c r="J22" s="116">
        <v>37.837837837837839</v>
      </c>
    </row>
    <row r="23" spans="1:15" s="110" customFormat="1" ht="24.95" customHeight="1" x14ac:dyDescent="0.2">
      <c r="A23" s="193" t="s">
        <v>154</v>
      </c>
      <c r="B23" s="199" t="s">
        <v>155</v>
      </c>
      <c r="C23" s="113">
        <v>1.0935601458080195</v>
      </c>
      <c r="D23" s="115">
        <v>27</v>
      </c>
      <c r="E23" s="114">
        <v>22</v>
      </c>
      <c r="F23" s="114">
        <v>36</v>
      </c>
      <c r="G23" s="114">
        <v>18</v>
      </c>
      <c r="H23" s="140">
        <v>26</v>
      </c>
      <c r="I23" s="115">
        <v>1</v>
      </c>
      <c r="J23" s="116">
        <v>3.8461538461538463</v>
      </c>
    </row>
    <row r="24" spans="1:15" s="110" customFormat="1" ht="24.95" customHeight="1" x14ac:dyDescent="0.2">
      <c r="A24" s="193" t="s">
        <v>156</v>
      </c>
      <c r="B24" s="199" t="s">
        <v>221</v>
      </c>
      <c r="C24" s="113">
        <v>3.0781692993114622</v>
      </c>
      <c r="D24" s="115">
        <v>76</v>
      </c>
      <c r="E24" s="114">
        <v>49</v>
      </c>
      <c r="F24" s="114">
        <v>119</v>
      </c>
      <c r="G24" s="114">
        <v>63</v>
      </c>
      <c r="H24" s="140">
        <v>102</v>
      </c>
      <c r="I24" s="115">
        <v>-26</v>
      </c>
      <c r="J24" s="116">
        <v>-25.490196078431371</v>
      </c>
    </row>
    <row r="25" spans="1:15" s="110" customFormat="1" ht="24.95" customHeight="1" x14ac:dyDescent="0.2">
      <c r="A25" s="193" t="s">
        <v>222</v>
      </c>
      <c r="B25" s="204" t="s">
        <v>159</v>
      </c>
      <c r="C25" s="113">
        <v>6.3993519643580399</v>
      </c>
      <c r="D25" s="115">
        <v>158</v>
      </c>
      <c r="E25" s="114">
        <v>93</v>
      </c>
      <c r="F25" s="114">
        <v>140</v>
      </c>
      <c r="G25" s="114">
        <v>136</v>
      </c>
      <c r="H25" s="140">
        <v>205</v>
      </c>
      <c r="I25" s="115">
        <v>-47</v>
      </c>
      <c r="J25" s="116">
        <v>-22.926829268292682</v>
      </c>
    </row>
    <row r="26" spans="1:15" s="110" customFormat="1" ht="24.95" customHeight="1" x14ac:dyDescent="0.2">
      <c r="A26" s="201">
        <v>782.78300000000002</v>
      </c>
      <c r="B26" s="203" t="s">
        <v>160</v>
      </c>
      <c r="C26" s="113">
        <v>16.322397731875252</v>
      </c>
      <c r="D26" s="115">
        <v>403</v>
      </c>
      <c r="E26" s="114">
        <v>250</v>
      </c>
      <c r="F26" s="114">
        <v>414</v>
      </c>
      <c r="G26" s="114">
        <v>450</v>
      </c>
      <c r="H26" s="140">
        <v>508</v>
      </c>
      <c r="I26" s="115">
        <v>-105</v>
      </c>
      <c r="J26" s="116">
        <v>-20.669291338582678</v>
      </c>
    </row>
    <row r="27" spans="1:15" s="110" customFormat="1" ht="24.95" customHeight="1" x14ac:dyDescent="0.2">
      <c r="A27" s="193" t="s">
        <v>161</v>
      </c>
      <c r="B27" s="199" t="s">
        <v>162</v>
      </c>
      <c r="C27" s="113">
        <v>3.1996759821790199</v>
      </c>
      <c r="D27" s="115">
        <v>79</v>
      </c>
      <c r="E27" s="114">
        <v>40</v>
      </c>
      <c r="F27" s="114">
        <v>63</v>
      </c>
      <c r="G27" s="114">
        <v>29</v>
      </c>
      <c r="H27" s="140">
        <v>67</v>
      </c>
      <c r="I27" s="115">
        <v>12</v>
      </c>
      <c r="J27" s="116">
        <v>17.910447761194028</v>
      </c>
    </row>
    <row r="28" spans="1:15" s="110" customFormat="1" ht="24.95" customHeight="1" x14ac:dyDescent="0.2">
      <c r="A28" s="193" t="s">
        <v>163</v>
      </c>
      <c r="B28" s="199" t="s">
        <v>164</v>
      </c>
      <c r="C28" s="113">
        <v>2.7946537059538277</v>
      </c>
      <c r="D28" s="115">
        <v>69</v>
      </c>
      <c r="E28" s="114">
        <v>49</v>
      </c>
      <c r="F28" s="114">
        <v>120</v>
      </c>
      <c r="G28" s="114">
        <v>31</v>
      </c>
      <c r="H28" s="140">
        <v>46</v>
      </c>
      <c r="I28" s="115">
        <v>23</v>
      </c>
      <c r="J28" s="116">
        <v>50</v>
      </c>
    </row>
    <row r="29" spans="1:15" s="110" customFormat="1" ht="24.95" customHeight="1" x14ac:dyDescent="0.2">
      <c r="A29" s="193">
        <v>86</v>
      </c>
      <c r="B29" s="199" t="s">
        <v>165</v>
      </c>
      <c r="C29" s="113">
        <v>6.4803564196030781</v>
      </c>
      <c r="D29" s="115">
        <v>160</v>
      </c>
      <c r="E29" s="114">
        <v>174</v>
      </c>
      <c r="F29" s="114">
        <v>216</v>
      </c>
      <c r="G29" s="114">
        <v>90</v>
      </c>
      <c r="H29" s="140">
        <v>156</v>
      </c>
      <c r="I29" s="115">
        <v>4</v>
      </c>
      <c r="J29" s="116">
        <v>2.5641025641025643</v>
      </c>
    </row>
    <row r="30" spans="1:15" s="110" customFormat="1" ht="24.95" customHeight="1" x14ac:dyDescent="0.2">
      <c r="A30" s="193">
        <v>87.88</v>
      </c>
      <c r="B30" s="204" t="s">
        <v>166</v>
      </c>
      <c r="C30" s="113">
        <v>6.7638720129607126</v>
      </c>
      <c r="D30" s="115">
        <v>167</v>
      </c>
      <c r="E30" s="114">
        <v>149</v>
      </c>
      <c r="F30" s="114">
        <v>326</v>
      </c>
      <c r="G30" s="114">
        <v>93</v>
      </c>
      <c r="H30" s="140">
        <v>153</v>
      </c>
      <c r="I30" s="115">
        <v>14</v>
      </c>
      <c r="J30" s="116">
        <v>9.1503267973856204</v>
      </c>
    </row>
    <row r="31" spans="1:15" s="110" customFormat="1" ht="24.95" customHeight="1" x14ac:dyDescent="0.2">
      <c r="A31" s="193" t="s">
        <v>167</v>
      </c>
      <c r="B31" s="199" t="s">
        <v>168</v>
      </c>
      <c r="C31" s="113">
        <v>1.7820980153908466</v>
      </c>
      <c r="D31" s="115">
        <v>44</v>
      </c>
      <c r="E31" s="114">
        <v>57</v>
      </c>
      <c r="F31" s="114">
        <v>133</v>
      </c>
      <c r="G31" s="114">
        <v>55</v>
      </c>
      <c r="H31" s="140">
        <v>49</v>
      </c>
      <c r="I31" s="115">
        <v>-5</v>
      </c>
      <c r="J31" s="116">
        <v>-10.204081632653061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0.76954232482786555</v>
      </c>
      <c r="D34" s="115">
        <v>19</v>
      </c>
      <c r="E34" s="114">
        <v>8</v>
      </c>
      <c r="F34" s="114">
        <v>23</v>
      </c>
      <c r="G34" s="114">
        <v>20</v>
      </c>
      <c r="H34" s="140">
        <v>24</v>
      </c>
      <c r="I34" s="115">
        <v>-5</v>
      </c>
      <c r="J34" s="116">
        <v>-20.833333333333332</v>
      </c>
    </row>
    <row r="35" spans="1:10" s="110" customFormat="1" ht="24.95" customHeight="1" x14ac:dyDescent="0.2">
      <c r="A35" s="292" t="s">
        <v>171</v>
      </c>
      <c r="B35" s="293" t="s">
        <v>172</v>
      </c>
      <c r="C35" s="113">
        <v>16.970433373835561</v>
      </c>
      <c r="D35" s="115">
        <v>419</v>
      </c>
      <c r="E35" s="114">
        <v>221</v>
      </c>
      <c r="F35" s="114">
        <v>554</v>
      </c>
      <c r="G35" s="114">
        <v>400</v>
      </c>
      <c r="H35" s="140">
        <v>593</v>
      </c>
      <c r="I35" s="115">
        <v>-174</v>
      </c>
      <c r="J35" s="116">
        <v>-29.342327150084316</v>
      </c>
    </row>
    <row r="36" spans="1:10" s="110" customFormat="1" ht="24.95" customHeight="1" x14ac:dyDescent="0.2">
      <c r="A36" s="294" t="s">
        <v>173</v>
      </c>
      <c r="B36" s="295" t="s">
        <v>174</v>
      </c>
      <c r="C36" s="125">
        <v>82.260024301336571</v>
      </c>
      <c r="D36" s="143">
        <v>2031</v>
      </c>
      <c r="E36" s="144">
        <v>1588</v>
      </c>
      <c r="F36" s="144">
        <v>2742</v>
      </c>
      <c r="G36" s="144">
        <v>1619</v>
      </c>
      <c r="H36" s="145">
        <v>2063</v>
      </c>
      <c r="I36" s="143">
        <v>-32</v>
      </c>
      <c r="J36" s="146">
        <v>-1.5511391177896268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2469</v>
      </c>
      <c r="F11" s="264">
        <v>1817</v>
      </c>
      <c r="G11" s="264">
        <v>3319</v>
      </c>
      <c r="H11" s="264">
        <v>2039</v>
      </c>
      <c r="I11" s="265">
        <v>2680</v>
      </c>
      <c r="J11" s="263">
        <v>-211</v>
      </c>
      <c r="K11" s="266">
        <v>-7.8731343283582094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30.33616848926691</v>
      </c>
      <c r="E13" s="115">
        <v>749</v>
      </c>
      <c r="F13" s="114">
        <v>539</v>
      </c>
      <c r="G13" s="114">
        <v>954</v>
      </c>
      <c r="H13" s="114">
        <v>787</v>
      </c>
      <c r="I13" s="140">
        <v>927</v>
      </c>
      <c r="J13" s="115">
        <v>-178</v>
      </c>
      <c r="K13" s="116">
        <v>-19.201725997842502</v>
      </c>
    </row>
    <row r="14" spans="1:15" ht="15.95" customHeight="1" x14ac:dyDescent="0.2">
      <c r="A14" s="306" t="s">
        <v>230</v>
      </c>
      <c r="B14" s="307"/>
      <c r="C14" s="308"/>
      <c r="D14" s="113">
        <v>56.500607533414339</v>
      </c>
      <c r="E14" s="115">
        <v>1395</v>
      </c>
      <c r="F14" s="114">
        <v>1042</v>
      </c>
      <c r="G14" s="114">
        <v>1966</v>
      </c>
      <c r="H14" s="114">
        <v>1041</v>
      </c>
      <c r="I14" s="140">
        <v>1410</v>
      </c>
      <c r="J14" s="115">
        <v>-15</v>
      </c>
      <c r="K14" s="116">
        <v>-1.0638297872340425</v>
      </c>
    </row>
    <row r="15" spans="1:15" ht="15.95" customHeight="1" x14ac:dyDescent="0.2">
      <c r="A15" s="306" t="s">
        <v>231</v>
      </c>
      <c r="B15" s="307"/>
      <c r="C15" s="308"/>
      <c r="D15" s="113">
        <v>6.1968408262454435</v>
      </c>
      <c r="E15" s="115">
        <v>153</v>
      </c>
      <c r="F15" s="114">
        <v>116</v>
      </c>
      <c r="G15" s="114">
        <v>182</v>
      </c>
      <c r="H15" s="114">
        <v>108</v>
      </c>
      <c r="I15" s="140">
        <v>179</v>
      </c>
      <c r="J15" s="115">
        <v>-26</v>
      </c>
      <c r="K15" s="116">
        <v>-14.525139664804469</v>
      </c>
    </row>
    <row r="16" spans="1:15" ht="15.95" customHeight="1" x14ac:dyDescent="0.2">
      <c r="A16" s="306" t="s">
        <v>232</v>
      </c>
      <c r="B16" s="307"/>
      <c r="C16" s="308"/>
      <c r="D16" s="113">
        <v>6.7233697853381935</v>
      </c>
      <c r="E16" s="115">
        <v>166</v>
      </c>
      <c r="F16" s="114">
        <v>112</v>
      </c>
      <c r="G16" s="114">
        <v>206</v>
      </c>
      <c r="H16" s="114">
        <v>100</v>
      </c>
      <c r="I16" s="140">
        <v>160</v>
      </c>
      <c r="J16" s="115">
        <v>6</v>
      </c>
      <c r="K16" s="116">
        <v>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0.5265289590927501</v>
      </c>
      <c r="E18" s="115">
        <v>13</v>
      </c>
      <c r="F18" s="114">
        <v>13</v>
      </c>
      <c r="G18" s="114">
        <v>24</v>
      </c>
      <c r="H18" s="114">
        <v>14</v>
      </c>
      <c r="I18" s="140">
        <v>15</v>
      </c>
      <c r="J18" s="115">
        <v>-2</v>
      </c>
      <c r="K18" s="116">
        <v>-13.333333333333334</v>
      </c>
    </row>
    <row r="19" spans="1:11" ht="14.1" customHeight="1" x14ac:dyDescent="0.2">
      <c r="A19" s="306" t="s">
        <v>235</v>
      </c>
      <c r="B19" s="307" t="s">
        <v>236</v>
      </c>
      <c r="C19" s="308"/>
      <c r="D19" s="113">
        <v>0.40502227622519238</v>
      </c>
      <c r="E19" s="115">
        <v>10</v>
      </c>
      <c r="F19" s="114">
        <v>8</v>
      </c>
      <c r="G19" s="114">
        <v>18</v>
      </c>
      <c r="H19" s="114">
        <v>11</v>
      </c>
      <c r="I19" s="140">
        <v>12</v>
      </c>
      <c r="J19" s="115">
        <v>-2</v>
      </c>
      <c r="K19" s="116">
        <v>-16.666666666666668</v>
      </c>
    </row>
    <row r="20" spans="1:11" ht="14.1" customHeight="1" x14ac:dyDescent="0.2">
      <c r="A20" s="306">
        <v>12</v>
      </c>
      <c r="B20" s="307" t="s">
        <v>237</v>
      </c>
      <c r="C20" s="308"/>
      <c r="D20" s="113">
        <v>2.5921425678412313</v>
      </c>
      <c r="E20" s="115">
        <v>64</v>
      </c>
      <c r="F20" s="114">
        <v>18</v>
      </c>
      <c r="G20" s="114">
        <v>33</v>
      </c>
      <c r="H20" s="114">
        <v>27</v>
      </c>
      <c r="I20" s="140">
        <v>72</v>
      </c>
      <c r="J20" s="115">
        <v>-8</v>
      </c>
      <c r="K20" s="116">
        <v>-11.111111111111111</v>
      </c>
    </row>
    <row r="21" spans="1:11" ht="14.1" customHeight="1" x14ac:dyDescent="0.2">
      <c r="A21" s="306">
        <v>21</v>
      </c>
      <c r="B21" s="307" t="s">
        <v>238</v>
      </c>
      <c r="C21" s="308"/>
      <c r="D21" s="113">
        <v>0.32401782098015391</v>
      </c>
      <c r="E21" s="115">
        <v>8</v>
      </c>
      <c r="F21" s="114" t="s">
        <v>513</v>
      </c>
      <c r="G21" s="114">
        <v>5</v>
      </c>
      <c r="H21" s="114">
        <v>9</v>
      </c>
      <c r="I21" s="140">
        <v>8</v>
      </c>
      <c r="J21" s="115">
        <v>0</v>
      </c>
      <c r="K21" s="116">
        <v>0</v>
      </c>
    </row>
    <row r="22" spans="1:11" ht="14.1" customHeight="1" x14ac:dyDescent="0.2">
      <c r="A22" s="306">
        <v>22</v>
      </c>
      <c r="B22" s="307" t="s">
        <v>239</v>
      </c>
      <c r="C22" s="308"/>
      <c r="D22" s="113">
        <v>3.2806804374240581</v>
      </c>
      <c r="E22" s="115">
        <v>81</v>
      </c>
      <c r="F22" s="114">
        <v>15</v>
      </c>
      <c r="G22" s="114">
        <v>86</v>
      </c>
      <c r="H22" s="114">
        <v>109</v>
      </c>
      <c r="I22" s="140">
        <v>133</v>
      </c>
      <c r="J22" s="115">
        <v>-52</v>
      </c>
      <c r="K22" s="116">
        <v>-39.097744360902254</v>
      </c>
    </row>
    <row r="23" spans="1:11" ht="14.1" customHeight="1" x14ac:dyDescent="0.2">
      <c r="A23" s="306">
        <v>23</v>
      </c>
      <c r="B23" s="307" t="s">
        <v>240</v>
      </c>
      <c r="C23" s="308"/>
      <c r="D23" s="113">
        <v>0.28351559335763465</v>
      </c>
      <c r="E23" s="115">
        <v>7</v>
      </c>
      <c r="F23" s="114">
        <v>9</v>
      </c>
      <c r="G23" s="114">
        <v>16</v>
      </c>
      <c r="H23" s="114">
        <v>10</v>
      </c>
      <c r="I23" s="140">
        <v>17</v>
      </c>
      <c r="J23" s="115">
        <v>-10</v>
      </c>
      <c r="K23" s="116">
        <v>-58.823529411764703</v>
      </c>
    </row>
    <row r="24" spans="1:11" ht="14.1" customHeight="1" x14ac:dyDescent="0.2">
      <c r="A24" s="306">
        <v>24</v>
      </c>
      <c r="B24" s="307" t="s">
        <v>241</v>
      </c>
      <c r="C24" s="308"/>
      <c r="D24" s="113">
        <v>4.6172539489671935</v>
      </c>
      <c r="E24" s="115">
        <v>114</v>
      </c>
      <c r="F24" s="114">
        <v>92</v>
      </c>
      <c r="G24" s="114">
        <v>163</v>
      </c>
      <c r="H24" s="114">
        <v>128</v>
      </c>
      <c r="I24" s="140">
        <v>180</v>
      </c>
      <c r="J24" s="115">
        <v>-66</v>
      </c>
      <c r="K24" s="116">
        <v>-36.666666666666664</v>
      </c>
    </row>
    <row r="25" spans="1:11" ht="14.1" customHeight="1" x14ac:dyDescent="0.2">
      <c r="A25" s="306">
        <v>25</v>
      </c>
      <c r="B25" s="307" t="s">
        <v>242</v>
      </c>
      <c r="C25" s="308"/>
      <c r="D25" s="113">
        <v>6.3588497367355208</v>
      </c>
      <c r="E25" s="115">
        <v>157</v>
      </c>
      <c r="F25" s="114">
        <v>85</v>
      </c>
      <c r="G25" s="114">
        <v>231</v>
      </c>
      <c r="H25" s="114">
        <v>106</v>
      </c>
      <c r="I25" s="140">
        <v>245</v>
      </c>
      <c r="J25" s="115">
        <v>-88</v>
      </c>
      <c r="K25" s="116">
        <v>-35.918367346938773</v>
      </c>
    </row>
    <row r="26" spans="1:11" ht="14.1" customHeight="1" x14ac:dyDescent="0.2">
      <c r="A26" s="306">
        <v>26</v>
      </c>
      <c r="B26" s="307" t="s">
        <v>243</v>
      </c>
      <c r="C26" s="308"/>
      <c r="D26" s="113">
        <v>2.3491292021061159</v>
      </c>
      <c r="E26" s="115">
        <v>58</v>
      </c>
      <c r="F26" s="114">
        <v>19</v>
      </c>
      <c r="G26" s="114">
        <v>109</v>
      </c>
      <c r="H26" s="114">
        <v>39</v>
      </c>
      <c r="I26" s="140">
        <v>57</v>
      </c>
      <c r="J26" s="115">
        <v>1</v>
      </c>
      <c r="K26" s="116">
        <v>1.7543859649122806</v>
      </c>
    </row>
    <row r="27" spans="1:11" ht="14.1" customHeight="1" x14ac:dyDescent="0.2">
      <c r="A27" s="306">
        <v>27</v>
      </c>
      <c r="B27" s="307" t="s">
        <v>244</v>
      </c>
      <c r="C27" s="308"/>
      <c r="D27" s="113">
        <v>1.1745646010530579</v>
      </c>
      <c r="E27" s="115">
        <v>29</v>
      </c>
      <c r="F27" s="114">
        <v>21</v>
      </c>
      <c r="G27" s="114">
        <v>51</v>
      </c>
      <c r="H27" s="114">
        <v>25</v>
      </c>
      <c r="I27" s="140">
        <v>37</v>
      </c>
      <c r="J27" s="115">
        <v>-8</v>
      </c>
      <c r="K27" s="116">
        <v>-21.621621621621621</v>
      </c>
    </row>
    <row r="28" spans="1:11" ht="14.1" customHeight="1" x14ac:dyDescent="0.2">
      <c r="A28" s="306">
        <v>28</v>
      </c>
      <c r="B28" s="307" t="s">
        <v>245</v>
      </c>
      <c r="C28" s="308"/>
      <c r="D28" s="113">
        <v>0.44552450384771164</v>
      </c>
      <c r="E28" s="115">
        <v>11</v>
      </c>
      <c r="F28" s="114">
        <v>4</v>
      </c>
      <c r="G28" s="114">
        <v>10</v>
      </c>
      <c r="H28" s="114">
        <v>7</v>
      </c>
      <c r="I28" s="140" t="s">
        <v>513</v>
      </c>
      <c r="J28" s="115" t="s">
        <v>513</v>
      </c>
      <c r="K28" s="116" t="s">
        <v>513</v>
      </c>
    </row>
    <row r="29" spans="1:11" ht="14.1" customHeight="1" x14ac:dyDescent="0.2">
      <c r="A29" s="306">
        <v>29</v>
      </c>
      <c r="B29" s="307" t="s">
        <v>246</v>
      </c>
      <c r="C29" s="308"/>
      <c r="D29" s="113">
        <v>4.4147428108545972</v>
      </c>
      <c r="E29" s="115">
        <v>109</v>
      </c>
      <c r="F29" s="114">
        <v>88</v>
      </c>
      <c r="G29" s="114">
        <v>142</v>
      </c>
      <c r="H29" s="114">
        <v>100</v>
      </c>
      <c r="I29" s="140">
        <v>119</v>
      </c>
      <c r="J29" s="115">
        <v>-10</v>
      </c>
      <c r="K29" s="116">
        <v>-8.4033613445378155</v>
      </c>
    </row>
    <row r="30" spans="1:11" ht="14.1" customHeight="1" x14ac:dyDescent="0.2">
      <c r="A30" s="306" t="s">
        <v>247</v>
      </c>
      <c r="B30" s="307" t="s">
        <v>248</v>
      </c>
      <c r="C30" s="308"/>
      <c r="D30" s="113" t="s">
        <v>513</v>
      </c>
      <c r="E30" s="115" t="s">
        <v>513</v>
      </c>
      <c r="F30" s="114">
        <v>36</v>
      </c>
      <c r="G30" s="114" t="s">
        <v>513</v>
      </c>
      <c r="H30" s="114">
        <v>49</v>
      </c>
      <c r="I30" s="140">
        <v>70</v>
      </c>
      <c r="J30" s="115" t="s">
        <v>513</v>
      </c>
      <c r="K30" s="116" t="s">
        <v>513</v>
      </c>
    </row>
    <row r="31" spans="1:11" ht="14.1" customHeight="1" x14ac:dyDescent="0.2">
      <c r="A31" s="306" t="s">
        <v>249</v>
      </c>
      <c r="B31" s="307" t="s">
        <v>250</v>
      </c>
      <c r="C31" s="308"/>
      <c r="D31" s="113">
        <v>2.5516403402187122</v>
      </c>
      <c r="E31" s="115">
        <v>63</v>
      </c>
      <c r="F31" s="114">
        <v>52</v>
      </c>
      <c r="G31" s="114">
        <v>93</v>
      </c>
      <c r="H31" s="114">
        <v>51</v>
      </c>
      <c r="I31" s="140">
        <v>49</v>
      </c>
      <c r="J31" s="115">
        <v>14</v>
      </c>
      <c r="K31" s="116">
        <v>28.571428571428573</v>
      </c>
    </row>
    <row r="32" spans="1:11" ht="14.1" customHeight="1" x14ac:dyDescent="0.2">
      <c r="A32" s="306">
        <v>31</v>
      </c>
      <c r="B32" s="307" t="s">
        <v>251</v>
      </c>
      <c r="C32" s="308"/>
      <c r="D32" s="113">
        <v>0.48602673147023084</v>
      </c>
      <c r="E32" s="115">
        <v>12</v>
      </c>
      <c r="F32" s="114">
        <v>3</v>
      </c>
      <c r="G32" s="114">
        <v>11</v>
      </c>
      <c r="H32" s="114">
        <v>9</v>
      </c>
      <c r="I32" s="140">
        <v>12</v>
      </c>
      <c r="J32" s="115">
        <v>0</v>
      </c>
      <c r="K32" s="116">
        <v>0</v>
      </c>
    </row>
    <row r="33" spans="1:11" ht="14.1" customHeight="1" x14ac:dyDescent="0.2">
      <c r="A33" s="306">
        <v>32</v>
      </c>
      <c r="B33" s="307" t="s">
        <v>252</v>
      </c>
      <c r="C33" s="308"/>
      <c r="D33" s="113">
        <v>4.2527339003645199</v>
      </c>
      <c r="E33" s="115">
        <v>105</v>
      </c>
      <c r="F33" s="114">
        <v>57</v>
      </c>
      <c r="G33" s="114">
        <v>52</v>
      </c>
      <c r="H33" s="114">
        <v>140</v>
      </c>
      <c r="I33" s="140">
        <v>160</v>
      </c>
      <c r="J33" s="115">
        <v>-55</v>
      </c>
      <c r="K33" s="116">
        <v>-34.375</v>
      </c>
    </row>
    <row r="34" spans="1:11" ht="14.1" customHeight="1" x14ac:dyDescent="0.2">
      <c r="A34" s="306">
        <v>33</v>
      </c>
      <c r="B34" s="307" t="s">
        <v>253</v>
      </c>
      <c r="C34" s="308"/>
      <c r="D34" s="113">
        <v>1.2555690562980963</v>
      </c>
      <c r="E34" s="115">
        <v>31</v>
      </c>
      <c r="F34" s="114">
        <v>11</v>
      </c>
      <c r="G34" s="114">
        <v>28</v>
      </c>
      <c r="H34" s="114">
        <v>37</v>
      </c>
      <c r="I34" s="140">
        <v>44</v>
      </c>
      <c r="J34" s="115">
        <v>-13</v>
      </c>
      <c r="K34" s="116">
        <v>-29.545454545454547</v>
      </c>
    </row>
    <row r="35" spans="1:11" ht="14.1" customHeight="1" x14ac:dyDescent="0.2">
      <c r="A35" s="306">
        <v>34</v>
      </c>
      <c r="B35" s="307" t="s">
        <v>254</v>
      </c>
      <c r="C35" s="308"/>
      <c r="D35" s="113">
        <v>1.7415957877683272</v>
      </c>
      <c r="E35" s="115">
        <v>43</v>
      </c>
      <c r="F35" s="114">
        <v>24</v>
      </c>
      <c r="G35" s="114">
        <v>42</v>
      </c>
      <c r="H35" s="114">
        <v>20</v>
      </c>
      <c r="I35" s="140">
        <v>39</v>
      </c>
      <c r="J35" s="115">
        <v>4</v>
      </c>
      <c r="K35" s="116">
        <v>10.256410256410257</v>
      </c>
    </row>
    <row r="36" spans="1:11" ht="14.1" customHeight="1" x14ac:dyDescent="0.2">
      <c r="A36" s="306">
        <v>41</v>
      </c>
      <c r="B36" s="307" t="s">
        <v>255</v>
      </c>
      <c r="C36" s="308"/>
      <c r="D36" s="113">
        <v>0.12150668286755771</v>
      </c>
      <c r="E36" s="115">
        <v>3</v>
      </c>
      <c r="F36" s="114">
        <v>5</v>
      </c>
      <c r="G36" s="114">
        <v>6</v>
      </c>
      <c r="H36" s="114">
        <v>4</v>
      </c>
      <c r="I36" s="140">
        <v>11</v>
      </c>
      <c r="J36" s="115">
        <v>-8</v>
      </c>
      <c r="K36" s="116">
        <v>-72.727272727272734</v>
      </c>
    </row>
    <row r="37" spans="1:11" ht="14.1" customHeight="1" x14ac:dyDescent="0.2">
      <c r="A37" s="306">
        <v>42</v>
      </c>
      <c r="B37" s="307" t="s">
        <v>256</v>
      </c>
      <c r="C37" s="308"/>
      <c r="D37" s="113" t="s">
        <v>513</v>
      </c>
      <c r="E37" s="115" t="s">
        <v>513</v>
      </c>
      <c r="F37" s="114" t="s">
        <v>513</v>
      </c>
      <c r="G37" s="114">
        <v>0</v>
      </c>
      <c r="H37" s="114" t="s">
        <v>513</v>
      </c>
      <c r="I37" s="140">
        <v>0</v>
      </c>
      <c r="J37" s="115" t="s">
        <v>513</v>
      </c>
      <c r="K37" s="116" t="s">
        <v>513</v>
      </c>
    </row>
    <row r="38" spans="1:11" ht="14.1" customHeight="1" x14ac:dyDescent="0.2">
      <c r="A38" s="306">
        <v>43</v>
      </c>
      <c r="B38" s="307" t="s">
        <v>257</v>
      </c>
      <c r="C38" s="308"/>
      <c r="D38" s="113">
        <v>1.2150668286755772</v>
      </c>
      <c r="E38" s="115">
        <v>30</v>
      </c>
      <c r="F38" s="114">
        <v>19</v>
      </c>
      <c r="G38" s="114">
        <v>60</v>
      </c>
      <c r="H38" s="114">
        <v>27</v>
      </c>
      <c r="I38" s="140">
        <v>32</v>
      </c>
      <c r="J38" s="115">
        <v>-2</v>
      </c>
      <c r="K38" s="116">
        <v>-6.25</v>
      </c>
    </row>
    <row r="39" spans="1:11" ht="14.1" customHeight="1" x14ac:dyDescent="0.2">
      <c r="A39" s="306">
        <v>51</v>
      </c>
      <c r="B39" s="307" t="s">
        <v>258</v>
      </c>
      <c r="C39" s="308"/>
      <c r="D39" s="113">
        <v>9.2750101255569053</v>
      </c>
      <c r="E39" s="115">
        <v>229</v>
      </c>
      <c r="F39" s="114">
        <v>177</v>
      </c>
      <c r="G39" s="114">
        <v>309</v>
      </c>
      <c r="H39" s="114">
        <v>238</v>
      </c>
      <c r="I39" s="140">
        <v>266</v>
      </c>
      <c r="J39" s="115">
        <v>-37</v>
      </c>
      <c r="K39" s="116">
        <v>-13.909774436090226</v>
      </c>
    </row>
    <row r="40" spans="1:11" ht="14.1" customHeight="1" x14ac:dyDescent="0.2">
      <c r="A40" s="306" t="s">
        <v>259</v>
      </c>
      <c r="B40" s="307" t="s">
        <v>260</v>
      </c>
      <c r="C40" s="308"/>
      <c r="D40" s="113">
        <v>8.2219522073714053</v>
      </c>
      <c r="E40" s="115">
        <v>203</v>
      </c>
      <c r="F40" s="114">
        <v>170</v>
      </c>
      <c r="G40" s="114">
        <v>291</v>
      </c>
      <c r="H40" s="114">
        <v>228</v>
      </c>
      <c r="I40" s="140">
        <v>253</v>
      </c>
      <c r="J40" s="115">
        <v>-50</v>
      </c>
      <c r="K40" s="116">
        <v>-19.762845849802371</v>
      </c>
    </row>
    <row r="41" spans="1:11" ht="14.1" customHeight="1" x14ac:dyDescent="0.2">
      <c r="A41" s="306"/>
      <c r="B41" s="307" t="s">
        <v>261</v>
      </c>
      <c r="C41" s="308"/>
      <c r="D41" s="113">
        <v>6.1563385986229244</v>
      </c>
      <c r="E41" s="115">
        <v>152</v>
      </c>
      <c r="F41" s="114">
        <v>122</v>
      </c>
      <c r="G41" s="114">
        <v>204</v>
      </c>
      <c r="H41" s="114">
        <v>172</v>
      </c>
      <c r="I41" s="140">
        <v>193</v>
      </c>
      <c r="J41" s="115">
        <v>-41</v>
      </c>
      <c r="K41" s="116">
        <v>-21.243523316062177</v>
      </c>
    </row>
    <row r="42" spans="1:11" ht="14.1" customHeight="1" x14ac:dyDescent="0.2">
      <c r="A42" s="306">
        <v>52</v>
      </c>
      <c r="B42" s="307" t="s">
        <v>262</v>
      </c>
      <c r="C42" s="308"/>
      <c r="D42" s="113">
        <v>9.720534629404618</v>
      </c>
      <c r="E42" s="115">
        <v>240</v>
      </c>
      <c r="F42" s="114">
        <v>197</v>
      </c>
      <c r="G42" s="114">
        <v>186</v>
      </c>
      <c r="H42" s="114">
        <v>155</v>
      </c>
      <c r="I42" s="140">
        <v>175</v>
      </c>
      <c r="J42" s="115">
        <v>65</v>
      </c>
      <c r="K42" s="116">
        <v>37.142857142857146</v>
      </c>
    </row>
    <row r="43" spans="1:11" ht="14.1" customHeight="1" x14ac:dyDescent="0.2">
      <c r="A43" s="306" t="s">
        <v>263</v>
      </c>
      <c r="B43" s="307" t="s">
        <v>264</v>
      </c>
      <c r="C43" s="308"/>
      <c r="D43" s="113">
        <v>8.3839611178614817</v>
      </c>
      <c r="E43" s="115">
        <v>207</v>
      </c>
      <c r="F43" s="114">
        <v>188</v>
      </c>
      <c r="G43" s="114">
        <v>167</v>
      </c>
      <c r="H43" s="114">
        <v>133</v>
      </c>
      <c r="I43" s="140">
        <v>140</v>
      </c>
      <c r="J43" s="115">
        <v>67</v>
      </c>
      <c r="K43" s="116">
        <v>47.857142857142854</v>
      </c>
    </row>
    <row r="44" spans="1:11" ht="14.1" customHeight="1" x14ac:dyDescent="0.2">
      <c r="A44" s="306">
        <v>53</v>
      </c>
      <c r="B44" s="307" t="s">
        <v>265</v>
      </c>
      <c r="C44" s="308"/>
      <c r="D44" s="113">
        <v>0.81004455245038476</v>
      </c>
      <c r="E44" s="115">
        <v>20</v>
      </c>
      <c r="F44" s="114">
        <v>21</v>
      </c>
      <c r="G44" s="114">
        <v>40</v>
      </c>
      <c r="H44" s="114">
        <v>33</v>
      </c>
      <c r="I44" s="140">
        <v>24</v>
      </c>
      <c r="J44" s="115">
        <v>-4</v>
      </c>
      <c r="K44" s="116">
        <v>-16.666666666666668</v>
      </c>
    </row>
    <row r="45" spans="1:11" ht="14.1" customHeight="1" x14ac:dyDescent="0.2">
      <c r="A45" s="306" t="s">
        <v>266</v>
      </c>
      <c r="B45" s="307" t="s">
        <v>267</v>
      </c>
      <c r="C45" s="308"/>
      <c r="D45" s="113">
        <v>0.81004455245038476</v>
      </c>
      <c r="E45" s="115">
        <v>20</v>
      </c>
      <c r="F45" s="114">
        <v>19</v>
      </c>
      <c r="G45" s="114">
        <v>40</v>
      </c>
      <c r="H45" s="114">
        <v>30</v>
      </c>
      <c r="I45" s="140">
        <v>22</v>
      </c>
      <c r="J45" s="115">
        <v>-2</v>
      </c>
      <c r="K45" s="116">
        <v>-9.0909090909090917</v>
      </c>
    </row>
    <row r="46" spans="1:11" ht="14.1" customHeight="1" x14ac:dyDescent="0.2">
      <c r="A46" s="306">
        <v>54</v>
      </c>
      <c r="B46" s="307" t="s">
        <v>268</v>
      </c>
      <c r="C46" s="308"/>
      <c r="D46" s="113">
        <v>2.389631429728635</v>
      </c>
      <c r="E46" s="115">
        <v>59</v>
      </c>
      <c r="F46" s="114">
        <v>67</v>
      </c>
      <c r="G46" s="114">
        <v>80</v>
      </c>
      <c r="H46" s="114">
        <v>71</v>
      </c>
      <c r="I46" s="140">
        <v>107</v>
      </c>
      <c r="J46" s="115">
        <v>-48</v>
      </c>
      <c r="K46" s="116">
        <v>-44.859813084112147</v>
      </c>
    </row>
    <row r="47" spans="1:11" ht="14.1" customHeight="1" x14ac:dyDescent="0.2">
      <c r="A47" s="306">
        <v>61</v>
      </c>
      <c r="B47" s="307" t="s">
        <v>269</v>
      </c>
      <c r="C47" s="308"/>
      <c r="D47" s="113">
        <v>2.187120291616039</v>
      </c>
      <c r="E47" s="115">
        <v>54</v>
      </c>
      <c r="F47" s="114">
        <v>13</v>
      </c>
      <c r="G47" s="114">
        <v>54</v>
      </c>
      <c r="H47" s="114">
        <v>26</v>
      </c>
      <c r="I47" s="140">
        <v>38</v>
      </c>
      <c r="J47" s="115">
        <v>16</v>
      </c>
      <c r="K47" s="116">
        <v>42.10526315789474</v>
      </c>
    </row>
    <row r="48" spans="1:11" ht="14.1" customHeight="1" x14ac:dyDescent="0.2">
      <c r="A48" s="306">
        <v>62</v>
      </c>
      <c r="B48" s="307" t="s">
        <v>270</v>
      </c>
      <c r="C48" s="308"/>
      <c r="D48" s="113">
        <v>7.7359254759011744</v>
      </c>
      <c r="E48" s="115">
        <v>191</v>
      </c>
      <c r="F48" s="114">
        <v>192</v>
      </c>
      <c r="G48" s="114">
        <v>280</v>
      </c>
      <c r="H48" s="114">
        <v>173</v>
      </c>
      <c r="I48" s="140">
        <v>164</v>
      </c>
      <c r="J48" s="115">
        <v>27</v>
      </c>
      <c r="K48" s="116">
        <v>16.463414634146343</v>
      </c>
    </row>
    <row r="49" spans="1:11" ht="14.1" customHeight="1" x14ac:dyDescent="0.2">
      <c r="A49" s="306">
        <v>63</v>
      </c>
      <c r="B49" s="307" t="s">
        <v>271</v>
      </c>
      <c r="C49" s="308"/>
      <c r="D49" s="113">
        <v>3.4021871202916159</v>
      </c>
      <c r="E49" s="115">
        <v>84</v>
      </c>
      <c r="F49" s="114">
        <v>76</v>
      </c>
      <c r="G49" s="114">
        <v>205</v>
      </c>
      <c r="H49" s="114">
        <v>86</v>
      </c>
      <c r="I49" s="140">
        <v>87</v>
      </c>
      <c r="J49" s="115">
        <v>-3</v>
      </c>
      <c r="K49" s="116">
        <v>-3.4482758620689653</v>
      </c>
    </row>
    <row r="50" spans="1:11" ht="14.1" customHeight="1" x14ac:dyDescent="0.2">
      <c r="A50" s="306" t="s">
        <v>272</v>
      </c>
      <c r="B50" s="307" t="s">
        <v>273</v>
      </c>
      <c r="C50" s="308"/>
      <c r="D50" s="113">
        <v>0.28351559335763465</v>
      </c>
      <c r="E50" s="115">
        <v>7</v>
      </c>
      <c r="F50" s="114">
        <v>5</v>
      </c>
      <c r="G50" s="114">
        <v>11</v>
      </c>
      <c r="H50" s="114" t="s">
        <v>513</v>
      </c>
      <c r="I50" s="140">
        <v>9</v>
      </c>
      <c r="J50" s="115">
        <v>-2</v>
      </c>
      <c r="K50" s="116">
        <v>-22.222222222222221</v>
      </c>
    </row>
    <row r="51" spans="1:11" ht="14.1" customHeight="1" x14ac:dyDescent="0.2">
      <c r="A51" s="306" t="s">
        <v>274</v>
      </c>
      <c r="B51" s="307" t="s">
        <v>275</v>
      </c>
      <c r="C51" s="308"/>
      <c r="D51" s="113">
        <v>2.7946537059538277</v>
      </c>
      <c r="E51" s="115">
        <v>69</v>
      </c>
      <c r="F51" s="114">
        <v>66</v>
      </c>
      <c r="G51" s="114">
        <v>184</v>
      </c>
      <c r="H51" s="114">
        <v>78</v>
      </c>
      <c r="I51" s="140">
        <v>76</v>
      </c>
      <c r="J51" s="115">
        <v>-7</v>
      </c>
      <c r="K51" s="116">
        <v>-9.2105263157894743</v>
      </c>
    </row>
    <row r="52" spans="1:11" ht="14.1" customHeight="1" x14ac:dyDescent="0.2">
      <c r="A52" s="306">
        <v>71</v>
      </c>
      <c r="B52" s="307" t="s">
        <v>276</v>
      </c>
      <c r="C52" s="308"/>
      <c r="D52" s="113">
        <v>8.3434588902389635</v>
      </c>
      <c r="E52" s="115">
        <v>206</v>
      </c>
      <c r="F52" s="114">
        <v>135</v>
      </c>
      <c r="G52" s="114">
        <v>237</v>
      </c>
      <c r="H52" s="114">
        <v>145</v>
      </c>
      <c r="I52" s="140">
        <v>197</v>
      </c>
      <c r="J52" s="115">
        <v>9</v>
      </c>
      <c r="K52" s="116">
        <v>4.5685279187817258</v>
      </c>
    </row>
    <row r="53" spans="1:11" ht="14.1" customHeight="1" x14ac:dyDescent="0.2">
      <c r="A53" s="306" t="s">
        <v>277</v>
      </c>
      <c r="B53" s="307" t="s">
        <v>278</v>
      </c>
      <c r="C53" s="308"/>
      <c r="D53" s="113">
        <v>2.9971648440664236</v>
      </c>
      <c r="E53" s="115">
        <v>74</v>
      </c>
      <c r="F53" s="114">
        <v>41</v>
      </c>
      <c r="G53" s="114">
        <v>95</v>
      </c>
      <c r="H53" s="114">
        <v>35</v>
      </c>
      <c r="I53" s="140">
        <v>91</v>
      </c>
      <c r="J53" s="115">
        <v>-17</v>
      </c>
      <c r="K53" s="116">
        <v>-18.681318681318682</v>
      </c>
    </row>
    <row r="54" spans="1:11" ht="14.1" customHeight="1" x14ac:dyDescent="0.2">
      <c r="A54" s="306" t="s">
        <v>279</v>
      </c>
      <c r="B54" s="307" t="s">
        <v>280</v>
      </c>
      <c r="C54" s="308"/>
      <c r="D54" s="113">
        <v>4.5362494937221545</v>
      </c>
      <c r="E54" s="115">
        <v>112</v>
      </c>
      <c r="F54" s="114">
        <v>83</v>
      </c>
      <c r="G54" s="114">
        <v>123</v>
      </c>
      <c r="H54" s="114">
        <v>95</v>
      </c>
      <c r="I54" s="140">
        <v>95</v>
      </c>
      <c r="J54" s="115">
        <v>17</v>
      </c>
      <c r="K54" s="116">
        <v>17.894736842105264</v>
      </c>
    </row>
    <row r="55" spans="1:11" ht="14.1" customHeight="1" x14ac:dyDescent="0.2">
      <c r="A55" s="306">
        <v>72</v>
      </c>
      <c r="B55" s="307" t="s">
        <v>281</v>
      </c>
      <c r="C55" s="308"/>
      <c r="D55" s="113">
        <v>2.0251113811259618</v>
      </c>
      <c r="E55" s="115">
        <v>50</v>
      </c>
      <c r="F55" s="114">
        <v>23</v>
      </c>
      <c r="G55" s="114">
        <v>68</v>
      </c>
      <c r="H55" s="114">
        <v>31</v>
      </c>
      <c r="I55" s="140">
        <v>47</v>
      </c>
      <c r="J55" s="115">
        <v>3</v>
      </c>
      <c r="K55" s="116">
        <v>6.3829787234042552</v>
      </c>
    </row>
    <row r="56" spans="1:11" ht="14.1" customHeight="1" x14ac:dyDescent="0.2">
      <c r="A56" s="306" t="s">
        <v>282</v>
      </c>
      <c r="B56" s="307" t="s">
        <v>283</v>
      </c>
      <c r="C56" s="308"/>
      <c r="D56" s="113">
        <v>0.72904009720534635</v>
      </c>
      <c r="E56" s="115">
        <v>18</v>
      </c>
      <c r="F56" s="114">
        <v>12</v>
      </c>
      <c r="G56" s="114">
        <v>29</v>
      </c>
      <c r="H56" s="114">
        <v>9</v>
      </c>
      <c r="I56" s="140">
        <v>18</v>
      </c>
      <c r="J56" s="115">
        <v>0</v>
      </c>
      <c r="K56" s="116">
        <v>0</v>
      </c>
    </row>
    <row r="57" spans="1:11" ht="14.1" customHeight="1" x14ac:dyDescent="0.2">
      <c r="A57" s="306" t="s">
        <v>284</v>
      </c>
      <c r="B57" s="307" t="s">
        <v>285</v>
      </c>
      <c r="C57" s="308"/>
      <c r="D57" s="113">
        <v>0.89104900769542328</v>
      </c>
      <c r="E57" s="115">
        <v>22</v>
      </c>
      <c r="F57" s="114">
        <v>6</v>
      </c>
      <c r="G57" s="114">
        <v>11</v>
      </c>
      <c r="H57" s="114">
        <v>9</v>
      </c>
      <c r="I57" s="140">
        <v>16</v>
      </c>
      <c r="J57" s="115">
        <v>6</v>
      </c>
      <c r="K57" s="116">
        <v>37.5</v>
      </c>
    </row>
    <row r="58" spans="1:11" ht="14.1" customHeight="1" x14ac:dyDescent="0.2">
      <c r="A58" s="306">
        <v>73</v>
      </c>
      <c r="B58" s="307" t="s">
        <v>286</v>
      </c>
      <c r="C58" s="308"/>
      <c r="D58" s="113">
        <v>1.5390846496557311</v>
      </c>
      <c r="E58" s="115">
        <v>38</v>
      </c>
      <c r="F58" s="114">
        <v>20</v>
      </c>
      <c r="G58" s="114">
        <v>51</v>
      </c>
      <c r="H58" s="114">
        <v>14</v>
      </c>
      <c r="I58" s="140">
        <v>26</v>
      </c>
      <c r="J58" s="115">
        <v>12</v>
      </c>
      <c r="K58" s="116">
        <v>46.153846153846153</v>
      </c>
    </row>
    <row r="59" spans="1:11" ht="14.1" customHeight="1" x14ac:dyDescent="0.2">
      <c r="A59" s="306" t="s">
        <v>287</v>
      </c>
      <c r="B59" s="307" t="s">
        <v>288</v>
      </c>
      <c r="C59" s="308"/>
      <c r="D59" s="113">
        <v>1.0125556905629809</v>
      </c>
      <c r="E59" s="115">
        <v>25</v>
      </c>
      <c r="F59" s="114">
        <v>17</v>
      </c>
      <c r="G59" s="114">
        <v>33</v>
      </c>
      <c r="H59" s="114">
        <v>11</v>
      </c>
      <c r="I59" s="140">
        <v>17</v>
      </c>
      <c r="J59" s="115">
        <v>8</v>
      </c>
      <c r="K59" s="116">
        <v>47.058823529411768</v>
      </c>
    </row>
    <row r="60" spans="1:11" ht="14.1" customHeight="1" x14ac:dyDescent="0.2">
      <c r="A60" s="306">
        <v>81</v>
      </c>
      <c r="B60" s="307" t="s">
        <v>289</v>
      </c>
      <c r="C60" s="308"/>
      <c r="D60" s="113">
        <v>7.0068853786958281</v>
      </c>
      <c r="E60" s="115">
        <v>173</v>
      </c>
      <c r="F60" s="114">
        <v>200</v>
      </c>
      <c r="G60" s="114">
        <v>229</v>
      </c>
      <c r="H60" s="114">
        <v>98</v>
      </c>
      <c r="I60" s="140">
        <v>153</v>
      </c>
      <c r="J60" s="115">
        <v>20</v>
      </c>
      <c r="K60" s="116">
        <v>13.071895424836601</v>
      </c>
    </row>
    <row r="61" spans="1:11" ht="14.1" customHeight="1" x14ac:dyDescent="0.2">
      <c r="A61" s="306" t="s">
        <v>290</v>
      </c>
      <c r="B61" s="307" t="s">
        <v>291</v>
      </c>
      <c r="C61" s="308"/>
      <c r="D61" s="113">
        <v>2.4706358849736736</v>
      </c>
      <c r="E61" s="115">
        <v>61</v>
      </c>
      <c r="F61" s="114">
        <v>42</v>
      </c>
      <c r="G61" s="114">
        <v>124</v>
      </c>
      <c r="H61" s="114">
        <v>26</v>
      </c>
      <c r="I61" s="140">
        <v>62</v>
      </c>
      <c r="J61" s="115">
        <v>-1</v>
      </c>
      <c r="K61" s="116">
        <v>-1.6129032258064515</v>
      </c>
    </row>
    <row r="62" spans="1:11" ht="14.1" customHeight="1" x14ac:dyDescent="0.2">
      <c r="A62" s="306" t="s">
        <v>292</v>
      </c>
      <c r="B62" s="307" t="s">
        <v>293</v>
      </c>
      <c r="C62" s="308"/>
      <c r="D62" s="113">
        <v>1.9846091535034427</v>
      </c>
      <c r="E62" s="115">
        <v>49</v>
      </c>
      <c r="F62" s="114">
        <v>100</v>
      </c>
      <c r="G62" s="114">
        <v>61</v>
      </c>
      <c r="H62" s="114">
        <v>37</v>
      </c>
      <c r="I62" s="140">
        <v>51</v>
      </c>
      <c r="J62" s="115">
        <v>-2</v>
      </c>
      <c r="K62" s="116">
        <v>-3.9215686274509802</v>
      </c>
    </row>
    <row r="63" spans="1:11" ht="14.1" customHeight="1" x14ac:dyDescent="0.2">
      <c r="A63" s="306"/>
      <c r="B63" s="307" t="s">
        <v>294</v>
      </c>
      <c r="C63" s="308"/>
      <c r="D63" s="113">
        <v>1.6605913325232888</v>
      </c>
      <c r="E63" s="115">
        <v>41</v>
      </c>
      <c r="F63" s="114">
        <v>78</v>
      </c>
      <c r="G63" s="114">
        <v>47</v>
      </c>
      <c r="H63" s="114">
        <v>29</v>
      </c>
      <c r="I63" s="140">
        <v>39</v>
      </c>
      <c r="J63" s="115">
        <v>2</v>
      </c>
      <c r="K63" s="116">
        <v>5.1282051282051286</v>
      </c>
    </row>
    <row r="64" spans="1:11" ht="14.1" customHeight="1" x14ac:dyDescent="0.2">
      <c r="A64" s="306" t="s">
        <v>295</v>
      </c>
      <c r="B64" s="307" t="s">
        <v>296</v>
      </c>
      <c r="C64" s="308"/>
      <c r="D64" s="113">
        <v>1.5795868772782502</v>
      </c>
      <c r="E64" s="115">
        <v>39</v>
      </c>
      <c r="F64" s="114">
        <v>23</v>
      </c>
      <c r="G64" s="114">
        <v>17</v>
      </c>
      <c r="H64" s="114">
        <v>11</v>
      </c>
      <c r="I64" s="140">
        <v>21</v>
      </c>
      <c r="J64" s="115">
        <v>18</v>
      </c>
      <c r="K64" s="116">
        <v>85.714285714285708</v>
      </c>
    </row>
    <row r="65" spans="1:11" ht="14.1" customHeight="1" x14ac:dyDescent="0.2">
      <c r="A65" s="306" t="s">
        <v>297</v>
      </c>
      <c r="B65" s="307" t="s">
        <v>298</v>
      </c>
      <c r="C65" s="308"/>
      <c r="D65" s="113">
        <v>0.28351559335763465</v>
      </c>
      <c r="E65" s="115">
        <v>7</v>
      </c>
      <c r="F65" s="114">
        <v>13</v>
      </c>
      <c r="G65" s="114">
        <v>13</v>
      </c>
      <c r="H65" s="114">
        <v>5</v>
      </c>
      <c r="I65" s="140">
        <v>10</v>
      </c>
      <c r="J65" s="115">
        <v>-3</v>
      </c>
      <c r="K65" s="116">
        <v>-30</v>
      </c>
    </row>
    <row r="66" spans="1:11" ht="14.1" customHeight="1" x14ac:dyDescent="0.2">
      <c r="A66" s="306">
        <v>82</v>
      </c>
      <c r="B66" s="307" t="s">
        <v>299</v>
      </c>
      <c r="C66" s="308"/>
      <c r="D66" s="113">
        <v>2.7541514783313081</v>
      </c>
      <c r="E66" s="115">
        <v>68</v>
      </c>
      <c r="F66" s="114">
        <v>62</v>
      </c>
      <c r="G66" s="114">
        <v>123</v>
      </c>
      <c r="H66" s="114">
        <v>47</v>
      </c>
      <c r="I66" s="140">
        <v>61</v>
      </c>
      <c r="J66" s="115">
        <v>7</v>
      </c>
      <c r="K66" s="116">
        <v>11.475409836065573</v>
      </c>
    </row>
    <row r="67" spans="1:11" ht="14.1" customHeight="1" x14ac:dyDescent="0.2">
      <c r="A67" s="306" t="s">
        <v>300</v>
      </c>
      <c r="B67" s="307" t="s">
        <v>301</v>
      </c>
      <c r="C67" s="308"/>
      <c r="D67" s="113">
        <v>1.8226002430133657</v>
      </c>
      <c r="E67" s="115">
        <v>45</v>
      </c>
      <c r="F67" s="114">
        <v>38</v>
      </c>
      <c r="G67" s="114">
        <v>71</v>
      </c>
      <c r="H67" s="114">
        <v>26</v>
      </c>
      <c r="I67" s="140">
        <v>43</v>
      </c>
      <c r="J67" s="115">
        <v>2</v>
      </c>
      <c r="K67" s="116">
        <v>4.6511627906976747</v>
      </c>
    </row>
    <row r="68" spans="1:11" ht="14.1" customHeight="1" x14ac:dyDescent="0.2">
      <c r="A68" s="306" t="s">
        <v>302</v>
      </c>
      <c r="B68" s="307" t="s">
        <v>303</v>
      </c>
      <c r="C68" s="308"/>
      <c r="D68" s="113">
        <v>0.68853786958282703</v>
      </c>
      <c r="E68" s="115">
        <v>17</v>
      </c>
      <c r="F68" s="114">
        <v>16</v>
      </c>
      <c r="G68" s="114">
        <v>32</v>
      </c>
      <c r="H68" s="114">
        <v>13</v>
      </c>
      <c r="I68" s="140">
        <v>11</v>
      </c>
      <c r="J68" s="115">
        <v>6</v>
      </c>
      <c r="K68" s="116">
        <v>54.545454545454547</v>
      </c>
    </row>
    <row r="69" spans="1:11" ht="14.1" customHeight="1" x14ac:dyDescent="0.2">
      <c r="A69" s="306">
        <v>83</v>
      </c>
      <c r="B69" s="307" t="s">
        <v>304</v>
      </c>
      <c r="C69" s="308"/>
      <c r="D69" s="113">
        <v>4.4147428108545972</v>
      </c>
      <c r="E69" s="115">
        <v>109</v>
      </c>
      <c r="F69" s="114">
        <v>85</v>
      </c>
      <c r="G69" s="114">
        <v>237</v>
      </c>
      <c r="H69" s="114">
        <v>59</v>
      </c>
      <c r="I69" s="140">
        <v>90</v>
      </c>
      <c r="J69" s="115">
        <v>19</v>
      </c>
      <c r="K69" s="116">
        <v>21.111111111111111</v>
      </c>
    </row>
    <row r="70" spans="1:11" ht="14.1" customHeight="1" x14ac:dyDescent="0.2">
      <c r="A70" s="306" t="s">
        <v>305</v>
      </c>
      <c r="B70" s="307" t="s">
        <v>306</v>
      </c>
      <c r="C70" s="308"/>
      <c r="D70" s="113">
        <v>3.4021871202916159</v>
      </c>
      <c r="E70" s="115">
        <v>84</v>
      </c>
      <c r="F70" s="114">
        <v>70</v>
      </c>
      <c r="G70" s="114">
        <v>222</v>
      </c>
      <c r="H70" s="114">
        <v>43</v>
      </c>
      <c r="I70" s="140">
        <v>72</v>
      </c>
      <c r="J70" s="115">
        <v>12</v>
      </c>
      <c r="K70" s="116">
        <v>16.666666666666668</v>
      </c>
    </row>
    <row r="71" spans="1:11" ht="14.1" customHeight="1" x14ac:dyDescent="0.2">
      <c r="A71" s="306"/>
      <c r="B71" s="307" t="s">
        <v>307</v>
      </c>
      <c r="C71" s="308"/>
      <c r="D71" s="113">
        <v>1.6605913325232888</v>
      </c>
      <c r="E71" s="115">
        <v>41</v>
      </c>
      <c r="F71" s="114">
        <v>34</v>
      </c>
      <c r="G71" s="114">
        <v>131</v>
      </c>
      <c r="H71" s="114">
        <v>18</v>
      </c>
      <c r="I71" s="140">
        <v>31</v>
      </c>
      <c r="J71" s="115">
        <v>10</v>
      </c>
      <c r="K71" s="116">
        <v>32.258064516129032</v>
      </c>
    </row>
    <row r="72" spans="1:11" ht="14.1" customHeight="1" x14ac:dyDescent="0.2">
      <c r="A72" s="306">
        <v>84</v>
      </c>
      <c r="B72" s="307" t="s">
        <v>308</v>
      </c>
      <c r="C72" s="308"/>
      <c r="D72" s="113">
        <v>1.6605913325232888</v>
      </c>
      <c r="E72" s="115">
        <v>41</v>
      </c>
      <c r="F72" s="114">
        <v>23</v>
      </c>
      <c r="G72" s="114">
        <v>83</v>
      </c>
      <c r="H72" s="114">
        <v>21</v>
      </c>
      <c r="I72" s="140">
        <v>27</v>
      </c>
      <c r="J72" s="115">
        <v>14</v>
      </c>
      <c r="K72" s="116">
        <v>51.851851851851855</v>
      </c>
    </row>
    <row r="73" spans="1:11" ht="14.1" customHeight="1" x14ac:dyDescent="0.2">
      <c r="A73" s="306" t="s">
        <v>309</v>
      </c>
      <c r="B73" s="307" t="s">
        <v>310</v>
      </c>
      <c r="C73" s="308"/>
      <c r="D73" s="113">
        <v>0.48602673147023084</v>
      </c>
      <c r="E73" s="115">
        <v>12</v>
      </c>
      <c r="F73" s="114">
        <v>4</v>
      </c>
      <c r="G73" s="114">
        <v>43</v>
      </c>
      <c r="H73" s="114" t="s">
        <v>513</v>
      </c>
      <c r="I73" s="140">
        <v>4</v>
      </c>
      <c r="J73" s="115">
        <v>8</v>
      </c>
      <c r="K73" s="116">
        <v>200</v>
      </c>
    </row>
    <row r="74" spans="1:11" ht="14.1" customHeight="1" x14ac:dyDescent="0.2">
      <c r="A74" s="306" t="s">
        <v>311</v>
      </c>
      <c r="B74" s="307" t="s">
        <v>312</v>
      </c>
      <c r="C74" s="308"/>
      <c r="D74" s="113">
        <v>0.24301336573511542</v>
      </c>
      <c r="E74" s="115">
        <v>6</v>
      </c>
      <c r="F74" s="114">
        <v>3</v>
      </c>
      <c r="G74" s="114">
        <v>9</v>
      </c>
      <c r="H74" s="114" t="s">
        <v>513</v>
      </c>
      <c r="I74" s="140">
        <v>8</v>
      </c>
      <c r="J74" s="115">
        <v>-2</v>
      </c>
      <c r="K74" s="116">
        <v>-25</v>
      </c>
    </row>
    <row r="75" spans="1:11" ht="14.1" customHeight="1" x14ac:dyDescent="0.2">
      <c r="A75" s="306" t="s">
        <v>313</v>
      </c>
      <c r="B75" s="307" t="s">
        <v>314</v>
      </c>
      <c r="C75" s="308"/>
      <c r="D75" s="113">
        <v>0.48602673147023084</v>
      </c>
      <c r="E75" s="115">
        <v>12</v>
      </c>
      <c r="F75" s="114">
        <v>4</v>
      </c>
      <c r="G75" s="114">
        <v>13</v>
      </c>
      <c r="H75" s="114">
        <v>7</v>
      </c>
      <c r="I75" s="140">
        <v>10</v>
      </c>
      <c r="J75" s="115">
        <v>2</v>
      </c>
      <c r="K75" s="116">
        <v>20</v>
      </c>
    </row>
    <row r="76" spans="1:11" ht="14.1" customHeight="1" x14ac:dyDescent="0.2">
      <c r="A76" s="306">
        <v>91</v>
      </c>
      <c r="B76" s="307" t="s">
        <v>315</v>
      </c>
      <c r="C76" s="308"/>
      <c r="D76" s="113" t="s">
        <v>513</v>
      </c>
      <c r="E76" s="115" t="s">
        <v>513</v>
      </c>
      <c r="F76" s="114" t="s">
        <v>513</v>
      </c>
      <c r="G76" s="114">
        <v>3</v>
      </c>
      <c r="H76" s="114">
        <v>0</v>
      </c>
      <c r="I76" s="140" t="s">
        <v>513</v>
      </c>
      <c r="J76" s="115" t="s">
        <v>513</v>
      </c>
      <c r="K76" s="116" t="s">
        <v>513</v>
      </c>
    </row>
    <row r="77" spans="1:11" ht="14.1" customHeight="1" x14ac:dyDescent="0.2">
      <c r="A77" s="306">
        <v>92</v>
      </c>
      <c r="B77" s="307" t="s">
        <v>316</v>
      </c>
      <c r="C77" s="308"/>
      <c r="D77" s="113">
        <v>0.76954232482786555</v>
      </c>
      <c r="E77" s="115">
        <v>19</v>
      </c>
      <c r="F77" s="114">
        <v>16</v>
      </c>
      <c r="G77" s="114">
        <v>11</v>
      </c>
      <c r="H77" s="114">
        <v>12</v>
      </c>
      <c r="I77" s="140">
        <v>18</v>
      </c>
      <c r="J77" s="115">
        <v>1</v>
      </c>
      <c r="K77" s="116">
        <v>5.5555555555555554</v>
      </c>
    </row>
    <row r="78" spans="1:11" ht="14.1" customHeight="1" x14ac:dyDescent="0.2">
      <c r="A78" s="306">
        <v>93</v>
      </c>
      <c r="B78" s="307" t="s">
        <v>317</v>
      </c>
      <c r="C78" s="308"/>
      <c r="D78" s="113" t="s">
        <v>513</v>
      </c>
      <c r="E78" s="115" t="s">
        <v>513</v>
      </c>
      <c r="F78" s="114">
        <v>0</v>
      </c>
      <c r="G78" s="114">
        <v>8</v>
      </c>
      <c r="H78" s="114">
        <v>0</v>
      </c>
      <c r="I78" s="140">
        <v>7</v>
      </c>
      <c r="J78" s="115" t="s">
        <v>513</v>
      </c>
      <c r="K78" s="116" t="s">
        <v>513</v>
      </c>
    </row>
    <row r="79" spans="1:11" ht="14.1" customHeight="1" x14ac:dyDescent="0.2">
      <c r="A79" s="306">
        <v>94</v>
      </c>
      <c r="B79" s="307" t="s">
        <v>318</v>
      </c>
      <c r="C79" s="308"/>
      <c r="D79" s="113">
        <v>0.12150668286755771</v>
      </c>
      <c r="E79" s="115">
        <v>3</v>
      </c>
      <c r="F79" s="114">
        <v>14</v>
      </c>
      <c r="G79" s="114">
        <v>35</v>
      </c>
      <c r="H79" s="114">
        <v>14</v>
      </c>
      <c r="I79" s="140">
        <v>4</v>
      </c>
      <c r="J79" s="115">
        <v>-1</v>
      </c>
      <c r="K79" s="116">
        <v>-25</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0.24301336573511542</v>
      </c>
      <c r="E81" s="143">
        <v>6</v>
      </c>
      <c r="F81" s="144">
        <v>8</v>
      </c>
      <c r="G81" s="144">
        <v>11</v>
      </c>
      <c r="H81" s="144" t="s">
        <v>513</v>
      </c>
      <c r="I81" s="145">
        <v>4</v>
      </c>
      <c r="J81" s="143">
        <v>2</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2442</v>
      </c>
      <c r="E11" s="114">
        <v>2261</v>
      </c>
      <c r="F11" s="114">
        <v>2893</v>
      </c>
      <c r="G11" s="114">
        <v>2008</v>
      </c>
      <c r="H11" s="140">
        <v>2583</v>
      </c>
      <c r="I11" s="115">
        <v>-141</v>
      </c>
      <c r="J11" s="116">
        <v>-5.4587688734030193</v>
      </c>
    </row>
    <row r="12" spans="1:15" s="110" customFormat="1" ht="24.95" customHeight="1" x14ac:dyDescent="0.2">
      <c r="A12" s="193" t="s">
        <v>132</v>
      </c>
      <c r="B12" s="194" t="s">
        <v>133</v>
      </c>
      <c r="C12" s="113">
        <v>0.16380016380016379</v>
      </c>
      <c r="D12" s="115">
        <v>4</v>
      </c>
      <c r="E12" s="114">
        <v>28</v>
      </c>
      <c r="F12" s="114">
        <v>19</v>
      </c>
      <c r="G12" s="114">
        <v>17</v>
      </c>
      <c r="H12" s="140">
        <v>7</v>
      </c>
      <c r="I12" s="115">
        <v>-3</v>
      </c>
      <c r="J12" s="116">
        <v>-42.857142857142854</v>
      </c>
    </row>
    <row r="13" spans="1:15" s="110" customFormat="1" ht="24.95" customHeight="1" x14ac:dyDescent="0.2">
      <c r="A13" s="193" t="s">
        <v>134</v>
      </c>
      <c r="B13" s="199" t="s">
        <v>214</v>
      </c>
      <c r="C13" s="113">
        <v>0.36855036855036855</v>
      </c>
      <c r="D13" s="115">
        <v>9</v>
      </c>
      <c r="E13" s="114">
        <v>11</v>
      </c>
      <c r="F13" s="114">
        <v>10</v>
      </c>
      <c r="G13" s="114">
        <v>9</v>
      </c>
      <c r="H13" s="140">
        <v>8</v>
      </c>
      <c r="I13" s="115">
        <v>1</v>
      </c>
      <c r="J13" s="116">
        <v>12.5</v>
      </c>
    </row>
    <row r="14" spans="1:15" s="287" customFormat="1" ht="24.95" customHeight="1" x14ac:dyDescent="0.2">
      <c r="A14" s="193" t="s">
        <v>215</v>
      </c>
      <c r="B14" s="199" t="s">
        <v>137</v>
      </c>
      <c r="C14" s="113">
        <v>10.237510237510238</v>
      </c>
      <c r="D14" s="115">
        <v>250</v>
      </c>
      <c r="E14" s="114">
        <v>226</v>
      </c>
      <c r="F14" s="114">
        <v>268</v>
      </c>
      <c r="G14" s="114">
        <v>195</v>
      </c>
      <c r="H14" s="140">
        <v>379</v>
      </c>
      <c r="I14" s="115">
        <v>-129</v>
      </c>
      <c r="J14" s="116">
        <v>-34.03693931398417</v>
      </c>
      <c r="K14" s="110"/>
      <c r="L14" s="110"/>
      <c r="M14" s="110"/>
      <c r="N14" s="110"/>
      <c r="O14" s="110"/>
    </row>
    <row r="15" spans="1:15" s="110" customFormat="1" ht="24.95" customHeight="1" x14ac:dyDescent="0.2">
      <c r="A15" s="193" t="s">
        <v>216</v>
      </c>
      <c r="B15" s="199" t="s">
        <v>217</v>
      </c>
      <c r="C15" s="113">
        <v>1.9246519246519247</v>
      </c>
      <c r="D15" s="115">
        <v>47</v>
      </c>
      <c r="E15" s="114">
        <v>55</v>
      </c>
      <c r="F15" s="114">
        <v>51</v>
      </c>
      <c r="G15" s="114">
        <v>40</v>
      </c>
      <c r="H15" s="140">
        <v>42</v>
      </c>
      <c r="I15" s="115">
        <v>5</v>
      </c>
      <c r="J15" s="116">
        <v>11.904761904761905</v>
      </c>
    </row>
    <row r="16" spans="1:15" s="287" customFormat="1" ht="24.95" customHeight="1" x14ac:dyDescent="0.2">
      <c r="A16" s="193" t="s">
        <v>218</v>
      </c>
      <c r="B16" s="199" t="s">
        <v>141</v>
      </c>
      <c r="C16" s="113">
        <v>7.1662571662571661</v>
      </c>
      <c r="D16" s="115">
        <v>175</v>
      </c>
      <c r="E16" s="114">
        <v>127</v>
      </c>
      <c r="F16" s="114">
        <v>198</v>
      </c>
      <c r="G16" s="114">
        <v>141</v>
      </c>
      <c r="H16" s="140">
        <v>301</v>
      </c>
      <c r="I16" s="115">
        <v>-126</v>
      </c>
      <c r="J16" s="116">
        <v>-41.860465116279073</v>
      </c>
      <c r="K16" s="110"/>
      <c r="L16" s="110"/>
      <c r="M16" s="110"/>
      <c r="N16" s="110"/>
      <c r="O16" s="110"/>
    </row>
    <row r="17" spans="1:15" s="110" customFormat="1" ht="24.95" customHeight="1" x14ac:dyDescent="0.2">
      <c r="A17" s="193" t="s">
        <v>142</v>
      </c>
      <c r="B17" s="199" t="s">
        <v>220</v>
      </c>
      <c r="C17" s="113">
        <v>1.1466011466011465</v>
      </c>
      <c r="D17" s="115">
        <v>28</v>
      </c>
      <c r="E17" s="114">
        <v>44</v>
      </c>
      <c r="F17" s="114">
        <v>19</v>
      </c>
      <c r="G17" s="114">
        <v>14</v>
      </c>
      <c r="H17" s="140">
        <v>36</v>
      </c>
      <c r="I17" s="115">
        <v>-8</v>
      </c>
      <c r="J17" s="116">
        <v>-22.222222222222221</v>
      </c>
    </row>
    <row r="18" spans="1:15" s="287" customFormat="1" ht="24.95" customHeight="1" x14ac:dyDescent="0.2">
      <c r="A18" s="201" t="s">
        <v>144</v>
      </c>
      <c r="B18" s="202" t="s">
        <v>145</v>
      </c>
      <c r="C18" s="113">
        <v>8.2719082719082717</v>
      </c>
      <c r="D18" s="115">
        <v>202</v>
      </c>
      <c r="E18" s="114">
        <v>192</v>
      </c>
      <c r="F18" s="114">
        <v>114</v>
      </c>
      <c r="G18" s="114">
        <v>114</v>
      </c>
      <c r="H18" s="140">
        <v>192</v>
      </c>
      <c r="I18" s="115">
        <v>10</v>
      </c>
      <c r="J18" s="116">
        <v>5.208333333333333</v>
      </c>
      <c r="K18" s="110"/>
      <c r="L18" s="110"/>
      <c r="M18" s="110"/>
      <c r="N18" s="110"/>
      <c r="O18" s="110"/>
    </row>
    <row r="19" spans="1:15" s="110" customFormat="1" ht="24.95" customHeight="1" x14ac:dyDescent="0.2">
      <c r="A19" s="193" t="s">
        <v>146</v>
      </c>
      <c r="B19" s="199" t="s">
        <v>147</v>
      </c>
      <c r="C19" s="113">
        <v>18.263718263718264</v>
      </c>
      <c r="D19" s="115">
        <v>446</v>
      </c>
      <c r="E19" s="114">
        <v>330</v>
      </c>
      <c r="F19" s="114">
        <v>432</v>
      </c>
      <c r="G19" s="114">
        <v>347</v>
      </c>
      <c r="H19" s="140">
        <v>419</v>
      </c>
      <c r="I19" s="115">
        <v>27</v>
      </c>
      <c r="J19" s="116">
        <v>6.4439140811455848</v>
      </c>
    </row>
    <row r="20" spans="1:15" s="287" customFormat="1" ht="24.95" customHeight="1" x14ac:dyDescent="0.2">
      <c r="A20" s="193" t="s">
        <v>148</v>
      </c>
      <c r="B20" s="199" t="s">
        <v>149</v>
      </c>
      <c r="C20" s="113">
        <v>10.36036036036036</v>
      </c>
      <c r="D20" s="115">
        <v>253</v>
      </c>
      <c r="E20" s="114">
        <v>187</v>
      </c>
      <c r="F20" s="114">
        <v>255</v>
      </c>
      <c r="G20" s="114">
        <v>194</v>
      </c>
      <c r="H20" s="140">
        <v>277</v>
      </c>
      <c r="I20" s="115">
        <v>-24</v>
      </c>
      <c r="J20" s="116">
        <v>-8.6642599277978345</v>
      </c>
      <c r="K20" s="110"/>
      <c r="L20" s="110"/>
      <c r="M20" s="110"/>
      <c r="N20" s="110"/>
      <c r="O20" s="110"/>
    </row>
    <row r="21" spans="1:15" s="110" customFormat="1" ht="24.95" customHeight="1" x14ac:dyDescent="0.2">
      <c r="A21" s="201" t="s">
        <v>150</v>
      </c>
      <c r="B21" s="202" t="s">
        <v>151</v>
      </c>
      <c r="C21" s="113">
        <v>5.8968058968058967</v>
      </c>
      <c r="D21" s="115">
        <v>144</v>
      </c>
      <c r="E21" s="114">
        <v>166</v>
      </c>
      <c r="F21" s="114">
        <v>298</v>
      </c>
      <c r="G21" s="114">
        <v>120</v>
      </c>
      <c r="H21" s="140">
        <v>133</v>
      </c>
      <c r="I21" s="115">
        <v>11</v>
      </c>
      <c r="J21" s="116">
        <v>8.2706766917293226</v>
      </c>
    </row>
    <row r="22" spans="1:15" s="110" customFormat="1" ht="24.95" customHeight="1" x14ac:dyDescent="0.2">
      <c r="A22" s="201" t="s">
        <v>152</v>
      </c>
      <c r="B22" s="199" t="s">
        <v>153</v>
      </c>
      <c r="C22" s="113">
        <v>1.1056511056511056</v>
      </c>
      <c r="D22" s="115">
        <v>27</v>
      </c>
      <c r="E22" s="114">
        <v>24</v>
      </c>
      <c r="F22" s="114">
        <v>35</v>
      </c>
      <c r="G22" s="114">
        <v>33</v>
      </c>
      <c r="H22" s="140">
        <v>39</v>
      </c>
      <c r="I22" s="115">
        <v>-12</v>
      </c>
      <c r="J22" s="116">
        <v>-30.76923076923077</v>
      </c>
    </row>
    <row r="23" spans="1:15" s="110" customFormat="1" ht="24.95" customHeight="1" x14ac:dyDescent="0.2">
      <c r="A23" s="193" t="s">
        <v>154</v>
      </c>
      <c r="B23" s="199" t="s">
        <v>155</v>
      </c>
      <c r="C23" s="113">
        <v>1.1056511056511056</v>
      </c>
      <c r="D23" s="115">
        <v>27</v>
      </c>
      <c r="E23" s="114">
        <v>26</v>
      </c>
      <c r="F23" s="114">
        <v>22</v>
      </c>
      <c r="G23" s="114">
        <v>16</v>
      </c>
      <c r="H23" s="140">
        <v>32</v>
      </c>
      <c r="I23" s="115">
        <v>-5</v>
      </c>
      <c r="J23" s="116">
        <v>-15.625</v>
      </c>
    </row>
    <row r="24" spans="1:15" s="110" customFormat="1" ht="24.95" customHeight="1" x14ac:dyDescent="0.2">
      <c r="A24" s="193" t="s">
        <v>156</v>
      </c>
      <c r="B24" s="199" t="s">
        <v>221</v>
      </c>
      <c r="C24" s="113">
        <v>3.5626535626535625</v>
      </c>
      <c r="D24" s="115">
        <v>87</v>
      </c>
      <c r="E24" s="114">
        <v>63</v>
      </c>
      <c r="F24" s="114">
        <v>85</v>
      </c>
      <c r="G24" s="114">
        <v>53</v>
      </c>
      <c r="H24" s="140">
        <v>69</v>
      </c>
      <c r="I24" s="115">
        <v>18</v>
      </c>
      <c r="J24" s="116">
        <v>26.086956521739129</v>
      </c>
    </row>
    <row r="25" spans="1:15" s="110" customFormat="1" ht="24.95" customHeight="1" x14ac:dyDescent="0.2">
      <c r="A25" s="193" t="s">
        <v>222</v>
      </c>
      <c r="B25" s="204" t="s">
        <v>159</v>
      </c>
      <c r="C25" s="113">
        <v>4.8321048321048323</v>
      </c>
      <c r="D25" s="115">
        <v>118</v>
      </c>
      <c r="E25" s="114">
        <v>142</v>
      </c>
      <c r="F25" s="114">
        <v>131</v>
      </c>
      <c r="G25" s="114">
        <v>108</v>
      </c>
      <c r="H25" s="140">
        <v>140</v>
      </c>
      <c r="I25" s="115">
        <v>-22</v>
      </c>
      <c r="J25" s="116">
        <v>-15.714285714285714</v>
      </c>
    </row>
    <row r="26" spans="1:15" s="110" customFormat="1" ht="24.95" customHeight="1" x14ac:dyDescent="0.2">
      <c r="A26" s="201">
        <v>782.78300000000002</v>
      </c>
      <c r="B26" s="203" t="s">
        <v>160</v>
      </c>
      <c r="C26" s="113">
        <v>16.216216216216218</v>
      </c>
      <c r="D26" s="115">
        <v>396</v>
      </c>
      <c r="E26" s="114">
        <v>450</v>
      </c>
      <c r="F26" s="114">
        <v>494</v>
      </c>
      <c r="G26" s="114">
        <v>463</v>
      </c>
      <c r="H26" s="140">
        <v>495</v>
      </c>
      <c r="I26" s="115">
        <v>-99</v>
      </c>
      <c r="J26" s="116">
        <v>-20</v>
      </c>
    </row>
    <row r="27" spans="1:15" s="110" customFormat="1" ht="24.95" customHeight="1" x14ac:dyDescent="0.2">
      <c r="A27" s="193" t="s">
        <v>161</v>
      </c>
      <c r="B27" s="199" t="s">
        <v>162</v>
      </c>
      <c r="C27" s="113">
        <v>1.4742014742014742</v>
      </c>
      <c r="D27" s="115">
        <v>36</v>
      </c>
      <c r="E27" s="114">
        <v>54</v>
      </c>
      <c r="F27" s="114">
        <v>51</v>
      </c>
      <c r="G27" s="114">
        <v>41</v>
      </c>
      <c r="H27" s="140">
        <v>36</v>
      </c>
      <c r="I27" s="115">
        <v>0</v>
      </c>
      <c r="J27" s="116">
        <v>0</v>
      </c>
    </row>
    <row r="28" spans="1:15" s="110" customFormat="1" ht="24.95" customHeight="1" x14ac:dyDescent="0.2">
      <c r="A28" s="193" t="s">
        <v>163</v>
      </c>
      <c r="B28" s="199" t="s">
        <v>164</v>
      </c>
      <c r="C28" s="113">
        <v>1.9246519246519247</v>
      </c>
      <c r="D28" s="115">
        <v>47</v>
      </c>
      <c r="E28" s="114">
        <v>32</v>
      </c>
      <c r="F28" s="114">
        <v>127</v>
      </c>
      <c r="G28" s="114">
        <v>30</v>
      </c>
      <c r="H28" s="140">
        <v>35</v>
      </c>
      <c r="I28" s="115">
        <v>12</v>
      </c>
      <c r="J28" s="116">
        <v>34.285714285714285</v>
      </c>
    </row>
    <row r="29" spans="1:15" s="110" customFormat="1" ht="24.95" customHeight="1" x14ac:dyDescent="0.2">
      <c r="A29" s="193">
        <v>86</v>
      </c>
      <c r="B29" s="199" t="s">
        <v>165</v>
      </c>
      <c r="C29" s="113">
        <v>5.8149058149058153</v>
      </c>
      <c r="D29" s="115">
        <v>142</v>
      </c>
      <c r="E29" s="114">
        <v>151</v>
      </c>
      <c r="F29" s="114">
        <v>181</v>
      </c>
      <c r="G29" s="114">
        <v>104</v>
      </c>
      <c r="H29" s="140">
        <v>137</v>
      </c>
      <c r="I29" s="115">
        <v>5</v>
      </c>
      <c r="J29" s="116">
        <v>3.6496350364963503</v>
      </c>
    </row>
    <row r="30" spans="1:15" s="110" customFormat="1" ht="24.95" customHeight="1" x14ac:dyDescent="0.2">
      <c r="A30" s="193">
        <v>87.88</v>
      </c>
      <c r="B30" s="204" t="s">
        <v>166</v>
      </c>
      <c r="C30" s="113">
        <v>7.8214578214578214</v>
      </c>
      <c r="D30" s="115">
        <v>191</v>
      </c>
      <c r="E30" s="114">
        <v>120</v>
      </c>
      <c r="F30" s="114">
        <v>292</v>
      </c>
      <c r="G30" s="114">
        <v>102</v>
      </c>
      <c r="H30" s="140">
        <v>126</v>
      </c>
      <c r="I30" s="115">
        <v>65</v>
      </c>
      <c r="J30" s="116">
        <v>51.587301587301589</v>
      </c>
    </row>
    <row r="31" spans="1:15" s="110" customFormat="1" ht="24.95" customHeight="1" x14ac:dyDescent="0.2">
      <c r="A31" s="193" t="s">
        <v>167</v>
      </c>
      <c r="B31" s="199" t="s">
        <v>168</v>
      </c>
      <c r="C31" s="113">
        <v>2.57985257985258</v>
      </c>
      <c r="D31" s="115">
        <v>63</v>
      </c>
      <c r="E31" s="114">
        <v>59</v>
      </c>
      <c r="F31" s="114">
        <v>79</v>
      </c>
      <c r="G31" s="114">
        <v>62</v>
      </c>
      <c r="H31" s="140">
        <v>59</v>
      </c>
      <c r="I31" s="115">
        <v>4</v>
      </c>
      <c r="J31" s="116">
        <v>6.7796610169491522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0.16380016380016379</v>
      </c>
      <c r="D34" s="115">
        <v>4</v>
      </c>
      <c r="E34" s="114">
        <v>28</v>
      </c>
      <c r="F34" s="114">
        <v>19</v>
      </c>
      <c r="G34" s="114">
        <v>17</v>
      </c>
      <c r="H34" s="140">
        <v>7</v>
      </c>
      <c r="I34" s="115">
        <v>-3</v>
      </c>
      <c r="J34" s="116">
        <v>-42.857142857142854</v>
      </c>
    </row>
    <row r="35" spans="1:10" s="110" customFormat="1" ht="24.95" customHeight="1" x14ac:dyDescent="0.2">
      <c r="A35" s="292" t="s">
        <v>171</v>
      </c>
      <c r="B35" s="293" t="s">
        <v>172</v>
      </c>
      <c r="C35" s="113">
        <v>18.877968877968879</v>
      </c>
      <c r="D35" s="115">
        <v>461</v>
      </c>
      <c r="E35" s="114">
        <v>429</v>
      </c>
      <c r="F35" s="114">
        <v>392</v>
      </c>
      <c r="G35" s="114">
        <v>318</v>
      </c>
      <c r="H35" s="140">
        <v>579</v>
      </c>
      <c r="I35" s="115">
        <v>-118</v>
      </c>
      <c r="J35" s="116">
        <v>-20.379965457685664</v>
      </c>
    </row>
    <row r="36" spans="1:10" s="110" customFormat="1" ht="24.95" customHeight="1" x14ac:dyDescent="0.2">
      <c r="A36" s="294" t="s">
        <v>173</v>
      </c>
      <c r="B36" s="295" t="s">
        <v>174</v>
      </c>
      <c r="C36" s="125">
        <v>80.958230958230956</v>
      </c>
      <c r="D36" s="143">
        <v>1977</v>
      </c>
      <c r="E36" s="144">
        <v>1804</v>
      </c>
      <c r="F36" s="144">
        <v>2482</v>
      </c>
      <c r="G36" s="144">
        <v>1673</v>
      </c>
      <c r="H36" s="145">
        <v>1997</v>
      </c>
      <c r="I36" s="143">
        <v>-20</v>
      </c>
      <c r="J36" s="146">
        <v>-1.0015022533800702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2442</v>
      </c>
      <c r="F11" s="264">
        <v>2261</v>
      </c>
      <c r="G11" s="264">
        <v>2893</v>
      </c>
      <c r="H11" s="264">
        <v>2008</v>
      </c>
      <c r="I11" s="265">
        <v>2583</v>
      </c>
      <c r="J11" s="263">
        <v>-141</v>
      </c>
      <c r="K11" s="266">
        <v>-5.4587688734030193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27.682227682227683</v>
      </c>
      <c r="E13" s="115">
        <v>676</v>
      </c>
      <c r="F13" s="114">
        <v>776</v>
      </c>
      <c r="G13" s="114">
        <v>967</v>
      </c>
      <c r="H13" s="114">
        <v>782</v>
      </c>
      <c r="I13" s="140">
        <v>815</v>
      </c>
      <c r="J13" s="115">
        <v>-139</v>
      </c>
      <c r="K13" s="116">
        <v>-17.05521472392638</v>
      </c>
    </row>
    <row r="14" spans="1:17" ht="15.95" customHeight="1" x14ac:dyDescent="0.2">
      <c r="A14" s="306" t="s">
        <v>230</v>
      </c>
      <c r="B14" s="307"/>
      <c r="C14" s="308"/>
      <c r="D14" s="113">
        <v>61.50696150696151</v>
      </c>
      <c r="E14" s="115">
        <v>1502</v>
      </c>
      <c r="F14" s="114">
        <v>1249</v>
      </c>
      <c r="G14" s="114">
        <v>1543</v>
      </c>
      <c r="H14" s="114">
        <v>977</v>
      </c>
      <c r="I14" s="140">
        <v>1417</v>
      </c>
      <c r="J14" s="115">
        <v>85</v>
      </c>
      <c r="K14" s="116">
        <v>5.998588567395907</v>
      </c>
    </row>
    <row r="15" spans="1:17" ht="15.95" customHeight="1" x14ac:dyDescent="0.2">
      <c r="A15" s="306" t="s">
        <v>231</v>
      </c>
      <c r="B15" s="307"/>
      <c r="C15" s="308"/>
      <c r="D15" s="113">
        <v>5.3235053235053238</v>
      </c>
      <c r="E15" s="115">
        <v>130</v>
      </c>
      <c r="F15" s="114">
        <v>115</v>
      </c>
      <c r="G15" s="114">
        <v>147</v>
      </c>
      <c r="H15" s="114">
        <v>124</v>
      </c>
      <c r="I15" s="140">
        <v>199</v>
      </c>
      <c r="J15" s="115">
        <v>-69</v>
      </c>
      <c r="K15" s="116">
        <v>-34.673366834170857</v>
      </c>
    </row>
    <row r="16" spans="1:17" ht="15.95" customHeight="1" x14ac:dyDescent="0.2">
      <c r="A16" s="306" t="s">
        <v>232</v>
      </c>
      <c r="B16" s="307"/>
      <c r="C16" s="308"/>
      <c r="D16" s="113">
        <v>5.2825552825552826</v>
      </c>
      <c r="E16" s="115">
        <v>129</v>
      </c>
      <c r="F16" s="114">
        <v>113</v>
      </c>
      <c r="G16" s="114">
        <v>231</v>
      </c>
      <c r="H16" s="114">
        <v>122</v>
      </c>
      <c r="I16" s="140">
        <v>145</v>
      </c>
      <c r="J16" s="115">
        <v>-16</v>
      </c>
      <c r="K16" s="116">
        <v>-11.03448275862069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0.20475020475020475</v>
      </c>
      <c r="E18" s="115">
        <v>5</v>
      </c>
      <c r="F18" s="114">
        <v>17</v>
      </c>
      <c r="G18" s="114">
        <v>27</v>
      </c>
      <c r="H18" s="114">
        <v>14</v>
      </c>
      <c r="I18" s="140">
        <v>7</v>
      </c>
      <c r="J18" s="115">
        <v>-2</v>
      </c>
      <c r="K18" s="116">
        <v>-28.571428571428573</v>
      </c>
    </row>
    <row r="19" spans="1:11" ht="14.1" customHeight="1" x14ac:dyDescent="0.2">
      <c r="A19" s="306" t="s">
        <v>235</v>
      </c>
      <c r="B19" s="307" t="s">
        <v>236</v>
      </c>
      <c r="C19" s="308"/>
      <c r="D19" s="113">
        <v>0.12285012285012285</v>
      </c>
      <c r="E19" s="115">
        <v>3</v>
      </c>
      <c r="F19" s="114">
        <v>14</v>
      </c>
      <c r="G19" s="114">
        <v>20</v>
      </c>
      <c r="H19" s="114">
        <v>11</v>
      </c>
      <c r="I19" s="140">
        <v>3</v>
      </c>
      <c r="J19" s="115">
        <v>0</v>
      </c>
      <c r="K19" s="116">
        <v>0</v>
      </c>
    </row>
    <row r="20" spans="1:11" ht="14.1" customHeight="1" x14ac:dyDescent="0.2">
      <c r="A20" s="306">
        <v>12</v>
      </c>
      <c r="B20" s="307" t="s">
        <v>237</v>
      </c>
      <c r="C20" s="308"/>
      <c r="D20" s="113">
        <v>0.77805077805077805</v>
      </c>
      <c r="E20" s="115">
        <v>19</v>
      </c>
      <c r="F20" s="114">
        <v>65</v>
      </c>
      <c r="G20" s="114">
        <v>26</v>
      </c>
      <c r="H20" s="114">
        <v>21</v>
      </c>
      <c r="I20" s="140">
        <v>20</v>
      </c>
      <c r="J20" s="115">
        <v>-1</v>
      </c>
      <c r="K20" s="116">
        <v>-5</v>
      </c>
    </row>
    <row r="21" spans="1:11" ht="14.1" customHeight="1" x14ac:dyDescent="0.2">
      <c r="A21" s="306">
        <v>21</v>
      </c>
      <c r="B21" s="307" t="s">
        <v>238</v>
      </c>
      <c r="C21" s="308"/>
      <c r="D21" s="113">
        <v>0.12285012285012285</v>
      </c>
      <c r="E21" s="115">
        <v>3</v>
      </c>
      <c r="F21" s="114">
        <v>7</v>
      </c>
      <c r="G21" s="114" t="s">
        <v>513</v>
      </c>
      <c r="H21" s="114">
        <v>6</v>
      </c>
      <c r="I21" s="140">
        <v>4</v>
      </c>
      <c r="J21" s="115">
        <v>-1</v>
      </c>
      <c r="K21" s="116">
        <v>-25</v>
      </c>
    </row>
    <row r="22" spans="1:11" ht="14.1" customHeight="1" x14ac:dyDescent="0.2">
      <c r="A22" s="306">
        <v>22</v>
      </c>
      <c r="B22" s="307" t="s">
        <v>239</v>
      </c>
      <c r="C22" s="308"/>
      <c r="D22" s="113">
        <v>3.3988533988533987</v>
      </c>
      <c r="E22" s="115">
        <v>83</v>
      </c>
      <c r="F22" s="114">
        <v>109</v>
      </c>
      <c r="G22" s="114">
        <v>122</v>
      </c>
      <c r="H22" s="114">
        <v>82</v>
      </c>
      <c r="I22" s="140">
        <v>119</v>
      </c>
      <c r="J22" s="115">
        <v>-36</v>
      </c>
      <c r="K22" s="116">
        <v>-30.252100840336134</v>
      </c>
    </row>
    <row r="23" spans="1:11" ht="14.1" customHeight="1" x14ac:dyDescent="0.2">
      <c r="A23" s="306">
        <v>23</v>
      </c>
      <c r="B23" s="307" t="s">
        <v>240</v>
      </c>
      <c r="C23" s="308"/>
      <c r="D23" s="113">
        <v>0.4095004095004095</v>
      </c>
      <c r="E23" s="115">
        <v>10</v>
      </c>
      <c r="F23" s="114">
        <v>10</v>
      </c>
      <c r="G23" s="114">
        <v>14</v>
      </c>
      <c r="H23" s="114">
        <v>6</v>
      </c>
      <c r="I23" s="140">
        <v>19</v>
      </c>
      <c r="J23" s="115">
        <v>-9</v>
      </c>
      <c r="K23" s="116">
        <v>-47.368421052631582</v>
      </c>
    </row>
    <row r="24" spans="1:11" ht="14.1" customHeight="1" x14ac:dyDescent="0.2">
      <c r="A24" s="306">
        <v>24</v>
      </c>
      <c r="B24" s="307" t="s">
        <v>241</v>
      </c>
      <c r="C24" s="308"/>
      <c r="D24" s="113">
        <v>4.4226044226044223</v>
      </c>
      <c r="E24" s="115">
        <v>108</v>
      </c>
      <c r="F24" s="114">
        <v>123</v>
      </c>
      <c r="G24" s="114">
        <v>146</v>
      </c>
      <c r="H24" s="114">
        <v>141</v>
      </c>
      <c r="I24" s="140">
        <v>192</v>
      </c>
      <c r="J24" s="115">
        <v>-84</v>
      </c>
      <c r="K24" s="116">
        <v>-43.75</v>
      </c>
    </row>
    <row r="25" spans="1:11" ht="14.1" customHeight="1" x14ac:dyDescent="0.2">
      <c r="A25" s="306">
        <v>25</v>
      </c>
      <c r="B25" s="307" t="s">
        <v>242</v>
      </c>
      <c r="C25" s="308"/>
      <c r="D25" s="113">
        <v>6.2244062244062244</v>
      </c>
      <c r="E25" s="115">
        <v>152</v>
      </c>
      <c r="F25" s="114">
        <v>153</v>
      </c>
      <c r="G25" s="114">
        <v>210</v>
      </c>
      <c r="H25" s="114">
        <v>137</v>
      </c>
      <c r="I25" s="140">
        <v>206</v>
      </c>
      <c r="J25" s="115">
        <v>-54</v>
      </c>
      <c r="K25" s="116">
        <v>-26.21359223300971</v>
      </c>
    </row>
    <row r="26" spans="1:11" ht="14.1" customHeight="1" x14ac:dyDescent="0.2">
      <c r="A26" s="306">
        <v>26</v>
      </c>
      <c r="B26" s="307" t="s">
        <v>243</v>
      </c>
      <c r="C26" s="308"/>
      <c r="D26" s="113">
        <v>2.8665028665028665</v>
      </c>
      <c r="E26" s="115">
        <v>70</v>
      </c>
      <c r="F26" s="114">
        <v>39</v>
      </c>
      <c r="G26" s="114">
        <v>50</v>
      </c>
      <c r="H26" s="114">
        <v>40</v>
      </c>
      <c r="I26" s="140">
        <v>63</v>
      </c>
      <c r="J26" s="115">
        <v>7</v>
      </c>
      <c r="K26" s="116">
        <v>11.111111111111111</v>
      </c>
    </row>
    <row r="27" spans="1:11" ht="14.1" customHeight="1" x14ac:dyDescent="0.2">
      <c r="A27" s="306">
        <v>27</v>
      </c>
      <c r="B27" s="307" t="s">
        <v>244</v>
      </c>
      <c r="C27" s="308"/>
      <c r="D27" s="113">
        <v>1.2694512694512694</v>
      </c>
      <c r="E27" s="115">
        <v>31</v>
      </c>
      <c r="F27" s="114">
        <v>29</v>
      </c>
      <c r="G27" s="114">
        <v>33</v>
      </c>
      <c r="H27" s="114">
        <v>30</v>
      </c>
      <c r="I27" s="140">
        <v>39</v>
      </c>
      <c r="J27" s="115">
        <v>-8</v>
      </c>
      <c r="K27" s="116">
        <v>-20.512820512820515</v>
      </c>
    </row>
    <row r="28" spans="1:11" ht="14.1" customHeight="1" x14ac:dyDescent="0.2">
      <c r="A28" s="306">
        <v>28</v>
      </c>
      <c r="B28" s="307" t="s">
        <v>245</v>
      </c>
      <c r="C28" s="308"/>
      <c r="D28" s="113">
        <v>0.57330057330057327</v>
      </c>
      <c r="E28" s="115">
        <v>14</v>
      </c>
      <c r="F28" s="114">
        <v>10</v>
      </c>
      <c r="G28" s="114">
        <v>13</v>
      </c>
      <c r="H28" s="114">
        <v>8</v>
      </c>
      <c r="I28" s="140">
        <v>5</v>
      </c>
      <c r="J28" s="115">
        <v>9</v>
      </c>
      <c r="K28" s="116">
        <v>180</v>
      </c>
    </row>
    <row r="29" spans="1:11" ht="14.1" customHeight="1" x14ac:dyDescent="0.2">
      <c r="A29" s="306">
        <v>29</v>
      </c>
      <c r="B29" s="307" t="s">
        <v>246</v>
      </c>
      <c r="C29" s="308"/>
      <c r="D29" s="113">
        <v>4.5864045864045861</v>
      </c>
      <c r="E29" s="115">
        <v>112</v>
      </c>
      <c r="F29" s="114">
        <v>117</v>
      </c>
      <c r="G29" s="114">
        <v>124</v>
      </c>
      <c r="H29" s="114">
        <v>86</v>
      </c>
      <c r="I29" s="140">
        <v>117</v>
      </c>
      <c r="J29" s="115">
        <v>-5</v>
      </c>
      <c r="K29" s="116">
        <v>-4.2735042735042734</v>
      </c>
    </row>
    <row r="30" spans="1:11" ht="14.1" customHeight="1" x14ac:dyDescent="0.2">
      <c r="A30" s="306" t="s">
        <v>247</v>
      </c>
      <c r="B30" s="307" t="s">
        <v>248</v>
      </c>
      <c r="C30" s="308"/>
      <c r="D30" s="113" t="s">
        <v>513</v>
      </c>
      <c r="E30" s="115" t="s">
        <v>513</v>
      </c>
      <c r="F30" s="114">
        <v>50</v>
      </c>
      <c r="G30" s="114" t="s">
        <v>513</v>
      </c>
      <c r="H30" s="114">
        <v>27</v>
      </c>
      <c r="I30" s="140">
        <v>70</v>
      </c>
      <c r="J30" s="115" t="s">
        <v>513</v>
      </c>
      <c r="K30" s="116" t="s">
        <v>513</v>
      </c>
    </row>
    <row r="31" spans="1:11" ht="14.1" customHeight="1" x14ac:dyDescent="0.2">
      <c r="A31" s="306" t="s">
        <v>249</v>
      </c>
      <c r="B31" s="307" t="s">
        <v>250</v>
      </c>
      <c r="C31" s="308"/>
      <c r="D31" s="113">
        <v>2.375102375102375</v>
      </c>
      <c r="E31" s="115">
        <v>58</v>
      </c>
      <c r="F31" s="114">
        <v>67</v>
      </c>
      <c r="G31" s="114">
        <v>81</v>
      </c>
      <c r="H31" s="114">
        <v>59</v>
      </c>
      <c r="I31" s="140" t="s">
        <v>513</v>
      </c>
      <c r="J31" s="115" t="s">
        <v>513</v>
      </c>
      <c r="K31" s="116" t="s">
        <v>513</v>
      </c>
    </row>
    <row r="32" spans="1:11" ht="14.1" customHeight="1" x14ac:dyDescent="0.2">
      <c r="A32" s="306">
        <v>31</v>
      </c>
      <c r="B32" s="307" t="s">
        <v>251</v>
      </c>
      <c r="C32" s="308"/>
      <c r="D32" s="113">
        <v>0.53235053235053231</v>
      </c>
      <c r="E32" s="115">
        <v>13</v>
      </c>
      <c r="F32" s="114">
        <v>11</v>
      </c>
      <c r="G32" s="114">
        <v>3</v>
      </c>
      <c r="H32" s="114">
        <v>7</v>
      </c>
      <c r="I32" s="140">
        <v>13</v>
      </c>
      <c r="J32" s="115">
        <v>0</v>
      </c>
      <c r="K32" s="116">
        <v>0</v>
      </c>
    </row>
    <row r="33" spans="1:11" ht="14.1" customHeight="1" x14ac:dyDescent="0.2">
      <c r="A33" s="306">
        <v>32</v>
      </c>
      <c r="B33" s="307" t="s">
        <v>252</v>
      </c>
      <c r="C33" s="308"/>
      <c r="D33" s="113">
        <v>5.7739557739557741</v>
      </c>
      <c r="E33" s="115">
        <v>141</v>
      </c>
      <c r="F33" s="114">
        <v>139</v>
      </c>
      <c r="G33" s="114">
        <v>51</v>
      </c>
      <c r="H33" s="114">
        <v>71</v>
      </c>
      <c r="I33" s="140">
        <v>112</v>
      </c>
      <c r="J33" s="115">
        <v>29</v>
      </c>
      <c r="K33" s="116">
        <v>25.892857142857142</v>
      </c>
    </row>
    <row r="34" spans="1:11" ht="14.1" customHeight="1" x14ac:dyDescent="0.2">
      <c r="A34" s="306">
        <v>33</v>
      </c>
      <c r="B34" s="307" t="s">
        <v>253</v>
      </c>
      <c r="C34" s="308"/>
      <c r="D34" s="113">
        <v>0.85995085995085996</v>
      </c>
      <c r="E34" s="115">
        <v>21</v>
      </c>
      <c r="F34" s="114">
        <v>36</v>
      </c>
      <c r="G34" s="114">
        <v>25</v>
      </c>
      <c r="H34" s="114">
        <v>21</v>
      </c>
      <c r="I34" s="140">
        <v>45</v>
      </c>
      <c r="J34" s="115">
        <v>-24</v>
      </c>
      <c r="K34" s="116">
        <v>-53.333333333333336</v>
      </c>
    </row>
    <row r="35" spans="1:11" ht="14.1" customHeight="1" x14ac:dyDescent="0.2">
      <c r="A35" s="306">
        <v>34</v>
      </c>
      <c r="B35" s="307" t="s">
        <v>254</v>
      </c>
      <c r="C35" s="308"/>
      <c r="D35" s="113">
        <v>1.4742014742014742</v>
      </c>
      <c r="E35" s="115">
        <v>36</v>
      </c>
      <c r="F35" s="114">
        <v>25</v>
      </c>
      <c r="G35" s="114">
        <v>27</v>
      </c>
      <c r="H35" s="114">
        <v>14</v>
      </c>
      <c r="I35" s="140">
        <v>49</v>
      </c>
      <c r="J35" s="115">
        <v>-13</v>
      </c>
      <c r="K35" s="116">
        <v>-26.530612244897959</v>
      </c>
    </row>
    <row r="36" spans="1:11" ht="14.1" customHeight="1" x14ac:dyDescent="0.2">
      <c r="A36" s="306">
        <v>41</v>
      </c>
      <c r="B36" s="307" t="s">
        <v>255</v>
      </c>
      <c r="C36" s="308"/>
      <c r="D36" s="113" t="s">
        <v>513</v>
      </c>
      <c r="E36" s="115" t="s">
        <v>513</v>
      </c>
      <c r="F36" s="114">
        <v>7</v>
      </c>
      <c r="G36" s="114">
        <v>9</v>
      </c>
      <c r="H36" s="114">
        <v>7</v>
      </c>
      <c r="I36" s="140">
        <v>9</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0.94185094185094187</v>
      </c>
      <c r="E38" s="115">
        <v>23</v>
      </c>
      <c r="F38" s="114">
        <v>24</v>
      </c>
      <c r="G38" s="114">
        <v>32</v>
      </c>
      <c r="H38" s="114">
        <v>30</v>
      </c>
      <c r="I38" s="140">
        <v>32</v>
      </c>
      <c r="J38" s="115">
        <v>-9</v>
      </c>
      <c r="K38" s="116">
        <v>-28.125</v>
      </c>
    </row>
    <row r="39" spans="1:11" ht="14.1" customHeight="1" x14ac:dyDescent="0.2">
      <c r="A39" s="306">
        <v>51</v>
      </c>
      <c r="B39" s="307" t="s">
        <v>258</v>
      </c>
      <c r="C39" s="308"/>
      <c r="D39" s="113">
        <v>10.36036036036036</v>
      </c>
      <c r="E39" s="115">
        <v>253</v>
      </c>
      <c r="F39" s="114">
        <v>209</v>
      </c>
      <c r="G39" s="114">
        <v>252</v>
      </c>
      <c r="H39" s="114">
        <v>267</v>
      </c>
      <c r="I39" s="140">
        <v>291</v>
      </c>
      <c r="J39" s="115">
        <v>-38</v>
      </c>
      <c r="K39" s="116">
        <v>-13.058419243986254</v>
      </c>
    </row>
    <row r="40" spans="1:11" ht="14.1" customHeight="1" x14ac:dyDescent="0.2">
      <c r="A40" s="306" t="s">
        <v>259</v>
      </c>
      <c r="B40" s="307" t="s">
        <v>260</v>
      </c>
      <c r="C40" s="308"/>
      <c r="D40" s="113">
        <v>9.0499590499590497</v>
      </c>
      <c r="E40" s="115">
        <v>221</v>
      </c>
      <c r="F40" s="114">
        <v>199</v>
      </c>
      <c r="G40" s="114">
        <v>246</v>
      </c>
      <c r="H40" s="114">
        <v>256</v>
      </c>
      <c r="I40" s="140">
        <v>272</v>
      </c>
      <c r="J40" s="115">
        <v>-51</v>
      </c>
      <c r="K40" s="116">
        <v>-18.75</v>
      </c>
    </row>
    <row r="41" spans="1:11" ht="14.1" customHeight="1" x14ac:dyDescent="0.2">
      <c r="A41" s="306"/>
      <c r="B41" s="307" t="s">
        <v>261</v>
      </c>
      <c r="C41" s="308"/>
      <c r="D41" s="113">
        <v>6.5929565929565932</v>
      </c>
      <c r="E41" s="115">
        <v>161</v>
      </c>
      <c r="F41" s="114">
        <v>155</v>
      </c>
      <c r="G41" s="114">
        <v>178</v>
      </c>
      <c r="H41" s="114">
        <v>187</v>
      </c>
      <c r="I41" s="140">
        <v>196</v>
      </c>
      <c r="J41" s="115">
        <v>-35</v>
      </c>
      <c r="K41" s="116">
        <v>-17.857142857142858</v>
      </c>
    </row>
    <row r="42" spans="1:11" ht="14.1" customHeight="1" x14ac:dyDescent="0.2">
      <c r="A42" s="306">
        <v>52</v>
      </c>
      <c r="B42" s="307" t="s">
        <v>262</v>
      </c>
      <c r="C42" s="308"/>
      <c r="D42" s="113">
        <v>9.541359541359542</v>
      </c>
      <c r="E42" s="115">
        <v>233</v>
      </c>
      <c r="F42" s="114">
        <v>174</v>
      </c>
      <c r="G42" s="114">
        <v>176</v>
      </c>
      <c r="H42" s="114">
        <v>107</v>
      </c>
      <c r="I42" s="140">
        <v>201</v>
      </c>
      <c r="J42" s="115">
        <v>32</v>
      </c>
      <c r="K42" s="116">
        <v>15.920398009950249</v>
      </c>
    </row>
    <row r="43" spans="1:11" ht="14.1" customHeight="1" x14ac:dyDescent="0.2">
      <c r="A43" s="306" t="s">
        <v>263</v>
      </c>
      <c r="B43" s="307" t="s">
        <v>264</v>
      </c>
      <c r="C43" s="308"/>
      <c r="D43" s="113">
        <v>7.6576576576576576</v>
      </c>
      <c r="E43" s="115">
        <v>187</v>
      </c>
      <c r="F43" s="114">
        <v>153</v>
      </c>
      <c r="G43" s="114">
        <v>152</v>
      </c>
      <c r="H43" s="114">
        <v>88</v>
      </c>
      <c r="I43" s="140">
        <v>161</v>
      </c>
      <c r="J43" s="115">
        <v>26</v>
      </c>
      <c r="K43" s="116">
        <v>16.149068322981368</v>
      </c>
    </row>
    <row r="44" spans="1:11" ht="14.1" customHeight="1" x14ac:dyDescent="0.2">
      <c r="A44" s="306">
        <v>53</v>
      </c>
      <c r="B44" s="307" t="s">
        <v>265</v>
      </c>
      <c r="C44" s="308"/>
      <c r="D44" s="113">
        <v>0.65520065520065518</v>
      </c>
      <c r="E44" s="115">
        <v>16</v>
      </c>
      <c r="F44" s="114">
        <v>34</v>
      </c>
      <c r="G44" s="114">
        <v>33</v>
      </c>
      <c r="H44" s="114">
        <v>15</v>
      </c>
      <c r="I44" s="140">
        <v>24</v>
      </c>
      <c r="J44" s="115">
        <v>-8</v>
      </c>
      <c r="K44" s="116">
        <v>-33.333333333333336</v>
      </c>
    </row>
    <row r="45" spans="1:11" ht="14.1" customHeight="1" x14ac:dyDescent="0.2">
      <c r="A45" s="306" t="s">
        <v>266</v>
      </c>
      <c r="B45" s="307" t="s">
        <v>267</v>
      </c>
      <c r="C45" s="308"/>
      <c r="D45" s="113">
        <v>0.53235053235053231</v>
      </c>
      <c r="E45" s="115">
        <v>13</v>
      </c>
      <c r="F45" s="114">
        <v>34</v>
      </c>
      <c r="G45" s="114">
        <v>31</v>
      </c>
      <c r="H45" s="114">
        <v>15</v>
      </c>
      <c r="I45" s="140">
        <v>20</v>
      </c>
      <c r="J45" s="115">
        <v>-7</v>
      </c>
      <c r="K45" s="116">
        <v>-35</v>
      </c>
    </row>
    <row r="46" spans="1:11" ht="14.1" customHeight="1" x14ac:dyDescent="0.2">
      <c r="A46" s="306">
        <v>54</v>
      </c>
      <c r="B46" s="307" t="s">
        <v>268</v>
      </c>
      <c r="C46" s="308"/>
      <c r="D46" s="113">
        <v>2.7436527436527438</v>
      </c>
      <c r="E46" s="115">
        <v>67</v>
      </c>
      <c r="F46" s="114">
        <v>53</v>
      </c>
      <c r="G46" s="114">
        <v>72</v>
      </c>
      <c r="H46" s="114">
        <v>79</v>
      </c>
      <c r="I46" s="140">
        <v>78</v>
      </c>
      <c r="J46" s="115">
        <v>-11</v>
      </c>
      <c r="K46" s="116">
        <v>-14.102564102564102</v>
      </c>
    </row>
    <row r="47" spans="1:11" ht="14.1" customHeight="1" x14ac:dyDescent="0.2">
      <c r="A47" s="306">
        <v>61</v>
      </c>
      <c r="B47" s="307" t="s">
        <v>269</v>
      </c>
      <c r="C47" s="308"/>
      <c r="D47" s="113">
        <v>1.7608517608517609</v>
      </c>
      <c r="E47" s="115">
        <v>43</v>
      </c>
      <c r="F47" s="114">
        <v>32</v>
      </c>
      <c r="G47" s="114">
        <v>51</v>
      </c>
      <c r="H47" s="114">
        <v>47</v>
      </c>
      <c r="I47" s="140">
        <v>50</v>
      </c>
      <c r="J47" s="115">
        <v>-7</v>
      </c>
      <c r="K47" s="116">
        <v>-14</v>
      </c>
    </row>
    <row r="48" spans="1:11" ht="14.1" customHeight="1" x14ac:dyDescent="0.2">
      <c r="A48" s="306">
        <v>62</v>
      </c>
      <c r="B48" s="307" t="s">
        <v>270</v>
      </c>
      <c r="C48" s="308"/>
      <c r="D48" s="113">
        <v>8.0671580671580667</v>
      </c>
      <c r="E48" s="115">
        <v>197</v>
      </c>
      <c r="F48" s="114">
        <v>206</v>
      </c>
      <c r="G48" s="114">
        <v>246</v>
      </c>
      <c r="H48" s="114">
        <v>185</v>
      </c>
      <c r="I48" s="140">
        <v>191</v>
      </c>
      <c r="J48" s="115">
        <v>6</v>
      </c>
      <c r="K48" s="116">
        <v>3.1413612565445028</v>
      </c>
    </row>
    <row r="49" spans="1:11" ht="14.1" customHeight="1" x14ac:dyDescent="0.2">
      <c r="A49" s="306">
        <v>63</v>
      </c>
      <c r="B49" s="307" t="s">
        <v>271</v>
      </c>
      <c r="C49" s="308"/>
      <c r="D49" s="113">
        <v>3.7264537264537263</v>
      </c>
      <c r="E49" s="115">
        <v>91</v>
      </c>
      <c r="F49" s="114">
        <v>94</v>
      </c>
      <c r="G49" s="114">
        <v>194</v>
      </c>
      <c r="H49" s="114">
        <v>66</v>
      </c>
      <c r="I49" s="140">
        <v>86</v>
      </c>
      <c r="J49" s="115">
        <v>5</v>
      </c>
      <c r="K49" s="116">
        <v>5.8139534883720927</v>
      </c>
    </row>
    <row r="50" spans="1:11" ht="14.1" customHeight="1" x14ac:dyDescent="0.2">
      <c r="A50" s="306" t="s">
        <v>272</v>
      </c>
      <c r="B50" s="307" t="s">
        <v>273</v>
      </c>
      <c r="C50" s="308"/>
      <c r="D50" s="113">
        <v>0.20475020475020475</v>
      </c>
      <c r="E50" s="115">
        <v>5</v>
      </c>
      <c r="F50" s="114">
        <v>6</v>
      </c>
      <c r="G50" s="114">
        <v>5</v>
      </c>
      <c r="H50" s="114">
        <v>5</v>
      </c>
      <c r="I50" s="140">
        <v>4</v>
      </c>
      <c r="J50" s="115">
        <v>1</v>
      </c>
      <c r="K50" s="116">
        <v>25</v>
      </c>
    </row>
    <row r="51" spans="1:11" ht="14.1" customHeight="1" x14ac:dyDescent="0.2">
      <c r="A51" s="306" t="s">
        <v>274</v>
      </c>
      <c r="B51" s="307" t="s">
        <v>275</v>
      </c>
      <c r="C51" s="308"/>
      <c r="D51" s="113">
        <v>3.276003276003276</v>
      </c>
      <c r="E51" s="115">
        <v>80</v>
      </c>
      <c r="F51" s="114">
        <v>84</v>
      </c>
      <c r="G51" s="114">
        <v>182</v>
      </c>
      <c r="H51" s="114">
        <v>57</v>
      </c>
      <c r="I51" s="140">
        <v>79</v>
      </c>
      <c r="J51" s="115">
        <v>1</v>
      </c>
      <c r="K51" s="116">
        <v>1.2658227848101267</v>
      </c>
    </row>
    <row r="52" spans="1:11" ht="14.1" customHeight="1" x14ac:dyDescent="0.2">
      <c r="A52" s="306">
        <v>71</v>
      </c>
      <c r="B52" s="307" t="s">
        <v>276</v>
      </c>
      <c r="C52" s="308"/>
      <c r="D52" s="113">
        <v>8.4766584766584767</v>
      </c>
      <c r="E52" s="115">
        <v>207</v>
      </c>
      <c r="F52" s="114">
        <v>122</v>
      </c>
      <c r="G52" s="114">
        <v>210</v>
      </c>
      <c r="H52" s="114">
        <v>151</v>
      </c>
      <c r="I52" s="140">
        <v>213</v>
      </c>
      <c r="J52" s="115">
        <v>-6</v>
      </c>
      <c r="K52" s="116">
        <v>-2.816901408450704</v>
      </c>
    </row>
    <row r="53" spans="1:11" ht="14.1" customHeight="1" x14ac:dyDescent="0.2">
      <c r="A53" s="306" t="s">
        <v>277</v>
      </c>
      <c r="B53" s="307" t="s">
        <v>278</v>
      </c>
      <c r="C53" s="308"/>
      <c r="D53" s="113">
        <v>2.57985257985258</v>
      </c>
      <c r="E53" s="115">
        <v>63</v>
      </c>
      <c r="F53" s="114">
        <v>38</v>
      </c>
      <c r="G53" s="114">
        <v>75</v>
      </c>
      <c r="H53" s="114">
        <v>42</v>
      </c>
      <c r="I53" s="140">
        <v>75</v>
      </c>
      <c r="J53" s="115">
        <v>-12</v>
      </c>
      <c r="K53" s="116">
        <v>-16</v>
      </c>
    </row>
    <row r="54" spans="1:11" ht="14.1" customHeight="1" x14ac:dyDescent="0.2">
      <c r="A54" s="306" t="s">
        <v>279</v>
      </c>
      <c r="B54" s="307" t="s">
        <v>280</v>
      </c>
      <c r="C54" s="308"/>
      <c r="D54" s="113">
        <v>5.4873054873054876</v>
      </c>
      <c r="E54" s="115">
        <v>134</v>
      </c>
      <c r="F54" s="114">
        <v>71</v>
      </c>
      <c r="G54" s="114">
        <v>117</v>
      </c>
      <c r="H54" s="114">
        <v>94</v>
      </c>
      <c r="I54" s="140">
        <v>119</v>
      </c>
      <c r="J54" s="115">
        <v>15</v>
      </c>
      <c r="K54" s="116">
        <v>12.605042016806722</v>
      </c>
    </row>
    <row r="55" spans="1:11" ht="14.1" customHeight="1" x14ac:dyDescent="0.2">
      <c r="A55" s="306">
        <v>72</v>
      </c>
      <c r="B55" s="307" t="s">
        <v>281</v>
      </c>
      <c r="C55" s="308"/>
      <c r="D55" s="113">
        <v>2.1294021294021293</v>
      </c>
      <c r="E55" s="115">
        <v>52</v>
      </c>
      <c r="F55" s="114">
        <v>33</v>
      </c>
      <c r="G55" s="114">
        <v>42</v>
      </c>
      <c r="H55" s="114">
        <v>38</v>
      </c>
      <c r="I55" s="140">
        <v>50</v>
      </c>
      <c r="J55" s="115">
        <v>2</v>
      </c>
      <c r="K55" s="116">
        <v>4</v>
      </c>
    </row>
    <row r="56" spans="1:11" ht="14.1" customHeight="1" x14ac:dyDescent="0.2">
      <c r="A56" s="306" t="s">
        <v>282</v>
      </c>
      <c r="B56" s="307" t="s">
        <v>283</v>
      </c>
      <c r="C56" s="308"/>
      <c r="D56" s="113">
        <v>0.65520065520065518</v>
      </c>
      <c r="E56" s="115">
        <v>16</v>
      </c>
      <c r="F56" s="114">
        <v>19</v>
      </c>
      <c r="G56" s="114">
        <v>13</v>
      </c>
      <c r="H56" s="114">
        <v>9</v>
      </c>
      <c r="I56" s="140">
        <v>22</v>
      </c>
      <c r="J56" s="115">
        <v>-6</v>
      </c>
      <c r="K56" s="116">
        <v>-27.272727272727273</v>
      </c>
    </row>
    <row r="57" spans="1:11" ht="14.1" customHeight="1" x14ac:dyDescent="0.2">
      <c r="A57" s="306" t="s">
        <v>284</v>
      </c>
      <c r="B57" s="307" t="s">
        <v>285</v>
      </c>
      <c r="C57" s="308"/>
      <c r="D57" s="113">
        <v>0.73710073710073709</v>
      </c>
      <c r="E57" s="115">
        <v>18</v>
      </c>
      <c r="F57" s="114">
        <v>7</v>
      </c>
      <c r="G57" s="114">
        <v>13</v>
      </c>
      <c r="H57" s="114">
        <v>9</v>
      </c>
      <c r="I57" s="140">
        <v>18</v>
      </c>
      <c r="J57" s="115">
        <v>0</v>
      </c>
      <c r="K57" s="116">
        <v>0</v>
      </c>
    </row>
    <row r="58" spans="1:11" ht="14.1" customHeight="1" x14ac:dyDescent="0.2">
      <c r="A58" s="306">
        <v>73</v>
      </c>
      <c r="B58" s="307" t="s">
        <v>286</v>
      </c>
      <c r="C58" s="308"/>
      <c r="D58" s="113">
        <v>1.3923013923013923</v>
      </c>
      <c r="E58" s="115">
        <v>34</v>
      </c>
      <c r="F58" s="114">
        <v>28</v>
      </c>
      <c r="G58" s="114">
        <v>38</v>
      </c>
      <c r="H58" s="114">
        <v>16</v>
      </c>
      <c r="I58" s="140">
        <v>19</v>
      </c>
      <c r="J58" s="115">
        <v>15</v>
      </c>
      <c r="K58" s="116">
        <v>78.94736842105263</v>
      </c>
    </row>
    <row r="59" spans="1:11" ht="14.1" customHeight="1" x14ac:dyDescent="0.2">
      <c r="A59" s="306" t="s">
        <v>287</v>
      </c>
      <c r="B59" s="307" t="s">
        <v>288</v>
      </c>
      <c r="C59" s="308"/>
      <c r="D59" s="113">
        <v>0.65520065520065518</v>
      </c>
      <c r="E59" s="115">
        <v>16</v>
      </c>
      <c r="F59" s="114">
        <v>21</v>
      </c>
      <c r="G59" s="114">
        <v>21</v>
      </c>
      <c r="H59" s="114">
        <v>13</v>
      </c>
      <c r="I59" s="140">
        <v>11</v>
      </c>
      <c r="J59" s="115">
        <v>5</v>
      </c>
      <c r="K59" s="116">
        <v>45.454545454545453</v>
      </c>
    </row>
    <row r="60" spans="1:11" ht="14.1" customHeight="1" x14ac:dyDescent="0.2">
      <c r="A60" s="306">
        <v>81</v>
      </c>
      <c r="B60" s="307" t="s">
        <v>289</v>
      </c>
      <c r="C60" s="308"/>
      <c r="D60" s="113">
        <v>6.2244062244062244</v>
      </c>
      <c r="E60" s="115">
        <v>152</v>
      </c>
      <c r="F60" s="114">
        <v>173</v>
      </c>
      <c r="G60" s="114">
        <v>195</v>
      </c>
      <c r="H60" s="114">
        <v>119</v>
      </c>
      <c r="I60" s="140">
        <v>143</v>
      </c>
      <c r="J60" s="115">
        <v>9</v>
      </c>
      <c r="K60" s="116">
        <v>6.2937062937062933</v>
      </c>
    </row>
    <row r="61" spans="1:11" ht="14.1" customHeight="1" x14ac:dyDescent="0.2">
      <c r="A61" s="306" t="s">
        <v>290</v>
      </c>
      <c r="B61" s="307" t="s">
        <v>291</v>
      </c>
      <c r="C61" s="308"/>
      <c r="D61" s="113">
        <v>2.4570024570024569</v>
      </c>
      <c r="E61" s="115">
        <v>60</v>
      </c>
      <c r="F61" s="114">
        <v>59</v>
      </c>
      <c r="G61" s="114">
        <v>93</v>
      </c>
      <c r="H61" s="114">
        <v>40</v>
      </c>
      <c r="I61" s="140">
        <v>66</v>
      </c>
      <c r="J61" s="115">
        <v>-6</v>
      </c>
      <c r="K61" s="116">
        <v>-9.0909090909090917</v>
      </c>
    </row>
    <row r="62" spans="1:11" ht="14.1" customHeight="1" x14ac:dyDescent="0.2">
      <c r="A62" s="306" t="s">
        <v>292</v>
      </c>
      <c r="B62" s="307" t="s">
        <v>293</v>
      </c>
      <c r="C62" s="308"/>
      <c r="D62" s="113">
        <v>1.9246519246519247</v>
      </c>
      <c r="E62" s="115">
        <v>47</v>
      </c>
      <c r="F62" s="114">
        <v>76</v>
      </c>
      <c r="G62" s="114">
        <v>59</v>
      </c>
      <c r="H62" s="114">
        <v>34</v>
      </c>
      <c r="I62" s="140">
        <v>43</v>
      </c>
      <c r="J62" s="115">
        <v>4</v>
      </c>
      <c r="K62" s="116">
        <v>9.3023255813953494</v>
      </c>
    </row>
    <row r="63" spans="1:11" ht="14.1" customHeight="1" x14ac:dyDescent="0.2">
      <c r="A63" s="306"/>
      <c r="B63" s="307" t="s">
        <v>294</v>
      </c>
      <c r="C63" s="308"/>
      <c r="D63" s="113">
        <v>1.678951678951679</v>
      </c>
      <c r="E63" s="115">
        <v>41</v>
      </c>
      <c r="F63" s="114">
        <v>57</v>
      </c>
      <c r="G63" s="114">
        <v>50</v>
      </c>
      <c r="H63" s="114">
        <v>29</v>
      </c>
      <c r="I63" s="140">
        <v>32</v>
      </c>
      <c r="J63" s="115">
        <v>9</v>
      </c>
      <c r="K63" s="116">
        <v>28.125</v>
      </c>
    </row>
    <row r="64" spans="1:11" ht="14.1" customHeight="1" x14ac:dyDescent="0.2">
      <c r="A64" s="306" t="s">
        <v>295</v>
      </c>
      <c r="B64" s="307" t="s">
        <v>296</v>
      </c>
      <c r="C64" s="308"/>
      <c r="D64" s="113">
        <v>1.1056511056511056</v>
      </c>
      <c r="E64" s="115">
        <v>27</v>
      </c>
      <c r="F64" s="114">
        <v>17</v>
      </c>
      <c r="G64" s="114">
        <v>19</v>
      </c>
      <c r="H64" s="114">
        <v>22</v>
      </c>
      <c r="I64" s="140">
        <v>17</v>
      </c>
      <c r="J64" s="115">
        <v>10</v>
      </c>
      <c r="K64" s="116">
        <v>58.823529411764703</v>
      </c>
    </row>
    <row r="65" spans="1:11" ht="14.1" customHeight="1" x14ac:dyDescent="0.2">
      <c r="A65" s="306" t="s">
        <v>297</v>
      </c>
      <c r="B65" s="307" t="s">
        <v>298</v>
      </c>
      <c r="C65" s="308"/>
      <c r="D65" s="113">
        <v>0.28665028665028663</v>
      </c>
      <c r="E65" s="115">
        <v>7</v>
      </c>
      <c r="F65" s="114">
        <v>9</v>
      </c>
      <c r="G65" s="114">
        <v>13</v>
      </c>
      <c r="H65" s="114">
        <v>6</v>
      </c>
      <c r="I65" s="140">
        <v>6</v>
      </c>
      <c r="J65" s="115">
        <v>1</v>
      </c>
      <c r="K65" s="116">
        <v>16.666666666666668</v>
      </c>
    </row>
    <row r="66" spans="1:11" ht="14.1" customHeight="1" x14ac:dyDescent="0.2">
      <c r="A66" s="306">
        <v>82</v>
      </c>
      <c r="B66" s="307" t="s">
        <v>299</v>
      </c>
      <c r="C66" s="308"/>
      <c r="D66" s="113">
        <v>3.3988533988533987</v>
      </c>
      <c r="E66" s="115">
        <v>83</v>
      </c>
      <c r="F66" s="114">
        <v>51</v>
      </c>
      <c r="G66" s="114">
        <v>96</v>
      </c>
      <c r="H66" s="114">
        <v>66</v>
      </c>
      <c r="I66" s="140">
        <v>61</v>
      </c>
      <c r="J66" s="115">
        <v>22</v>
      </c>
      <c r="K66" s="116">
        <v>36.065573770491802</v>
      </c>
    </row>
    <row r="67" spans="1:11" ht="14.1" customHeight="1" x14ac:dyDescent="0.2">
      <c r="A67" s="306" t="s">
        <v>300</v>
      </c>
      <c r="B67" s="307" t="s">
        <v>301</v>
      </c>
      <c r="C67" s="308"/>
      <c r="D67" s="113">
        <v>2.2522522522522523</v>
      </c>
      <c r="E67" s="115">
        <v>55</v>
      </c>
      <c r="F67" s="114">
        <v>29</v>
      </c>
      <c r="G67" s="114">
        <v>55</v>
      </c>
      <c r="H67" s="114">
        <v>30</v>
      </c>
      <c r="I67" s="140">
        <v>40</v>
      </c>
      <c r="J67" s="115">
        <v>15</v>
      </c>
      <c r="K67" s="116">
        <v>37.5</v>
      </c>
    </row>
    <row r="68" spans="1:11" ht="14.1" customHeight="1" x14ac:dyDescent="0.2">
      <c r="A68" s="306" t="s">
        <v>302</v>
      </c>
      <c r="B68" s="307" t="s">
        <v>303</v>
      </c>
      <c r="C68" s="308"/>
      <c r="D68" s="113">
        <v>0.819000819000819</v>
      </c>
      <c r="E68" s="115">
        <v>20</v>
      </c>
      <c r="F68" s="114">
        <v>20</v>
      </c>
      <c r="G68" s="114">
        <v>25</v>
      </c>
      <c r="H68" s="114">
        <v>18</v>
      </c>
      <c r="I68" s="140">
        <v>14</v>
      </c>
      <c r="J68" s="115">
        <v>6</v>
      </c>
      <c r="K68" s="116">
        <v>42.857142857142854</v>
      </c>
    </row>
    <row r="69" spans="1:11" ht="14.1" customHeight="1" x14ac:dyDescent="0.2">
      <c r="A69" s="306">
        <v>83</v>
      </c>
      <c r="B69" s="307" t="s">
        <v>304</v>
      </c>
      <c r="C69" s="308"/>
      <c r="D69" s="113">
        <v>4.2997542997542997</v>
      </c>
      <c r="E69" s="115">
        <v>105</v>
      </c>
      <c r="F69" s="114">
        <v>68</v>
      </c>
      <c r="G69" s="114">
        <v>230</v>
      </c>
      <c r="H69" s="114">
        <v>71</v>
      </c>
      <c r="I69" s="140">
        <v>56</v>
      </c>
      <c r="J69" s="115">
        <v>49</v>
      </c>
      <c r="K69" s="116">
        <v>87.5</v>
      </c>
    </row>
    <row r="70" spans="1:11" ht="14.1" customHeight="1" x14ac:dyDescent="0.2">
      <c r="A70" s="306" t="s">
        <v>305</v>
      </c>
      <c r="B70" s="307" t="s">
        <v>306</v>
      </c>
      <c r="C70" s="308"/>
      <c r="D70" s="113">
        <v>3.2350532350532348</v>
      </c>
      <c r="E70" s="115">
        <v>79</v>
      </c>
      <c r="F70" s="114">
        <v>52</v>
      </c>
      <c r="G70" s="114">
        <v>212</v>
      </c>
      <c r="H70" s="114">
        <v>62</v>
      </c>
      <c r="I70" s="140">
        <v>44</v>
      </c>
      <c r="J70" s="115">
        <v>35</v>
      </c>
      <c r="K70" s="116">
        <v>79.545454545454547</v>
      </c>
    </row>
    <row r="71" spans="1:11" ht="14.1" customHeight="1" x14ac:dyDescent="0.2">
      <c r="A71" s="306"/>
      <c r="B71" s="307" t="s">
        <v>307</v>
      </c>
      <c r="C71" s="308"/>
      <c r="D71" s="113">
        <v>1.8837018837018837</v>
      </c>
      <c r="E71" s="115">
        <v>46</v>
      </c>
      <c r="F71" s="114">
        <v>21</v>
      </c>
      <c r="G71" s="114">
        <v>124</v>
      </c>
      <c r="H71" s="114">
        <v>31</v>
      </c>
      <c r="I71" s="140">
        <v>22</v>
      </c>
      <c r="J71" s="115">
        <v>24</v>
      </c>
      <c r="K71" s="116">
        <v>109.09090909090909</v>
      </c>
    </row>
    <row r="72" spans="1:11" ht="14.1" customHeight="1" x14ac:dyDescent="0.2">
      <c r="A72" s="306">
        <v>84</v>
      </c>
      <c r="B72" s="307" t="s">
        <v>308</v>
      </c>
      <c r="C72" s="308"/>
      <c r="D72" s="113">
        <v>1.1056511056511056</v>
      </c>
      <c r="E72" s="115">
        <v>27</v>
      </c>
      <c r="F72" s="114">
        <v>22</v>
      </c>
      <c r="G72" s="114">
        <v>92</v>
      </c>
      <c r="H72" s="114">
        <v>23</v>
      </c>
      <c r="I72" s="140">
        <v>27</v>
      </c>
      <c r="J72" s="115">
        <v>0</v>
      </c>
      <c r="K72" s="116">
        <v>0</v>
      </c>
    </row>
    <row r="73" spans="1:11" ht="14.1" customHeight="1" x14ac:dyDescent="0.2">
      <c r="A73" s="306" t="s">
        <v>309</v>
      </c>
      <c r="B73" s="307" t="s">
        <v>310</v>
      </c>
      <c r="C73" s="308"/>
      <c r="D73" s="113">
        <v>0.32760032760032759</v>
      </c>
      <c r="E73" s="115">
        <v>8</v>
      </c>
      <c r="F73" s="114">
        <v>3</v>
      </c>
      <c r="G73" s="114">
        <v>43</v>
      </c>
      <c r="H73" s="114">
        <v>0</v>
      </c>
      <c r="I73" s="140">
        <v>4</v>
      </c>
      <c r="J73" s="115">
        <v>4</v>
      </c>
      <c r="K73" s="116">
        <v>100</v>
      </c>
    </row>
    <row r="74" spans="1:11" ht="14.1" customHeight="1" x14ac:dyDescent="0.2">
      <c r="A74" s="306" t="s">
        <v>311</v>
      </c>
      <c r="B74" s="307" t="s">
        <v>312</v>
      </c>
      <c r="C74" s="308"/>
      <c r="D74" s="113" t="s">
        <v>513</v>
      </c>
      <c r="E74" s="115" t="s">
        <v>513</v>
      </c>
      <c r="F74" s="114">
        <v>5</v>
      </c>
      <c r="G74" s="114">
        <v>21</v>
      </c>
      <c r="H74" s="114" t="s">
        <v>513</v>
      </c>
      <c r="I74" s="140">
        <v>8</v>
      </c>
      <c r="J74" s="115" t="s">
        <v>513</v>
      </c>
      <c r="K74" s="116" t="s">
        <v>513</v>
      </c>
    </row>
    <row r="75" spans="1:11" ht="14.1" customHeight="1" x14ac:dyDescent="0.2">
      <c r="A75" s="306" t="s">
        <v>313</v>
      </c>
      <c r="B75" s="307" t="s">
        <v>314</v>
      </c>
      <c r="C75" s="308"/>
      <c r="D75" s="113">
        <v>0.16380016380016379</v>
      </c>
      <c r="E75" s="115">
        <v>4</v>
      </c>
      <c r="F75" s="114">
        <v>8</v>
      </c>
      <c r="G75" s="114">
        <v>10</v>
      </c>
      <c r="H75" s="114">
        <v>7</v>
      </c>
      <c r="I75" s="140">
        <v>8</v>
      </c>
      <c r="J75" s="115">
        <v>-4</v>
      </c>
      <c r="K75" s="116">
        <v>-50</v>
      </c>
    </row>
    <row r="76" spans="1:11" ht="14.1" customHeight="1" x14ac:dyDescent="0.2">
      <c r="A76" s="306">
        <v>91</v>
      </c>
      <c r="B76" s="307" t="s">
        <v>315</v>
      </c>
      <c r="C76" s="308"/>
      <c r="D76" s="113" t="s">
        <v>513</v>
      </c>
      <c r="E76" s="115" t="s">
        <v>513</v>
      </c>
      <c r="F76" s="114" t="s">
        <v>513</v>
      </c>
      <c r="G76" s="114">
        <v>4</v>
      </c>
      <c r="H76" s="114">
        <v>0</v>
      </c>
      <c r="I76" s="140" t="s">
        <v>513</v>
      </c>
      <c r="J76" s="115" t="s">
        <v>513</v>
      </c>
      <c r="K76" s="116" t="s">
        <v>513</v>
      </c>
    </row>
    <row r="77" spans="1:11" ht="14.1" customHeight="1" x14ac:dyDescent="0.2">
      <c r="A77" s="306">
        <v>92</v>
      </c>
      <c r="B77" s="307" t="s">
        <v>316</v>
      </c>
      <c r="C77" s="308"/>
      <c r="D77" s="113">
        <v>0.73710073710073709</v>
      </c>
      <c r="E77" s="115">
        <v>18</v>
      </c>
      <c r="F77" s="114">
        <v>9</v>
      </c>
      <c r="G77" s="114">
        <v>15</v>
      </c>
      <c r="H77" s="114">
        <v>12</v>
      </c>
      <c r="I77" s="140">
        <v>17</v>
      </c>
      <c r="J77" s="115">
        <v>1</v>
      </c>
      <c r="K77" s="116">
        <v>5.882352941176471</v>
      </c>
    </row>
    <row r="78" spans="1:11" ht="14.1" customHeight="1" x14ac:dyDescent="0.2">
      <c r="A78" s="306">
        <v>93</v>
      </c>
      <c r="B78" s="307" t="s">
        <v>317</v>
      </c>
      <c r="C78" s="308"/>
      <c r="D78" s="113">
        <v>0.12285012285012285</v>
      </c>
      <c r="E78" s="115">
        <v>3</v>
      </c>
      <c r="F78" s="114">
        <v>3</v>
      </c>
      <c r="G78" s="114">
        <v>5</v>
      </c>
      <c r="H78" s="114" t="s">
        <v>513</v>
      </c>
      <c r="I78" s="140">
        <v>5</v>
      </c>
      <c r="J78" s="115">
        <v>-2</v>
      </c>
      <c r="K78" s="116">
        <v>-40</v>
      </c>
    </row>
    <row r="79" spans="1:11" ht="14.1" customHeight="1" x14ac:dyDescent="0.2">
      <c r="A79" s="306">
        <v>94</v>
      </c>
      <c r="B79" s="307" t="s">
        <v>318</v>
      </c>
      <c r="C79" s="308"/>
      <c r="D79" s="113">
        <v>0.4095004095004095</v>
      </c>
      <c r="E79" s="115">
        <v>10</v>
      </c>
      <c r="F79" s="114">
        <v>17</v>
      </c>
      <c r="G79" s="114">
        <v>20</v>
      </c>
      <c r="H79" s="114">
        <v>19</v>
      </c>
      <c r="I79" s="140">
        <v>8</v>
      </c>
      <c r="J79" s="115">
        <v>2</v>
      </c>
      <c r="K79" s="116">
        <v>25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0.20475020475020475</v>
      </c>
      <c r="E81" s="143">
        <v>5</v>
      </c>
      <c r="F81" s="144">
        <v>8</v>
      </c>
      <c r="G81" s="144">
        <v>5</v>
      </c>
      <c r="H81" s="144">
        <v>3</v>
      </c>
      <c r="I81" s="145">
        <v>7</v>
      </c>
      <c r="J81" s="143">
        <v>-2</v>
      </c>
      <c r="K81" s="146">
        <v>-28.571428571428573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25599</v>
      </c>
      <c r="C10" s="114">
        <v>12612</v>
      </c>
      <c r="D10" s="114">
        <v>12987</v>
      </c>
      <c r="E10" s="114">
        <v>18712</v>
      </c>
      <c r="F10" s="114">
        <v>6285</v>
      </c>
      <c r="G10" s="114">
        <v>4355</v>
      </c>
      <c r="H10" s="114">
        <v>5859</v>
      </c>
      <c r="I10" s="115">
        <v>6234</v>
      </c>
      <c r="J10" s="114">
        <v>4292</v>
      </c>
      <c r="K10" s="114">
        <v>1942</v>
      </c>
      <c r="L10" s="423">
        <v>2243</v>
      </c>
      <c r="M10" s="424">
        <v>2088</v>
      </c>
    </row>
    <row r="11" spans="1:13" ht="11.1" customHeight="1" x14ac:dyDescent="0.2">
      <c r="A11" s="422" t="s">
        <v>387</v>
      </c>
      <c r="B11" s="115">
        <v>26190</v>
      </c>
      <c r="C11" s="114">
        <v>13087</v>
      </c>
      <c r="D11" s="114">
        <v>13103</v>
      </c>
      <c r="E11" s="114">
        <v>19253</v>
      </c>
      <c r="F11" s="114">
        <v>6340</v>
      </c>
      <c r="G11" s="114">
        <v>4369</v>
      </c>
      <c r="H11" s="114">
        <v>6062</v>
      </c>
      <c r="I11" s="115">
        <v>6326</v>
      </c>
      <c r="J11" s="114">
        <v>4318</v>
      </c>
      <c r="K11" s="114">
        <v>2008</v>
      </c>
      <c r="L11" s="423">
        <v>2351</v>
      </c>
      <c r="M11" s="424">
        <v>1766</v>
      </c>
    </row>
    <row r="12" spans="1:13" ht="11.1" customHeight="1" x14ac:dyDescent="0.2">
      <c r="A12" s="422" t="s">
        <v>388</v>
      </c>
      <c r="B12" s="115">
        <v>26884</v>
      </c>
      <c r="C12" s="114">
        <v>13440</v>
      </c>
      <c r="D12" s="114">
        <v>13444</v>
      </c>
      <c r="E12" s="114">
        <v>19771</v>
      </c>
      <c r="F12" s="114">
        <v>6496</v>
      </c>
      <c r="G12" s="114">
        <v>4733</v>
      </c>
      <c r="H12" s="114">
        <v>6216</v>
      </c>
      <c r="I12" s="115">
        <v>6412</v>
      </c>
      <c r="J12" s="114">
        <v>4324</v>
      </c>
      <c r="K12" s="114">
        <v>2088</v>
      </c>
      <c r="L12" s="423">
        <v>3457</v>
      </c>
      <c r="M12" s="424">
        <v>2836</v>
      </c>
    </row>
    <row r="13" spans="1:13" s="110" customFormat="1" ht="11.1" customHeight="1" x14ac:dyDescent="0.2">
      <c r="A13" s="422" t="s">
        <v>389</v>
      </c>
      <c r="B13" s="115">
        <v>26628</v>
      </c>
      <c r="C13" s="114">
        <v>13203</v>
      </c>
      <c r="D13" s="114">
        <v>13425</v>
      </c>
      <c r="E13" s="114">
        <v>19449</v>
      </c>
      <c r="F13" s="114">
        <v>6561</v>
      </c>
      <c r="G13" s="114">
        <v>4602</v>
      </c>
      <c r="H13" s="114">
        <v>6256</v>
      </c>
      <c r="I13" s="115">
        <v>6515</v>
      </c>
      <c r="J13" s="114">
        <v>4389</v>
      </c>
      <c r="K13" s="114">
        <v>2126</v>
      </c>
      <c r="L13" s="423">
        <v>1864</v>
      </c>
      <c r="M13" s="424">
        <v>2149</v>
      </c>
    </row>
    <row r="14" spans="1:13" ht="15" customHeight="1" x14ac:dyDescent="0.2">
      <c r="A14" s="422" t="s">
        <v>390</v>
      </c>
      <c r="B14" s="115">
        <v>26418</v>
      </c>
      <c r="C14" s="114">
        <v>13115</v>
      </c>
      <c r="D14" s="114">
        <v>13303</v>
      </c>
      <c r="E14" s="114">
        <v>18501</v>
      </c>
      <c r="F14" s="114">
        <v>7345</v>
      </c>
      <c r="G14" s="114">
        <v>4381</v>
      </c>
      <c r="H14" s="114">
        <v>6325</v>
      </c>
      <c r="I14" s="115">
        <v>6369</v>
      </c>
      <c r="J14" s="114">
        <v>4271</v>
      </c>
      <c r="K14" s="114">
        <v>2098</v>
      </c>
      <c r="L14" s="423">
        <v>2371</v>
      </c>
      <c r="M14" s="424">
        <v>2631</v>
      </c>
    </row>
    <row r="15" spans="1:13" ht="11.1" customHeight="1" x14ac:dyDescent="0.2">
      <c r="A15" s="422" t="s">
        <v>387</v>
      </c>
      <c r="B15" s="115">
        <v>26693</v>
      </c>
      <c r="C15" s="114">
        <v>13358</v>
      </c>
      <c r="D15" s="114">
        <v>13335</v>
      </c>
      <c r="E15" s="114">
        <v>18617</v>
      </c>
      <c r="F15" s="114">
        <v>7512</v>
      </c>
      <c r="G15" s="114">
        <v>4307</v>
      </c>
      <c r="H15" s="114">
        <v>6511</v>
      </c>
      <c r="I15" s="115">
        <v>6430</v>
      </c>
      <c r="J15" s="114">
        <v>4293</v>
      </c>
      <c r="K15" s="114">
        <v>2137</v>
      </c>
      <c r="L15" s="423">
        <v>2022</v>
      </c>
      <c r="M15" s="424">
        <v>1797</v>
      </c>
    </row>
    <row r="16" spans="1:13" ht="11.1" customHeight="1" x14ac:dyDescent="0.2">
      <c r="A16" s="422" t="s">
        <v>388</v>
      </c>
      <c r="B16" s="115">
        <v>27334</v>
      </c>
      <c r="C16" s="114">
        <v>13714</v>
      </c>
      <c r="D16" s="114">
        <v>13620</v>
      </c>
      <c r="E16" s="114">
        <v>19559</v>
      </c>
      <c r="F16" s="114">
        <v>7675</v>
      </c>
      <c r="G16" s="114">
        <v>4719</v>
      </c>
      <c r="H16" s="114">
        <v>6664</v>
      </c>
      <c r="I16" s="115">
        <v>6557</v>
      </c>
      <c r="J16" s="114">
        <v>4305</v>
      </c>
      <c r="K16" s="114">
        <v>2252</v>
      </c>
      <c r="L16" s="423">
        <v>3225</v>
      </c>
      <c r="M16" s="424">
        <v>2665</v>
      </c>
    </row>
    <row r="17" spans="1:13" s="110" customFormat="1" ht="11.1" customHeight="1" x14ac:dyDescent="0.2">
      <c r="A17" s="422" t="s">
        <v>389</v>
      </c>
      <c r="B17" s="115">
        <v>26616</v>
      </c>
      <c r="C17" s="114">
        <v>13231</v>
      </c>
      <c r="D17" s="114">
        <v>13385</v>
      </c>
      <c r="E17" s="114">
        <v>18952</v>
      </c>
      <c r="F17" s="114">
        <v>7599</v>
      </c>
      <c r="G17" s="114">
        <v>4459</v>
      </c>
      <c r="H17" s="114">
        <v>6651</v>
      </c>
      <c r="I17" s="115">
        <v>6716</v>
      </c>
      <c r="J17" s="114">
        <v>4398</v>
      </c>
      <c r="K17" s="114">
        <v>2318</v>
      </c>
      <c r="L17" s="423">
        <v>1534</v>
      </c>
      <c r="M17" s="424">
        <v>2303</v>
      </c>
    </row>
    <row r="18" spans="1:13" ht="15" customHeight="1" x14ac:dyDescent="0.2">
      <c r="A18" s="422" t="s">
        <v>391</v>
      </c>
      <c r="B18" s="115">
        <v>26507</v>
      </c>
      <c r="C18" s="114">
        <v>13185</v>
      </c>
      <c r="D18" s="114">
        <v>13322</v>
      </c>
      <c r="E18" s="114">
        <v>18775</v>
      </c>
      <c r="F18" s="114">
        <v>7678</v>
      </c>
      <c r="G18" s="114">
        <v>4272</v>
      </c>
      <c r="H18" s="114">
        <v>6724</v>
      </c>
      <c r="I18" s="115">
        <v>6684</v>
      </c>
      <c r="J18" s="114">
        <v>4375</v>
      </c>
      <c r="K18" s="114">
        <v>2309</v>
      </c>
      <c r="L18" s="423">
        <v>2079</v>
      </c>
      <c r="M18" s="424">
        <v>2176</v>
      </c>
    </row>
    <row r="19" spans="1:13" ht="11.1" customHeight="1" x14ac:dyDescent="0.2">
      <c r="A19" s="422" t="s">
        <v>387</v>
      </c>
      <c r="B19" s="115">
        <v>26586</v>
      </c>
      <c r="C19" s="114">
        <v>13288</v>
      </c>
      <c r="D19" s="114">
        <v>13298</v>
      </c>
      <c r="E19" s="114">
        <v>18813</v>
      </c>
      <c r="F19" s="114">
        <v>7725</v>
      </c>
      <c r="G19" s="114">
        <v>4157</v>
      </c>
      <c r="H19" s="114">
        <v>6882</v>
      </c>
      <c r="I19" s="115">
        <v>6706</v>
      </c>
      <c r="J19" s="114">
        <v>4388</v>
      </c>
      <c r="K19" s="114">
        <v>2318</v>
      </c>
      <c r="L19" s="423">
        <v>1726</v>
      </c>
      <c r="M19" s="424">
        <v>1660</v>
      </c>
    </row>
    <row r="20" spans="1:13" ht="11.1" customHeight="1" x14ac:dyDescent="0.2">
      <c r="A20" s="422" t="s">
        <v>388</v>
      </c>
      <c r="B20" s="115">
        <v>27029</v>
      </c>
      <c r="C20" s="114">
        <v>13499</v>
      </c>
      <c r="D20" s="114">
        <v>13530</v>
      </c>
      <c r="E20" s="114">
        <v>19231</v>
      </c>
      <c r="F20" s="114">
        <v>7767</v>
      </c>
      <c r="G20" s="114">
        <v>4491</v>
      </c>
      <c r="H20" s="114">
        <v>6970</v>
      </c>
      <c r="I20" s="115">
        <v>6521</v>
      </c>
      <c r="J20" s="114">
        <v>4278</v>
      </c>
      <c r="K20" s="114">
        <v>2243</v>
      </c>
      <c r="L20" s="423">
        <v>3173</v>
      </c>
      <c r="M20" s="424">
        <v>2816</v>
      </c>
    </row>
    <row r="21" spans="1:13" s="110" customFormat="1" ht="11.1" customHeight="1" x14ac:dyDescent="0.2">
      <c r="A21" s="422" t="s">
        <v>389</v>
      </c>
      <c r="B21" s="115">
        <v>26783</v>
      </c>
      <c r="C21" s="114">
        <v>13218</v>
      </c>
      <c r="D21" s="114">
        <v>13565</v>
      </c>
      <c r="E21" s="114">
        <v>18955</v>
      </c>
      <c r="F21" s="114">
        <v>7810</v>
      </c>
      <c r="G21" s="114">
        <v>4377</v>
      </c>
      <c r="H21" s="114">
        <v>6981</v>
      </c>
      <c r="I21" s="115">
        <v>6677</v>
      </c>
      <c r="J21" s="114">
        <v>4423</v>
      </c>
      <c r="K21" s="114">
        <v>2254</v>
      </c>
      <c r="L21" s="423">
        <v>1420</v>
      </c>
      <c r="M21" s="424">
        <v>1725</v>
      </c>
    </row>
    <row r="22" spans="1:13" ht="15" customHeight="1" x14ac:dyDescent="0.2">
      <c r="A22" s="422" t="s">
        <v>392</v>
      </c>
      <c r="B22" s="115">
        <v>26551</v>
      </c>
      <c r="C22" s="114">
        <v>13102</v>
      </c>
      <c r="D22" s="114">
        <v>13449</v>
      </c>
      <c r="E22" s="114">
        <v>18728</v>
      </c>
      <c r="F22" s="114">
        <v>7751</v>
      </c>
      <c r="G22" s="114">
        <v>4142</v>
      </c>
      <c r="H22" s="114">
        <v>7046</v>
      </c>
      <c r="I22" s="115">
        <v>6634</v>
      </c>
      <c r="J22" s="114">
        <v>4381</v>
      </c>
      <c r="K22" s="114">
        <v>2253</v>
      </c>
      <c r="L22" s="423">
        <v>1834</v>
      </c>
      <c r="M22" s="424">
        <v>2082</v>
      </c>
    </row>
    <row r="23" spans="1:13" ht="11.1" customHeight="1" x14ac:dyDescent="0.2">
      <c r="A23" s="422" t="s">
        <v>387</v>
      </c>
      <c r="B23" s="115">
        <v>26784</v>
      </c>
      <c r="C23" s="114">
        <v>13351</v>
      </c>
      <c r="D23" s="114">
        <v>13433</v>
      </c>
      <c r="E23" s="114">
        <v>18922</v>
      </c>
      <c r="F23" s="114">
        <v>7771</v>
      </c>
      <c r="G23" s="114">
        <v>4068</v>
      </c>
      <c r="H23" s="114">
        <v>7258</v>
      </c>
      <c r="I23" s="115">
        <v>6634</v>
      </c>
      <c r="J23" s="114">
        <v>4335</v>
      </c>
      <c r="K23" s="114">
        <v>2299</v>
      </c>
      <c r="L23" s="423">
        <v>1626</v>
      </c>
      <c r="M23" s="424">
        <v>1382</v>
      </c>
    </row>
    <row r="24" spans="1:13" ht="11.1" customHeight="1" x14ac:dyDescent="0.2">
      <c r="A24" s="422" t="s">
        <v>388</v>
      </c>
      <c r="B24" s="115">
        <v>27647</v>
      </c>
      <c r="C24" s="114">
        <v>13824</v>
      </c>
      <c r="D24" s="114">
        <v>13823</v>
      </c>
      <c r="E24" s="114">
        <v>18963</v>
      </c>
      <c r="F24" s="114">
        <v>8062</v>
      </c>
      <c r="G24" s="114">
        <v>4396</v>
      </c>
      <c r="H24" s="114">
        <v>7558</v>
      </c>
      <c r="I24" s="115">
        <v>6620</v>
      </c>
      <c r="J24" s="114">
        <v>4270</v>
      </c>
      <c r="K24" s="114">
        <v>2350</v>
      </c>
      <c r="L24" s="423">
        <v>3166</v>
      </c>
      <c r="M24" s="424">
        <v>2335</v>
      </c>
    </row>
    <row r="25" spans="1:13" s="110" customFormat="1" ht="11.1" customHeight="1" x14ac:dyDescent="0.2">
      <c r="A25" s="422" t="s">
        <v>389</v>
      </c>
      <c r="B25" s="115">
        <v>27184</v>
      </c>
      <c r="C25" s="114">
        <v>13514</v>
      </c>
      <c r="D25" s="114">
        <v>13670</v>
      </c>
      <c r="E25" s="114">
        <v>18504</v>
      </c>
      <c r="F25" s="114">
        <v>8038</v>
      </c>
      <c r="G25" s="114">
        <v>4269</v>
      </c>
      <c r="H25" s="114">
        <v>7504</v>
      </c>
      <c r="I25" s="115">
        <v>6696</v>
      </c>
      <c r="J25" s="114">
        <v>4368</v>
      </c>
      <c r="K25" s="114">
        <v>2328</v>
      </c>
      <c r="L25" s="423">
        <v>1315</v>
      </c>
      <c r="M25" s="424">
        <v>1750</v>
      </c>
    </row>
    <row r="26" spans="1:13" ht="15" customHeight="1" x14ac:dyDescent="0.2">
      <c r="A26" s="422" t="s">
        <v>393</v>
      </c>
      <c r="B26" s="115">
        <v>27238</v>
      </c>
      <c r="C26" s="114">
        <v>13549</v>
      </c>
      <c r="D26" s="114">
        <v>13689</v>
      </c>
      <c r="E26" s="114">
        <v>18504</v>
      </c>
      <c r="F26" s="114">
        <v>8104</v>
      </c>
      <c r="G26" s="114">
        <v>4110</v>
      </c>
      <c r="H26" s="114">
        <v>7629</v>
      </c>
      <c r="I26" s="115">
        <v>6671</v>
      </c>
      <c r="J26" s="114">
        <v>4344</v>
      </c>
      <c r="K26" s="114">
        <v>2327</v>
      </c>
      <c r="L26" s="423">
        <v>2091</v>
      </c>
      <c r="M26" s="424">
        <v>2056</v>
      </c>
    </row>
    <row r="27" spans="1:13" ht="11.1" customHeight="1" x14ac:dyDescent="0.2">
      <c r="A27" s="422" t="s">
        <v>387</v>
      </c>
      <c r="B27" s="115">
        <v>27453</v>
      </c>
      <c r="C27" s="114">
        <v>13670</v>
      </c>
      <c r="D27" s="114">
        <v>13783</v>
      </c>
      <c r="E27" s="114">
        <v>18640</v>
      </c>
      <c r="F27" s="114">
        <v>8174</v>
      </c>
      <c r="G27" s="114">
        <v>4008</v>
      </c>
      <c r="H27" s="114">
        <v>7787</v>
      </c>
      <c r="I27" s="115">
        <v>6739</v>
      </c>
      <c r="J27" s="114">
        <v>4311</v>
      </c>
      <c r="K27" s="114">
        <v>2428</v>
      </c>
      <c r="L27" s="423">
        <v>2080</v>
      </c>
      <c r="M27" s="424">
        <v>1861</v>
      </c>
    </row>
    <row r="28" spans="1:13" ht="11.1" customHeight="1" x14ac:dyDescent="0.2">
      <c r="A28" s="422" t="s">
        <v>388</v>
      </c>
      <c r="B28" s="115">
        <v>27920</v>
      </c>
      <c r="C28" s="114">
        <v>13836</v>
      </c>
      <c r="D28" s="114">
        <v>14084</v>
      </c>
      <c r="E28" s="114">
        <v>19512</v>
      </c>
      <c r="F28" s="114">
        <v>8343</v>
      </c>
      <c r="G28" s="114">
        <v>4388</v>
      </c>
      <c r="H28" s="114">
        <v>7818</v>
      </c>
      <c r="I28" s="115">
        <v>6729</v>
      </c>
      <c r="J28" s="114">
        <v>4266</v>
      </c>
      <c r="K28" s="114">
        <v>2463</v>
      </c>
      <c r="L28" s="423">
        <v>2841</v>
      </c>
      <c r="M28" s="424">
        <v>2503</v>
      </c>
    </row>
    <row r="29" spans="1:13" s="110" customFormat="1" ht="11.1" customHeight="1" x14ac:dyDescent="0.2">
      <c r="A29" s="422" t="s">
        <v>389</v>
      </c>
      <c r="B29" s="115">
        <v>27596</v>
      </c>
      <c r="C29" s="114">
        <v>13566</v>
      </c>
      <c r="D29" s="114">
        <v>14030</v>
      </c>
      <c r="E29" s="114">
        <v>19164</v>
      </c>
      <c r="F29" s="114">
        <v>8408</v>
      </c>
      <c r="G29" s="114">
        <v>4230</v>
      </c>
      <c r="H29" s="114">
        <v>7825</v>
      </c>
      <c r="I29" s="115">
        <v>6777</v>
      </c>
      <c r="J29" s="114">
        <v>4293</v>
      </c>
      <c r="K29" s="114">
        <v>2484</v>
      </c>
      <c r="L29" s="423">
        <v>1706</v>
      </c>
      <c r="M29" s="424">
        <v>2141</v>
      </c>
    </row>
    <row r="30" spans="1:13" ht="15" customHeight="1" x14ac:dyDescent="0.2">
      <c r="A30" s="422" t="s">
        <v>394</v>
      </c>
      <c r="B30" s="115">
        <v>27679</v>
      </c>
      <c r="C30" s="114">
        <v>13637</v>
      </c>
      <c r="D30" s="114">
        <v>14042</v>
      </c>
      <c r="E30" s="114">
        <v>19217</v>
      </c>
      <c r="F30" s="114">
        <v>8453</v>
      </c>
      <c r="G30" s="114">
        <v>4106</v>
      </c>
      <c r="H30" s="114">
        <v>7853</v>
      </c>
      <c r="I30" s="115">
        <v>6579</v>
      </c>
      <c r="J30" s="114">
        <v>4134</v>
      </c>
      <c r="K30" s="114">
        <v>2445</v>
      </c>
      <c r="L30" s="423">
        <v>2267</v>
      </c>
      <c r="M30" s="424">
        <v>2274</v>
      </c>
    </row>
    <row r="31" spans="1:13" ht="11.1" customHeight="1" x14ac:dyDescent="0.2">
      <c r="A31" s="422" t="s">
        <v>387</v>
      </c>
      <c r="B31" s="115">
        <v>28218</v>
      </c>
      <c r="C31" s="114">
        <v>14049</v>
      </c>
      <c r="D31" s="114">
        <v>14169</v>
      </c>
      <c r="E31" s="114">
        <v>19601</v>
      </c>
      <c r="F31" s="114">
        <v>8611</v>
      </c>
      <c r="G31" s="114">
        <v>4084</v>
      </c>
      <c r="H31" s="114">
        <v>8031</v>
      </c>
      <c r="I31" s="115">
        <v>6670</v>
      </c>
      <c r="J31" s="114">
        <v>4167</v>
      </c>
      <c r="K31" s="114">
        <v>2503</v>
      </c>
      <c r="L31" s="423">
        <v>2245</v>
      </c>
      <c r="M31" s="424">
        <v>1704</v>
      </c>
    </row>
    <row r="32" spans="1:13" ht="11.1" customHeight="1" x14ac:dyDescent="0.2">
      <c r="A32" s="422" t="s">
        <v>388</v>
      </c>
      <c r="B32" s="115">
        <v>29274</v>
      </c>
      <c r="C32" s="114">
        <v>14788</v>
      </c>
      <c r="D32" s="114">
        <v>14486</v>
      </c>
      <c r="E32" s="114">
        <v>20568</v>
      </c>
      <c r="F32" s="114">
        <v>8703</v>
      </c>
      <c r="G32" s="114">
        <v>4528</v>
      </c>
      <c r="H32" s="114">
        <v>8242</v>
      </c>
      <c r="I32" s="115">
        <v>6739</v>
      </c>
      <c r="J32" s="114">
        <v>4130</v>
      </c>
      <c r="K32" s="114">
        <v>2609</v>
      </c>
      <c r="L32" s="423">
        <v>3807</v>
      </c>
      <c r="M32" s="424">
        <v>2862</v>
      </c>
    </row>
    <row r="33" spans="1:13" s="110" customFormat="1" ht="11.1" customHeight="1" x14ac:dyDescent="0.2">
      <c r="A33" s="422" t="s">
        <v>389</v>
      </c>
      <c r="B33" s="115">
        <v>28873</v>
      </c>
      <c r="C33" s="114">
        <v>14493</v>
      </c>
      <c r="D33" s="114">
        <v>14380</v>
      </c>
      <c r="E33" s="114">
        <v>20200</v>
      </c>
      <c r="F33" s="114">
        <v>8671</v>
      </c>
      <c r="G33" s="114">
        <v>4391</v>
      </c>
      <c r="H33" s="114">
        <v>8207</v>
      </c>
      <c r="I33" s="115">
        <v>6704</v>
      </c>
      <c r="J33" s="114">
        <v>4172</v>
      </c>
      <c r="K33" s="114">
        <v>2532</v>
      </c>
      <c r="L33" s="423">
        <v>1771</v>
      </c>
      <c r="M33" s="424">
        <v>2263</v>
      </c>
    </row>
    <row r="34" spans="1:13" ht="15" customHeight="1" x14ac:dyDescent="0.2">
      <c r="A34" s="422" t="s">
        <v>395</v>
      </c>
      <c r="B34" s="115">
        <v>28940</v>
      </c>
      <c r="C34" s="114">
        <v>14556</v>
      </c>
      <c r="D34" s="114">
        <v>14384</v>
      </c>
      <c r="E34" s="114">
        <v>20220</v>
      </c>
      <c r="F34" s="114">
        <v>8719</v>
      </c>
      <c r="G34" s="114">
        <v>4217</v>
      </c>
      <c r="H34" s="114">
        <v>8269</v>
      </c>
      <c r="I34" s="115">
        <v>6491</v>
      </c>
      <c r="J34" s="114">
        <v>3975</v>
      </c>
      <c r="K34" s="114">
        <v>2516</v>
      </c>
      <c r="L34" s="423">
        <v>2529</v>
      </c>
      <c r="M34" s="424">
        <v>2426</v>
      </c>
    </row>
    <row r="35" spans="1:13" ht="11.1" customHeight="1" x14ac:dyDescent="0.2">
      <c r="A35" s="422" t="s">
        <v>387</v>
      </c>
      <c r="B35" s="115">
        <v>29165</v>
      </c>
      <c r="C35" s="114">
        <v>14728</v>
      </c>
      <c r="D35" s="114">
        <v>14437</v>
      </c>
      <c r="E35" s="114">
        <v>20388</v>
      </c>
      <c r="F35" s="114">
        <v>8777</v>
      </c>
      <c r="G35" s="114">
        <v>4137</v>
      </c>
      <c r="H35" s="114">
        <v>8421</v>
      </c>
      <c r="I35" s="115">
        <v>6503</v>
      </c>
      <c r="J35" s="114">
        <v>3966</v>
      </c>
      <c r="K35" s="114">
        <v>2537</v>
      </c>
      <c r="L35" s="423">
        <v>2206</v>
      </c>
      <c r="M35" s="424">
        <v>2012</v>
      </c>
    </row>
    <row r="36" spans="1:13" ht="11.1" customHeight="1" x14ac:dyDescent="0.2">
      <c r="A36" s="422" t="s">
        <v>388</v>
      </c>
      <c r="B36" s="115">
        <v>29792</v>
      </c>
      <c r="C36" s="114">
        <v>15082</v>
      </c>
      <c r="D36" s="114">
        <v>14710</v>
      </c>
      <c r="E36" s="114">
        <v>21064</v>
      </c>
      <c r="F36" s="114">
        <v>8728</v>
      </c>
      <c r="G36" s="114">
        <v>4530</v>
      </c>
      <c r="H36" s="114">
        <v>8516</v>
      </c>
      <c r="I36" s="115">
        <v>6506</v>
      </c>
      <c r="J36" s="114">
        <v>3930</v>
      </c>
      <c r="K36" s="114">
        <v>2576</v>
      </c>
      <c r="L36" s="423">
        <v>3969</v>
      </c>
      <c r="M36" s="424">
        <v>3319</v>
      </c>
    </row>
    <row r="37" spans="1:13" s="110" customFormat="1" ht="11.1" customHeight="1" x14ac:dyDescent="0.2">
      <c r="A37" s="422" t="s">
        <v>389</v>
      </c>
      <c r="B37" s="115">
        <v>29194</v>
      </c>
      <c r="C37" s="114">
        <v>14611</v>
      </c>
      <c r="D37" s="114">
        <v>14583</v>
      </c>
      <c r="E37" s="114">
        <v>20453</v>
      </c>
      <c r="F37" s="114">
        <v>8741</v>
      </c>
      <c r="G37" s="114">
        <v>4346</v>
      </c>
      <c r="H37" s="114">
        <v>8447</v>
      </c>
      <c r="I37" s="115">
        <v>6406</v>
      </c>
      <c r="J37" s="114">
        <v>3893</v>
      </c>
      <c r="K37" s="114">
        <v>2513</v>
      </c>
      <c r="L37" s="423">
        <v>1863</v>
      </c>
      <c r="M37" s="424">
        <v>2483</v>
      </c>
    </row>
    <row r="38" spans="1:13" ht="15" customHeight="1" x14ac:dyDescent="0.2">
      <c r="A38" s="425" t="s">
        <v>396</v>
      </c>
      <c r="B38" s="115">
        <v>29377</v>
      </c>
      <c r="C38" s="114">
        <v>14661</v>
      </c>
      <c r="D38" s="114">
        <v>14716</v>
      </c>
      <c r="E38" s="114">
        <v>20470</v>
      </c>
      <c r="F38" s="114">
        <v>8907</v>
      </c>
      <c r="G38" s="114">
        <v>4262</v>
      </c>
      <c r="H38" s="114">
        <v>8524</v>
      </c>
      <c r="I38" s="115">
        <v>6350</v>
      </c>
      <c r="J38" s="114">
        <v>3814</v>
      </c>
      <c r="K38" s="114">
        <v>2536</v>
      </c>
      <c r="L38" s="423">
        <v>2642</v>
      </c>
      <c r="M38" s="424">
        <v>2428</v>
      </c>
    </row>
    <row r="39" spans="1:13" ht="11.1" customHeight="1" x14ac:dyDescent="0.2">
      <c r="A39" s="422" t="s">
        <v>387</v>
      </c>
      <c r="B39" s="115">
        <v>29395</v>
      </c>
      <c r="C39" s="114">
        <v>14725</v>
      </c>
      <c r="D39" s="114">
        <v>14670</v>
      </c>
      <c r="E39" s="114">
        <v>20436</v>
      </c>
      <c r="F39" s="114">
        <v>8959</v>
      </c>
      <c r="G39" s="114">
        <v>4121</v>
      </c>
      <c r="H39" s="114">
        <v>8722</v>
      </c>
      <c r="I39" s="115">
        <v>6514</v>
      </c>
      <c r="J39" s="114">
        <v>3853</v>
      </c>
      <c r="K39" s="114">
        <v>2661</v>
      </c>
      <c r="L39" s="423">
        <v>2346</v>
      </c>
      <c r="M39" s="424">
        <v>2292</v>
      </c>
    </row>
    <row r="40" spans="1:13" ht="11.1" customHeight="1" x14ac:dyDescent="0.2">
      <c r="A40" s="425" t="s">
        <v>388</v>
      </c>
      <c r="B40" s="115">
        <v>30060</v>
      </c>
      <c r="C40" s="114">
        <v>15146</v>
      </c>
      <c r="D40" s="114">
        <v>14914</v>
      </c>
      <c r="E40" s="114">
        <v>21044</v>
      </c>
      <c r="F40" s="114">
        <v>9016</v>
      </c>
      <c r="G40" s="114">
        <v>4524</v>
      </c>
      <c r="H40" s="114">
        <v>8835</v>
      </c>
      <c r="I40" s="115">
        <v>6675</v>
      </c>
      <c r="J40" s="114">
        <v>3888</v>
      </c>
      <c r="K40" s="114">
        <v>2787</v>
      </c>
      <c r="L40" s="423">
        <v>3624</v>
      </c>
      <c r="M40" s="424">
        <v>3031</v>
      </c>
    </row>
    <row r="41" spans="1:13" s="110" customFormat="1" ht="11.1" customHeight="1" x14ac:dyDescent="0.2">
      <c r="A41" s="422" t="s">
        <v>389</v>
      </c>
      <c r="B41" s="115">
        <v>29759</v>
      </c>
      <c r="C41" s="114">
        <v>14894</v>
      </c>
      <c r="D41" s="114">
        <v>14865</v>
      </c>
      <c r="E41" s="114">
        <v>20678</v>
      </c>
      <c r="F41" s="114">
        <v>9081</v>
      </c>
      <c r="G41" s="114">
        <v>4372</v>
      </c>
      <c r="H41" s="114">
        <v>8858</v>
      </c>
      <c r="I41" s="115">
        <v>6670</v>
      </c>
      <c r="J41" s="114">
        <v>3955</v>
      </c>
      <c r="K41" s="114">
        <v>2715</v>
      </c>
      <c r="L41" s="423">
        <v>2089</v>
      </c>
      <c r="M41" s="424">
        <v>2415</v>
      </c>
    </row>
    <row r="42" spans="1:13" ht="15" customHeight="1" x14ac:dyDescent="0.2">
      <c r="A42" s="422" t="s">
        <v>397</v>
      </c>
      <c r="B42" s="115">
        <v>29819</v>
      </c>
      <c r="C42" s="114">
        <v>14927</v>
      </c>
      <c r="D42" s="114">
        <v>14892</v>
      </c>
      <c r="E42" s="114">
        <v>20686</v>
      </c>
      <c r="F42" s="114">
        <v>9133</v>
      </c>
      <c r="G42" s="114">
        <v>4238</v>
      </c>
      <c r="H42" s="114">
        <v>8948</v>
      </c>
      <c r="I42" s="115">
        <v>6588</v>
      </c>
      <c r="J42" s="114">
        <v>3891</v>
      </c>
      <c r="K42" s="114">
        <v>2697</v>
      </c>
      <c r="L42" s="423">
        <v>2659</v>
      </c>
      <c r="M42" s="424">
        <v>2652</v>
      </c>
    </row>
    <row r="43" spans="1:13" ht="11.1" customHeight="1" x14ac:dyDescent="0.2">
      <c r="A43" s="422" t="s">
        <v>387</v>
      </c>
      <c r="B43" s="115">
        <v>29999</v>
      </c>
      <c r="C43" s="114">
        <v>15113</v>
      </c>
      <c r="D43" s="114">
        <v>14886</v>
      </c>
      <c r="E43" s="114">
        <v>20794</v>
      </c>
      <c r="F43" s="114">
        <v>9205</v>
      </c>
      <c r="G43" s="114">
        <v>4163</v>
      </c>
      <c r="H43" s="114">
        <v>9070</v>
      </c>
      <c r="I43" s="115">
        <v>6710</v>
      </c>
      <c r="J43" s="114">
        <v>3935</v>
      </c>
      <c r="K43" s="114">
        <v>2775</v>
      </c>
      <c r="L43" s="423">
        <v>2246</v>
      </c>
      <c r="M43" s="424">
        <v>2095</v>
      </c>
    </row>
    <row r="44" spans="1:13" ht="11.1" customHeight="1" x14ac:dyDescent="0.2">
      <c r="A44" s="422" t="s">
        <v>388</v>
      </c>
      <c r="B44" s="115">
        <v>30518</v>
      </c>
      <c r="C44" s="114">
        <v>15378</v>
      </c>
      <c r="D44" s="114">
        <v>15140</v>
      </c>
      <c r="E44" s="114">
        <v>21271</v>
      </c>
      <c r="F44" s="114">
        <v>9247</v>
      </c>
      <c r="G44" s="114">
        <v>4481</v>
      </c>
      <c r="H44" s="114">
        <v>9157</v>
      </c>
      <c r="I44" s="115">
        <v>6664</v>
      </c>
      <c r="J44" s="114">
        <v>3833</v>
      </c>
      <c r="K44" s="114">
        <v>2831</v>
      </c>
      <c r="L44" s="423">
        <v>3841</v>
      </c>
      <c r="M44" s="424">
        <v>3396</v>
      </c>
    </row>
    <row r="45" spans="1:13" s="110" customFormat="1" ht="11.1" customHeight="1" x14ac:dyDescent="0.2">
      <c r="A45" s="422" t="s">
        <v>389</v>
      </c>
      <c r="B45" s="115">
        <v>30199</v>
      </c>
      <c r="C45" s="114">
        <v>15164</v>
      </c>
      <c r="D45" s="114">
        <v>15035</v>
      </c>
      <c r="E45" s="114">
        <v>20951</v>
      </c>
      <c r="F45" s="114">
        <v>9248</v>
      </c>
      <c r="G45" s="114">
        <v>4360</v>
      </c>
      <c r="H45" s="114">
        <v>9114</v>
      </c>
      <c r="I45" s="115">
        <v>6711</v>
      </c>
      <c r="J45" s="114">
        <v>3861</v>
      </c>
      <c r="K45" s="114">
        <v>2850</v>
      </c>
      <c r="L45" s="423">
        <v>2029</v>
      </c>
      <c r="M45" s="424">
        <v>2353</v>
      </c>
    </row>
    <row r="46" spans="1:13" ht="15" customHeight="1" x14ac:dyDescent="0.2">
      <c r="A46" s="422" t="s">
        <v>398</v>
      </c>
      <c r="B46" s="115">
        <v>30288</v>
      </c>
      <c r="C46" s="114">
        <v>15153</v>
      </c>
      <c r="D46" s="114">
        <v>15135</v>
      </c>
      <c r="E46" s="114">
        <v>20984</v>
      </c>
      <c r="F46" s="114">
        <v>9304</v>
      </c>
      <c r="G46" s="114">
        <v>4292</v>
      </c>
      <c r="H46" s="114">
        <v>9188</v>
      </c>
      <c r="I46" s="115">
        <v>6672</v>
      </c>
      <c r="J46" s="114">
        <v>3751</v>
      </c>
      <c r="K46" s="114">
        <v>2921</v>
      </c>
      <c r="L46" s="423">
        <v>2680</v>
      </c>
      <c r="M46" s="424">
        <v>2583</v>
      </c>
    </row>
    <row r="47" spans="1:13" ht="11.1" customHeight="1" x14ac:dyDescent="0.2">
      <c r="A47" s="422" t="s">
        <v>387</v>
      </c>
      <c r="B47" s="115">
        <v>30327</v>
      </c>
      <c r="C47" s="114">
        <v>15248</v>
      </c>
      <c r="D47" s="114">
        <v>15079</v>
      </c>
      <c r="E47" s="114">
        <v>20996</v>
      </c>
      <c r="F47" s="114">
        <v>9331</v>
      </c>
      <c r="G47" s="114">
        <v>4153</v>
      </c>
      <c r="H47" s="114">
        <v>9324</v>
      </c>
      <c r="I47" s="115">
        <v>6725</v>
      </c>
      <c r="J47" s="114">
        <v>3777</v>
      </c>
      <c r="K47" s="114">
        <v>2948</v>
      </c>
      <c r="L47" s="423">
        <v>2039</v>
      </c>
      <c r="M47" s="424">
        <v>2008</v>
      </c>
    </row>
    <row r="48" spans="1:13" ht="11.1" customHeight="1" x14ac:dyDescent="0.2">
      <c r="A48" s="422" t="s">
        <v>388</v>
      </c>
      <c r="B48" s="115">
        <v>30893</v>
      </c>
      <c r="C48" s="114">
        <v>15564</v>
      </c>
      <c r="D48" s="114">
        <v>15329</v>
      </c>
      <c r="E48" s="114">
        <v>21512</v>
      </c>
      <c r="F48" s="114">
        <v>9381</v>
      </c>
      <c r="G48" s="114">
        <v>4532</v>
      </c>
      <c r="H48" s="114">
        <v>9476</v>
      </c>
      <c r="I48" s="115">
        <v>6795</v>
      </c>
      <c r="J48" s="114">
        <v>3748</v>
      </c>
      <c r="K48" s="114">
        <v>3047</v>
      </c>
      <c r="L48" s="423">
        <v>3319</v>
      </c>
      <c r="M48" s="424">
        <v>2893</v>
      </c>
    </row>
    <row r="49" spans="1:17" s="110" customFormat="1" ht="11.1" customHeight="1" x14ac:dyDescent="0.2">
      <c r="A49" s="422" t="s">
        <v>389</v>
      </c>
      <c r="B49" s="115">
        <v>30473</v>
      </c>
      <c r="C49" s="114">
        <v>15204</v>
      </c>
      <c r="D49" s="114">
        <v>15269</v>
      </c>
      <c r="E49" s="114">
        <v>21053</v>
      </c>
      <c r="F49" s="114">
        <v>9420</v>
      </c>
      <c r="G49" s="114">
        <v>4378</v>
      </c>
      <c r="H49" s="114">
        <v>9478</v>
      </c>
      <c r="I49" s="115">
        <v>6832</v>
      </c>
      <c r="J49" s="114">
        <v>3815</v>
      </c>
      <c r="K49" s="114">
        <v>3017</v>
      </c>
      <c r="L49" s="423">
        <v>1817</v>
      </c>
      <c r="M49" s="424">
        <v>2261</v>
      </c>
    </row>
    <row r="50" spans="1:17" ht="15" customHeight="1" x14ac:dyDescent="0.2">
      <c r="A50" s="422" t="s">
        <v>399</v>
      </c>
      <c r="B50" s="143">
        <v>30516</v>
      </c>
      <c r="C50" s="144">
        <v>15222</v>
      </c>
      <c r="D50" s="144">
        <v>15294</v>
      </c>
      <c r="E50" s="144">
        <v>21035</v>
      </c>
      <c r="F50" s="144">
        <v>9481</v>
      </c>
      <c r="G50" s="144">
        <v>4274</v>
      </c>
      <c r="H50" s="144">
        <v>9483</v>
      </c>
      <c r="I50" s="143">
        <v>6614</v>
      </c>
      <c r="J50" s="144">
        <v>3674</v>
      </c>
      <c r="K50" s="144">
        <v>2940</v>
      </c>
      <c r="L50" s="426">
        <v>2469</v>
      </c>
      <c r="M50" s="427">
        <v>2442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0.7527733755942948</v>
      </c>
      <c r="C6" s="480">
        <f>'Tabelle 3.3'!J11</f>
        <v>-0.8693045563549161</v>
      </c>
      <c r="D6" s="481">
        <f t="shared" ref="D6:E9" si="0">IF(OR(AND(B6&gt;=-50,B6&lt;=50),ISNUMBER(B6)=FALSE),B6,"")</f>
        <v>0.7527733755942948</v>
      </c>
      <c r="E6" s="481">
        <f t="shared" si="0"/>
        <v>-0.8693045563549161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0.7527733755942948</v>
      </c>
      <c r="C14" s="480">
        <f>'Tabelle 3.3'!J11</f>
        <v>-0.8693045563549161</v>
      </c>
      <c r="D14" s="481">
        <f>IF(OR(AND(B14&gt;=-50,B14&lt;=50),ISNUMBER(B14)=FALSE),B14,"")</f>
        <v>0.7527733755942948</v>
      </c>
      <c r="E14" s="481">
        <f>IF(OR(AND(C14&gt;=-50,C14&lt;=50),ISNUMBER(C14)=FALSE),C14,"")</f>
        <v>-0.8693045563549161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2.7027027027027026</v>
      </c>
      <c r="C15" s="480">
        <f>'Tabelle 3.3'!J12</f>
        <v>-12.5</v>
      </c>
      <c r="D15" s="481">
        <f t="shared" ref="D15:E45" si="3">IF(OR(AND(B15&gt;=-50,B15&lt;=50),ISNUMBER(B15)=FALSE),B15,"")</f>
        <v>2.7027027027027026</v>
      </c>
      <c r="E15" s="481">
        <f t="shared" si="3"/>
        <v>-12.5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1.4492753623188406</v>
      </c>
      <c r="C16" s="480">
        <f>'Tabelle 3.3'!J13</f>
        <v>16.129032258064516</v>
      </c>
      <c r="D16" s="481">
        <f t="shared" si="3"/>
        <v>1.4492753623188406</v>
      </c>
      <c r="E16" s="481">
        <f t="shared" si="3"/>
        <v>16.129032258064516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0.7759456838021338</v>
      </c>
      <c r="C17" s="480">
        <f>'Tabelle 3.3'!J14</f>
        <v>-2.4390243902439024</v>
      </c>
      <c r="D17" s="481">
        <f t="shared" si="3"/>
        <v>0.7759456838021338</v>
      </c>
      <c r="E17" s="481">
        <f t="shared" si="3"/>
        <v>-2.4390243902439024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v>
      </c>
      <c r="C18" s="480">
        <f>'Tabelle 3.3'!J15</f>
        <v>1.5151515151515151</v>
      </c>
      <c r="D18" s="481">
        <f t="shared" si="3"/>
        <v>0</v>
      </c>
      <c r="E18" s="481">
        <f t="shared" si="3"/>
        <v>1.5151515151515151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1.2414649286157666</v>
      </c>
      <c r="C19" s="480">
        <f>'Tabelle 3.3'!J16</f>
        <v>-4.2654028436018958</v>
      </c>
      <c r="D19" s="481">
        <f t="shared" si="3"/>
        <v>1.2414649286157666</v>
      </c>
      <c r="E19" s="481">
        <f t="shared" si="3"/>
        <v>-4.2654028436018958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-1.4652014652014651</v>
      </c>
      <c r="C20" s="480">
        <f>'Tabelle 3.3'!J17</f>
        <v>-7.6923076923076925</v>
      </c>
      <c r="D20" s="481">
        <f t="shared" si="3"/>
        <v>-1.4652014652014651</v>
      </c>
      <c r="E20" s="481">
        <f t="shared" si="3"/>
        <v>-7.6923076923076925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-5.4934823091247669</v>
      </c>
      <c r="C21" s="480">
        <f>'Tabelle 3.3'!J18</f>
        <v>5</v>
      </c>
      <c r="D21" s="481">
        <f t="shared" si="3"/>
        <v>-5.4934823091247669</v>
      </c>
      <c r="E21" s="481">
        <f t="shared" si="3"/>
        <v>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1.1002661934338953</v>
      </c>
      <c r="C22" s="480">
        <f>'Tabelle 3.3'!J19</f>
        <v>-0.36663611365719523</v>
      </c>
      <c r="D22" s="481">
        <f t="shared" si="3"/>
        <v>1.1002661934338953</v>
      </c>
      <c r="E22" s="481">
        <f t="shared" si="3"/>
        <v>-0.36663611365719523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4.0310077519379846</v>
      </c>
      <c r="C23" s="480">
        <f>'Tabelle 3.3'!J20</f>
        <v>-4.6052631578947372</v>
      </c>
      <c r="D23" s="481">
        <f t="shared" si="3"/>
        <v>4.0310077519379846</v>
      </c>
      <c r="E23" s="481">
        <f t="shared" si="3"/>
        <v>-4.6052631578947372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0.71633237822349571</v>
      </c>
      <c r="C24" s="480">
        <f>'Tabelle 3.3'!J21</f>
        <v>-4.8552754435107373</v>
      </c>
      <c r="D24" s="481">
        <f t="shared" si="3"/>
        <v>0.71633237822349571</v>
      </c>
      <c r="E24" s="481">
        <f t="shared" si="3"/>
        <v>-4.8552754435107373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6.1870503597122299</v>
      </c>
      <c r="C25" s="480">
        <f>'Tabelle 3.3'!J22</f>
        <v>-10.126582278481013</v>
      </c>
      <c r="D25" s="481">
        <f t="shared" si="3"/>
        <v>6.1870503597122299</v>
      </c>
      <c r="E25" s="481">
        <f t="shared" si="3"/>
        <v>-10.126582278481013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4.9056603773584904</v>
      </c>
      <c r="C26" s="480">
        <f>'Tabelle 3.3'!J23</f>
        <v>7.3170731707317076</v>
      </c>
      <c r="D26" s="481">
        <f t="shared" si="3"/>
        <v>4.9056603773584904</v>
      </c>
      <c r="E26" s="481">
        <f t="shared" si="3"/>
        <v>7.3170731707317076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1.1627906976744187</v>
      </c>
      <c r="C27" s="480">
        <f>'Tabelle 3.3'!J24</f>
        <v>-1.8803418803418803</v>
      </c>
      <c r="D27" s="481">
        <f t="shared" si="3"/>
        <v>1.1627906976744187</v>
      </c>
      <c r="E27" s="481">
        <f t="shared" si="3"/>
        <v>-1.8803418803418803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5.4421768707482991</v>
      </c>
      <c r="C28" s="480">
        <f>'Tabelle 3.3'!J25</f>
        <v>5.6818181818181817</v>
      </c>
      <c r="D28" s="481">
        <f t="shared" si="3"/>
        <v>5.4421768707482991</v>
      </c>
      <c r="E28" s="481">
        <f t="shared" si="3"/>
        <v>5.6818181818181817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-21.079881656804734</v>
      </c>
      <c r="C29" s="480">
        <f>'Tabelle 3.3'!J26</f>
        <v>25.714285714285715</v>
      </c>
      <c r="D29" s="481">
        <f t="shared" si="3"/>
        <v>-21.079881656804734</v>
      </c>
      <c r="E29" s="481">
        <f t="shared" si="3"/>
        <v>25.714285714285715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2.5742574257425743</v>
      </c>
      <c r="C30" s="480">
        <f>'Tabelle 3.3'!J27</f>
        <v>-1.5873015873015872</v>
      </c>
      <c r="D30" s="481">
        <f t="shared" si="3"/>
        <v>2.5742574257425743</v>
      </c>
      <c r="E30" s="481">
        <f t="shared" si="3"/>
        <v>-1.5873015873015872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6.1974789915966388</v>
      </c>
      <c r="C31" s="480">
        <f>'Tabelle 3.3'!J28</f>
        <v>1.3392857142857142</v>
      </c>
      <c r="D31" s="481">
        <f t="shared" si="3"/>
        <v>6.1974789915966388</v>
      </c>
      <c r="E31" s="481">
        <f t="shared" si="3"/>
        <v>1.3392857142857142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2.1148036253776437</v>
      </c>
      <c r="C32" s="480">
        <f>'Tabelle 3.3'!J29</f>
        <v>3.0434782608695654</v>
      </c>
      <c r="D32" s="481">
        <f t="shared" si="3"/>
        <v>2.1148036253776437</v>
      </c>
      <c r="E32" s="481">
        <f t="shared" si="3"/>
        <v>3.0434782608695654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1.1621315192743764</v>
      </c>
      <c r="C33" s="480">
        <f>'Tabelle 3.3'!J30</f>
        <v>-4.4871794871794872</v>
      </c>
      <c r="D33" s="481">
        <f t="shared" si="3"/>
        <v>1.1621315192743764</v>
      </c>
      <c r="E33" s="481">
        <f t="shared" si="3"/>
        <v>-4.4871794871794872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7.0175438596491224</v>
      </c>
      <c r="C34" s="480">
        <f>'Tabelle 3.3'!J31</f>
        <v>0.3129890453834116</v>
      </c>
      <c r="D34" s="481">
        <f t="shared" si="3"/>
        <v>7.0175438596491224</v>
      </c>
      <c r="E34" s="481">
        <f t="shared" si="3"/>
        <v>0.3129890453834116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2.7027027027027026</v>
      </c>
      <c r="C37" s="480">
        <f>'Tabelle 3.3'!J34</f>
        <v>-12.5</v>
      </c>
      <c r="D37" s="481">
        <f t="shared" si="3"/>
        <v>2.7027027027027026</v>
      </c>
      <c r="E37" s="481">
        <f t="shared" si="3"/>
        <v>-12.5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-5.1659563476688625E-2</v>
      </c>
      <c r="C38" s="480">
        <f>'Tabelle 3.3'!J35</f>
        <v>0.7142857142857143</v>
      </c>
      <c r="D38" s="481">
        <f t="shared" si="3"/>
        <v>-5.1659563476688625E-2</v>
      </c>
      <c r="E38" s="481">
        <f t="shared" si="3"/>
        <v>0.7142857142857143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1.0235414534288638</v>
      </c>
      <c r="C39" s="480">
        <f>'Tabelle 3.3'!J36</f>
        <v>-0.86206896551724133</v>
      </c>
      <c r="D39" s="481">
        <f t="shared" si="3"/>
        <v>1.0235414534288638</v>
      </c>
      <c r="E39" s="481">
        <f t="shared" si="3"/>
        <v>-0.86206896551724133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1.0235414534288638</v>
      </c>
      <c r="C45" s="480">
        <f>'Tabelle 3.3'!J36</f>
        <v>-0.86206896551724133</v>
      </c>
      <c r="D45" s="481">
        <f t="shared" si="3"/>
        <v>1.0235414534288638</v>
      </c>
      <c r="E45" s="481">
        <f t="shared" si="3"/>
        <v>-0.86206896551724133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27238</v>
      </c>
      <c r="C51" s="487">
        <v>4344</v>
      </c>
      <c r="D51" s="487">
        <v>2327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27453</v>
      </c>
      <c r="C52" s="487">
        <v>4311</v>
      </c>
      <c r="D52" s="487">
        <v>2428</v>
      </c>
      <c r="E52" s="488">
        <f t="shared" ref="E52:G70" si="11">IF($A$51=37802,IF(COUNTBLANK(B$51:B$70)&gt;0,#N/A,B52/B$51*100),IF(COUNTBLANK(B$51:B$75)&gt;0,#N/A,B52/B$51*100))</f>
        <v>100.78933842426024</v>
      </c>
      <c r="F52" s="488">
        <f t="shared" si="11"/>
        <v>99.240331491712709</v>
      </c>
      <c r="G52" s="488">
        <f t="shared" si="11"/>
        <v>104.34035238504514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27920</v>
      </c>
      <c r="C53" s="487">
        <v>4266</v>
      </c>
      <c r="D53" s="487">
        <v>2463</v>
      </c>
      <c r="E53" s="488">
        <f t="shared" si="11"/>
        <v>102.50385490858361</v>
      </c>
      <c r="F53" s="488">
        <f t="shared" si="11"/>
        <v>98.204419889502759</v>
      </c>
      <c r="G53" s="488">
        <f t="shared" si="11"/>
        <v>105.84443489471423</v>
      </c>
      <c r="H53" s="489">
        <f>IF(ISERROR(L53)=TRUE,IF(MONTH(A53)=MONTH(MAX(A$51:A$75)),A53,""),"")</f>
        <v>41883</v>
      </c>
      <c r="I53" s="488">
        <f t="shared" si="12"/>
        <v>102.50385490858361</v>
      </c>
      <c r="J53" s="488">
        <f t="shared" si="10"/>
        <v>98.204419889502759</v>
      </c>
      <c r="K53" s="488">
        <f t="shared" si="10"/>
        <v>105.84443489471423</v>
      </c>
      <c r="L53" s="488" t="e">
        <f t="shared" si="13"/>
        <v>#N/A</v>
      </c>
    </row>
    <row r="54" spans="1:14" ht="15" customHeight="1" x14ac:dyDescent="0.2">
      <c r="A54" s="490" t="s">
        <v>462</v>
      </c>
      <c r="B54" s="487">
        <v>27596</v>
      </c>
      <c r="C54" s="487">
        <v>4293</v>
      </c>
      <c r="D54" s="487">
        <v>2484</v>
      </c>
      <c r="E54" s="488">
        <f t="shared" si="11"/>
        <v>101.31434025993099</v>
      </c>
      <c r="F54" s="488">
        <f t="shared" si="11"/>
        <v>98.825966850828735</v>
      </c>
      <c r="G54" s="488">
        <f t="shared" si="11"/>
        <v>106.7468844005157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27679</v>
      </c>
      <c r="C55" s="487">
        <v>4134</v>
      </c>
      <c r="D55" s="487">
        <v>2445</v>
      </c>
      <c r="E55" s="488">
        <f t="shared" si="11"/>
        <v>101.61906160511052</v>
      </c>
      <c r="F55" s="488">
        <f t="shared" si="11"/>
        <v>95.165745856353595</v>
      </c>
      <c r="G55" s="488">
        <f t="shared" si="11"/>
        <v>105.07090674688439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28218</v>
      </c>
      <c r="C56" s="487">
        <v>4167</v>
      </c>
      <c r="D56" s="487">
        <v>2503</v>
      </c>
      <c r="E56" s="488">
        <f t="shared" si="11"/>
        <v>103.59791467802336</v>
      </c>
      <c r="F56" s="488">
        <f t="shared" si="11"/>
        <v>95.925414364640886</v>
      </c>
      <c r="G56" s="488">
        <f t="shared" si="11"/>
        <v>107.56338633433606</v>
      </c>
      <c r="H56" s="489" t="str">
        <f t="shared" si="14"/>
        <v/>
      </c>
      <c r="I56" s="488" t="str">
        <f t="shared" si="12"/>
        <v/>
      </c>
      <c r="J56" s="488" t="str">
        <f t="shared" si="10"/>
        <v/>
      </c>
      <c r="K56" s="488" t="str">
        <f t="shared" si="10"/>
        <v/>
      </c>
      <c r="L56" s="488" t="e">
        <f t="shared" si="13"/>
        <v>#N/A</v>
      </c>
    </row>
    <row r="57" spans="1:14" ht="15" customHeight="1" x14ac:dyDescent="0.2">
      <c r="A57" s="490">
        <v>42248</v>
      </c>
      <c r="B57" s="487">
        <v>29274</v>
      </c>
      <c r="C57" s="487">
        <v>4130</v>
      </c>
      <c r="D57" s="487">
        <v>2609</v>
      </c>
      <c r="E57" s="488">
        <f t="shared" si="11"/>
        <v>107.47485131066892</v>
      </c>
      <c r="F57" s="488">
        <f t="shared" si="11"/>
        <v>95.073664825046052</v>
      </c>
      <c r="G57" s="488">
        <f t="shared" si="11"/>
        <v>112.1186076493339</v>
      </c>
      <c r="H57" s="489">
        <f t="shared" si="14"/>
        <v>42248</v>
      </c>
      <c r="I57" s="488">
        <f t="shared" si="12"/>
        <v>107.47485131066892</v>
      </c>
      <c r="J57" s="488">
        <f t="shared" si="10"/>
        <v>95.073664825046052</v>
      </c>
      <c r="K57" s="488">
        <f t="shared" si="10"/>
        <v>112.1186076493339</v>
      </c>
      <c r="L57" s="488" t="e">
        <f t="shared" si="13"/>
        <v>#N/A</v>
      </c>
    </row>
    <row r="58" spans="1:14" ht="15" customHeight="1" x14ac:dyDescent="0.2">
      <c r="A58" s="490" t="s">
        <v>465</v>
      </c>
      <c r="B58" s="487">
        <v>28873</v>
      </c>
      <c r="C58" s="487">
        <v>4172</v>
      </c>
      <c r="D58" s="487">
        <v>2532</v>
      </c>
      <c r="E58" s="488">
        <f t="shared" si="11"/>
        <v>106.0026433658859</v>
      </c>
      <c r="F58" s="488">
        <f t="shared" si="11"/>
        <v>96.04051565377533</v>
      </c>
      <c r="G58" s="488">
        <f t="shared" si="11"/>
        <v>108.80962612806189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28940</v>
      </c>
      <c r="C59" s="487">
        <v>3975</v>
      </c>
      <c r="D59" s="487">
        <v>2516</v>
      </c>
      <c r="E59" s="488">
        <f t="shared" si="11"/>
        <v>106.24862324693443</v>
      </c>
      <c r="F59" s="488">
        <f t="shared" si="11"/>
        <v>91.505524861878456</v>
      </c>
      <c r="G59" s="488">
        <f t="shared" si="11"/>
        <v>108.12204555221314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29165</v>
      </c>
      <c r="C60" s="487">
        <v>3966</v>
      </c>
      <c r="D60" s="487">
        <v>2537</v>
      </c>
      <c r="E60" s="488">
        <f t="shared" si="11"/>
        <v>107.07467508627653</v>
      </c>
      <c r="F60" s="488">
        <f t="shared" si="11"/>
        <v>91.298342541436455</v>
      </c>
      <c r="G60" s="488">
        <f t="shared" si="11"/>
        <v>109.02449505801461</v>
      </c>
      <c r="H60" s="489" t="str">
        <f t="shared" si="14"/>
        <v/>
      </c>
      <c r="I60" s="488" t="str">
        <f t="shared" si="12"/>
        <v/>
      </c>
      <c r="J60" s="488" t="str">
        <f t="shared" si="10"/>
        <v/>
      </c>
      <c r="K60" s="488" t="str">
        <f t="shared" si="10"/>
        <v/>
      </c>
      <c r="L60" s="488" t="e">
        <f t="shared" si="13"/>
        <v>#N/A</v>
      </c>
    </row>
    <row r="61" spans="1:14" ht="15" customHeight="1" x14ac:dyDescent="0.2">
      <c r="A61" s="490">
        <v>42614</v>
      </c>
      <c r="B61" s="487">
        <v>29792</v>
      </c>
      <c r="C61" s="487">
        <v>3930</v>
      </c>
      <c r="D61" s="487">
        <v>2576</v>
      </c>
      <c r="E61" s="488">
        <f t="shared" si="11"/>
        <v>109.37660621190983</v>
      </c>
      <c r="F61" s="488">
        <f t="shared" si="11"/>
        <v>90.469613259668506</v>
      </c>
      <c r="G61" s="488">
        <f t="shared" si="11"/>
        <v>110.70047271164589</v>
      </c>
      <c r="H61" s="489">
        <f t="shared" si="14"/>
        <v>42614</v>
      </c>
      <c r="I61" s="488">
        <f t="shared" si="12"/>
        <v>109.37660621190983</v>
      </c>
      <c r="J61" s="488">
        <f t="shared" si="10"/>
        <v>90.469613259668506</v>
      </c>
      <c r="K61" s="488">
        <f t="shared" si="10"/>
        <v>110.70047271164589</v>
      </c>
      <c r="L61" s="488" t="e">
        <f t="shared" si="13"/>
        <v>#N/A</v>
      </c>
    </row>
    <row r="62" spans="1:14" ht="15" customHeight="1" x14ac:dyDescent="0.2">
      <c r="A62" s="490" t="s">
        <v>468</v>
      </c>
      <c r="B62" s="487">
        <v>29194</v>
      </c>
      <c r="C62" s="487">
        <v>3893</v>
      </c>
      <c r="D62" s="487">
        <v>2513</v>
      </c>
      <c r="E62" s="488">
        <f t="shared" si="11"/>
        <v>107.18114399001395</v>
      </c>
      <c r="F62" s="488">
        <f t="shared" si="11"/>
        <v>89.617863720073672</v>
      </c>
      <c r="G62" s="488">
        <f t="shared" si="11"/>
        <v>107.99312419424152</v>
      </c>
      <c r="H62" s="489" t="str">
        <f t="shared" si="14"/>
        <v/>
      </c>
      <c r="I62" s="488" t="str">
        <f t="shared" si="12"/>
        <v/>
      </c>
      <c r="J62" s="488" t="str">
        <f t="shared" si="10"/>
        <v/>
      </c>
      <c r="K62" s="488" t="str">
        <f t="shared" si="10"/>
        <v/>
      </c>
      <c r="L62" s="488" t="e">
        <f t="shared" si="13"/>
        <v>#N/A</v>
      </c>
    </row>
    <row r="63" spans="1:14" ht="15" customHeight="1" x14ac:dyDescent="0.2">
      <c r="A63" s="490" t="s">
        <v>469</v>
      </c>
      <c r="B63" s="487">
        <v>29377</v>
      </c>
      <c r="C63" s="487">
        <v>3814</v>
      </c>
      <c r="D63" s="487">
        <v>2536</v>
      </c>
      <c r="E63" s="488">
        <f t="shared" si="11"/>
        <v>107.85299948601219</v>
      </c>
      <c r="F63" s="488">
        <f t="shared" si="11"/>
        <v>87.799263351749531</v>
      </c>
      <c r="G63" s="488">
        <f t="shared" si="11"/>
        <v>108.98152127202407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29395</v>
      </c>
      <c r="C64" s="487">
        <v>3853</v>
      </c>
      <c r="D64" s="487">
        <v>2661</v>
      </c>
      <c r="E64" s="488">
        <f t="shared" si="11"/>
        <v>107.91908363315956</v>
      </c>
      <c r="F64" s="488">
        <f t="shared" si="11"/>
        <v>88.697053406998165</v>
      </c>
      <c r="G64" s="488">
        <f t="shared" si="11"/>
        <v>114.35324452084228</v>
      </c>
      <c r="H64" s="489" t="str">
        <f t="shared" si="14"/>
        <v/>
      </c>
      <c r="I64" s="488" t="str">
        <f t="shared" si="12"/>
        <v/>
      </c>
      <c r="J64" s="488" t="str">
        <f t="shared" si="10"/>
        <v/>
      </c>
      <c r="K64" s="488" t="str">
        <f t="shared" si="10"/>
        <v/>
      </c>
      <c r="L64" s="488" t="e">
        <f t="shared" si="13"/>
        <v>#N/A</v>
      </c>
    </row>
    <row r="65" spans="1:12" ht="15" customHeight="1" x14ac:dyDescent="0.2">
      <c r="A65" s="490">
        <v>42979</v>
      </c>
      <c r="B65" s="487">
        <v>30060</v>
      </c>
      <c r="C65" s="487">
        <v>3888</v>
      </c>
      <c r="D65" s="487">
        <v>2787</v>
      </c>
      <c r="E65" s="488">
        <f t="shared" si="11"/>
        <v>110.36052573610398</v>
      </c>
      <c r="F65" s="488">
        <f t="shared" si="11"/>
        <v>89.502762430939228</v>
      </c>
      <c r="G65" s="488">
        <f t="shared" si="11"/>
        <v>119.76794155565105</v>
      </c>
      <c r="H65" s="489">
        <f t="shared" si="14"/>
        <v>42979</v>
      </c>
      <c r="I65" s="488">
        <f t="shared" si="12"/>
        <v>110.36052573610398</v>
      </c>
      <c r="J65" s="488">
        <f t="shared" si="10"/>
        <v>89.502762430939228</v>
      </c>
      <c r="K65" s="488">
        <f t="shared" si="10"/>
        <v>119.76794155565105</v>
      </c>
      <c r="L65" s="488" t="e">
        <f t="shared" si="13"/>
        <v>#N/A</v>
      </c>
    </row>
    <row r="66" spans="1:12" ht="15" customHeight="1" x14ac:dyDescent="0.2">
      <c r="A66" s="490" t="s">
        <v>471</v>
      </c>
      <c r="B66" s="487">
        <v>29759</v>
      </c>
      <c r="C66" s="487">
        <v>3955</v>
      </c>
      <c r="D66" s="487">
        <v>2715</v>
      </c>
      <c r="E66" s="488">
        <f t="shared" si="11"/>
        <v>109.25545194213966</v>
      </c>
      <c r="F66" s="488">
        <f t="shared" si="11"/>
        <v>91.04511970534071</v>
      </c>
      <c r="G66" s="488">
        <f t="shared" si="11"/>
        <v>116.67382896433176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29819</v>
      </c>
      <c r="C67" s="487">
        <v>3891</v>
      </c>
      <c r="D67" s="487">
        <v>2697</v>
      </c>
      <c r="E67" s="488">
        <f t="shared" si="11"/>
        <v>109.47573243263089</v>
      </c>
      <c r="F67" s="488">
        <f t="shared" si="11"/>
        <v>89.571823204419886</v>
      </c>
      <c r="G67" s="488">
        <f t="shared" si="11"/>
        <v>115.90030081650194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29999</v>
      </c>
      <c r="C68" s="487">
        <v>3935</v>
      </c>
      <c r="D68" s="487">
        <v>2775</v>
      </c>
      <c r="E68" s="488">
        <f t="shared" si="11"/>
        <v>110.13657390410457</v>
      </c>
      <c r="F68" s="488">
        <f t="shared" si="11"/>
        <v>90.58471454880295</v>
      </c>
      <c r="G68" s="488">
        <f t="shared" si="11"/>
        <v>119.25225612376451</v>
      </c>
      <c r="H68" s="489" t="str">
        <f t="shared" si="14"/>
        <v/>
      </c>
      <c r="I68" s="488" t="str">
        <f t="shared" si="12"/>
        <v/>
      </c>
      <c r="J68" s="488" t="str">
        <f t="shared" si="12"/>
        <v/>
      </c>
      <c r="K68" s="488" t="str">
        <f t="shared" si="12"/>
        <v/>
      </c>
      <c r="L68" s="488" t="e">
        <f t="shared" si="13"/>
        <v>#N/A</v>
      </c>
    </row>
    <row r="69" spans="1:12" ht="15" customHeight="1" x14ac:dyDescent="0.2">
      <c r="A69" s="490">
        <v>43344</v>
      </c>
      <c r="B69" s="487">
        <v>30518</v>
      </c>
      <c r="C69" s="487">
        <v>3833</v>
      </c>
      <c r="D69" s="487">
        <v>2831</v>
      </c>
      <c r="E69" s="488">
        <f t="shared" si="11"/>
        <v>112.04200014685367</v>
      </c>
      <c r="F69" s="488">
        <f t="shared" si="11"/>
        <v>88.236648250460405</v>
      </c>
      <c r="G69" s="488">
        <f t="shared" si="11"/>
        <v>121.65878813923507</v>
      </c>
      <c r="H69" s="489">
        <f t="shared" si="14"/>
        <v>43344</v>
      </c>
      <c r="I69" s="488">
        <f t="shared" si="12"/>
        <v>112.04200014685367</v>
      </c>
      <c r="J69" s="488">
        <f t="shared" si="12"/>
        <v>88.236648250460405</v>
      </c>
      <c r="K69" s="488">
        <f t="shared" si="12"/>
        <v>121.65878813923507</v>
      </c>
      <c r="L69" s="488" t="e">
        <f t="shared" si="13"/>
        <v>#N/A</v>
      </c>
    </row>
    <row r="70" spans="1:12" ht="15" customHeight="1" x14ac:dyDescent="0.2">
      <c r="A70" s="490" t="s">
        <v>474</v>
      </c>
      <c r="B70" s="487">
        <v>30199</v>
      </c>
      <c r="C70" s="487">
        <v>3861</v>
      </c>
      <c r="D70" s="487">
        <v>2850</v>
      </c>
      <c r="E70" s="488">
        <f t="shared" si="11"/>
        <v>110.87084220574197</v>
      </c>
      <c r="F70" s="488">
        <f t="shared" si="11"/>
        <v>88.881215469613267</v>
      </c>
      <c r="G70" s="488">
        <f t="shared" si="11"/>
        <v>122.47529007305545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30288</v>
      </c>
      <c r="C71" s="487">
        <v>3751</v>
      </c>
      <c r="D71" s="487">
        <v>2921</v>
      </c>
      <c r="E71" s="491">
        <f t="shared" ref="E71:G75" si="15">IF($A$51=37802,IF(COUNTBLANK(B$51:B$70)&gt;0,#N/A,IF(ISBLANK(B71)=FALSE,B71/B$51*100,#N/A)),IF(COUNTBLANK(B$51:B$75)&gt;0,#N/A,B71/B$51*100))</f>
        <v>111.19759159997062</v>
      </c>
      <c r="F71" s="491">
        <f t="shared" si="15"/>
        <v>86.348987108655621</v>
      </c>
      <c r="G71" s="491">
        <f t="shared" si="15"/>
        <v>125.52642887838419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30327</v>
      </c>
      <c r="C72" s="487">
        <v>3777</v>
      </c>
      <c r="D72" s="487">
        <v>2948</v>
      </c>
      <c r="E72" s="491">
        <f t="shared" si="15"/>
        <v>111.34077391878992</v>
      </c>
      <c r="F72" s="491">
        <f t="shared" si="15"/>
        <v>86.947513812154696</v>
      </c>
      <c r="G72" s="491">
        <f t="shared" si="15"/>
        <v>126.68672110012893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30893</v>
      </c>
      <c r="C73" s="487">
        <v>3748</v>
      </c>
      <c r="D73" s="487">
        <v>3047</v>
      </c>
      <c r="E73" s="491">
        <f t="shared" si="15"/>
        <v>113.41875321242382</v>
      </c>
      <c r="F73" s="491">
        <f t="shared" si="15"/>
        <v>86.279926335174949</v>
      </c>
      <c r="G73" s="491">
        <f t="shared" si="15"/>
        <v>130.94112591319296</v>
      </c>
      <c r="H73" s="492">
        <f>IF(A$51=37802,IF(ISERROR(L73)=TRUE,IF(ISBLANK(A73)=FALSE,IF(MONTH(A73)=MONTH(MAX(A$51:A$75)),A73,""),""),""),IF(ISERROR(L73)=TRUE,IF(MONTH(A73)=MONTH(MAX(A$51:A$75)),A73,""),""))</f>
        <v>43709</v>
      </c>
      <c r="I73" s="488">
        <f t="shared" si="12"/>
        <v>113.41875321242382</v>
      </c>
      <c r="J73" s="488">
        <f t="shared" si="12"/>
        <v>86.279926335174949</v>
      </c>
      <c r="K73" s="488">
        <f t="shared" si="12"/>
        <v>130.94112591319296</v>
      </c>
      <c r="L73" s="488" t="e">
        <f t="shared" si="13"/>
        <v>#N/A</v>
      </c>
    </row>
    <row r="74" spans="1:12" ht="15" customHeight="1" x14ac:dyDescent="0.2">
      <c r="A74" s="490" t="s">
        <v>477</v>
      </c>
      <c r="B74" s="487">
        <v>30473</v>
      </c>
      <c r="C74" s="487">
        <v>3815</v>
      </c>
      <c r="D74" s="487">
        <v>3017</v>
      </c>
      <c r="E74" s="491">
        <f t="shared" si="15"/>
        <v>111.87678977898523</v>
      </c>
      <c r="F74" s="491">
        <f t="shared" si="15"/>
        <v>87.822283609576431</v>
      </c>
      <c r="G74" s="491">
        <f t="shared" si="15"/>
        <v>129.65191233347656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30516</v>
      </c>
      <c r="C75" s="493">
        <v>3674</v>
      </c>
      <c r="D75" s="493">
        <v>2940</v>
      </c>
      <c r="E75" s="491">
        <f t="shared" si="15"/>
        <v>112.03465746383729</v>
      </c>
      <c r="F75" s="491">
        <f t="shared" si="15"/>
        <v>84.576427255985266</v>
      </c>
      <c r="G75" s="491">
        <f t="shared" si="15"/>
        <v>126.34293081220456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113.41875321242382</v>
      </c>
      <c r="J77" s="488">
        <f>IF(J75&lt;&gt;"",J75,IF(J74&lt;&gt;"",J74,IF(J73&lt;&gt;"",J73,IF(J72&lt;&gt;"",J72,IF(J71&lt;&gt;"",J71,IF(J70&lt;&gt;"",J70,""))))))</f>
        <v>86.279926335174949</v>
      </c>
      <c r="K77" s="488">
        <f>IF(K75&lt;&gt;"",K75,IF(K74&lt;&gt;"",K74,IF(K73&lt;&gt;"",K73,IF(K72&lt;&gt;"",K72,IF(K71&lt;&gt;"",K71,IF(K70&lt;&gt;"",K70,""))))))</f>
        <v>130.94112591319296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+13,4%</v>
      </c>
      <c r="J79" s="488" t="str">
        <f>"GeB - ausschließlich: "&amp;IF(J77&gt;100,"+","")&amp;TEXT(J77-100,"0,0")&amp;"%"</f>
        <v>GeB - ausschließlich: -13,7%</v>
      </c>
      <c r="K79" s="488" t="str">
        <f>"GeB - im Nebenjob: "&amp;IF(K77&gt;100,"+","")&amp;TEXT(K77-100,"0,0")&amp;"%"</f>
        <v>GeB - im Nebenjob: +30,9%</v>
      </c>
    </row>
    <row r="81" spans="9:9" ht="15" customHeight="1" x14ac:dyDescent="0.2">
      <c r="I81" s="488" t="str">
        <f>IF(ISERROR(HLOOKUP(1,I$78:K$79,2,FALSE)),"",HLOOKUP(1,I$78:K$79,2,FALSE))</f>
        <v>GeB - im Nebenjob: +30,9%</v>
      </c>
    </row>
    <row r="82" spans="9:9" ht="15" customHeight="1" x14ac:dyDescent="0.2">
      <c r="I82" s="488" t="str">
        <f>IF(ISERROR(HLOOKUP(2,I$78:K$79,2,FALSE)),"",HLOOKUP(2,I$78:K$79,2,FALSE))</f>
        <v>SvB: +13,4%</v>
      </c>
    </row>
    <row r="83" spans="9:9" ht="15" customHeight="1" x14ac:dyDescent="0.2">
      <c r="I83" s="488" t="str">
        <f>IF(ISERROR(HLOOKUP(3,I$78:K$79,2,FALSE)),"",HLOOKUP(3,I$78:K$79,2,FALSE))</f>
        <v>GeB - ausschließlich: -13,7%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30516</v>
      </c>
      <c r="E12" s="114">
        <v>30473</v>
      </c>
      <c r="F12" s="114">
        <v>30893</v>
      </c>
      <c r="G12" s="114">
        <v>30327</v>
      </c>
      <c r="H12" s="114">
        <v>30288</v>
      </c>
      <c r="I12" s="115">
        <v>228</v>
      </c>
      <c r="J12" s="116">
        <v>0.7527733755942948</v>
      </c>
      <c r="N12" s="117"/>
    </row>
    <row r="13" spans="1:15" s="110" customFormat="1" ht="13.5" customHeight="1" x14ac:dyDescent="0.2">
      <c r="A13" s="118" t="s">
        <v>105</v>
      </c>
      <c r="B13" s="119" t="s">
        <v>106</v>
      </c>
      <c r="C13" s="113">
        <v>49.88202909948879</v>
      </c>
      <c r="D13" s="114">
        <v>15222</v>
      </c>
      <c r="E13" s="114">
        <v>15204</v>
      </c>
      <c r="F13" s="114">
        <v>15564</v>
      </c>
      <c r="G13" s="114">
        <v>15248</v>
      </c>
      <c r="H13" s="114">
        <v>15153</v>
      </c>
      <c r="I13" s="115">
        <v>69</v>
      </c>
      <c r="J13" s="116">
        <v>0.45535537517323305</v>
      </c>
    </row>
    <row r="14" spans="1:15" s="110" customFormat="1" ht="13.5" customHeight="1" x14ac:dyDescent="0.2">
      <c r="A14" s="120"/>
      <c r="B14" s="119" t="s">
        <v>107</v>
      </c>
      <c r="C14" s="113">
        <v>50.11797090051121</v>
      </c>
      <c r="D14" s="114">
        <v>15294</v>
      </c>
      <c r="E14" s="114">
        <v>15269</v>
      </c>
      <c r="F14" s="114">
        <v>15329</v>
      </c>
      <c r="G14" s="114">
        <v>15079</v>
      </c>
      <c r="H14" s="114">
        <v>15135</v>
      </c>
      <c r="I14" s="115">
        <v>159</v>
      </c>
      <c r="J14" s="116">
        <v>1.0505450941526264</v>
      </c>
    </row>
    <row r="15" spans="1:15" s="110" customFormat="1" ht="13.5" customHeight="1" x14ac:dyDescent="0.2">
      <c r="A15" s="118" t="s">
        <v>105</v>
      </c>
      <c r="B15" s="121" t="s">
        <v>108</v>
      </c>
      <c r="C15" s="113">
        <v>14.005767466247214</v>
      </c>
      <c r="D15" s="114">
        <v>4274</v>
      </c>
      <c r="E15" s="114">
        <v>4378</v>
      </c>
      <c r="F15" s="114">
        <v>4532</v>
      </c>
      <c r="G15" s="114">
        <v>4153</v>
      </c>
      <c r="H15" s="114">
        <v>4292</v>
      </c>
      <c r="I15" s="115">
        <v>-18</v>
      </c>
      <c r="J15" s="116">
        <v>-0.41938490214352281</v>
      </c>
    </row>
    <row r="16" spans="1:15" s="110" customFormat="1" ht="13.5" customHeight="1" x14ac:dyDescent="0.2">
      <c r="A16" s="118"/>
      <c r="B16" s="121" t="s">
        <v>109</v>
      </c>
      <c r="C16" s="113">
        <v>66.312753965133041</v>
      </c>
      <c r="D16" s="114">
        <v>20236</v>
      </c>
      <c r="E16" s="114">
        <v>20147</v>
      </c>
      <c r="F16" s="114">
        <v>20420</v>
      </c>
      <c r="G16" s="114">
        <v>20357</v>
      </c>
      <c r="H16" s="114">
        <v>20318</v>
      </c>
      <c r="I16" s="115">
        <v>-82</v>
      </c>
      <c r="J16" s="116">
        <v>-0.40358302982577027</v>
      </c>
    </row>
    <row r="17" spans="1:10" s="110" customFormat="1" ht="13.5" customHeight="1" x14ac:dyDescent="0.2">
      <c r="A17" s="118"/>
      <c r="B17" s="121" t="s">
        <v>110</v>
      </c>
      <c r="C17" s="113">
        <v>18.718049547778215</v>
      </c>
      <c r="D17" s="114">
        <v>5712</v>
      </c>
      <c r="E17" s="114">
        <v>5684</v>
      </c>
      <c r="F17" s="114">
        <v>5668</v>
      </c>
      <c r="G17" s="114">
        <v>5551</v>
      </c>
      <c r="H17" s="114">
        <v>5417</v>
      </c>
      <c r="I17" s="115">
        <v>295</v>
      </c>
      <c r="J17" s="116">
        <v>5.4458187188480709</v>
      </c>
    </row>
    <row r="18" spans="1:10" s="110" customFormat="1" ht="13.5" customHeight="1" x14ac:dyDescent="0.2">
      <c r="A18" s="120"/>
      <c r="B18" s="121" t="s">
        <v>111</v>
      </c>
      <c r="C18" s="113">
        <v>0.96342902084152571</v>
      </c>
      <c r="D18" s="114">
        <v>294</v>
      </c>
      <c r="E18" s="114">
        <v>264</v>
      </c>
      <c r="F18" s="114">
        <v>273</v>
      </c>
      <c r="G18" s="114">
        <v>266</v>
      </c>
      <c r="H18" s="114">
        <v>261</v>
      </c>
      <c r="I18" s="115">
        <v>33</v>
      </c>
      <c r="J18" s="116">
        <v>12.64367816091954</v>
      </c>
    </row>
    <row r="19" spans="1:10" s="110" customFormat="1" ht="13.5" customHeight="1" x14ac:dyDescent="0.2">
      <c r="A19" s="120"/>
      <c r="B19" s="121" t="s">
        <v>112</v>
      </c>
      <c r="C19" s="113">
        <v>0.29165028181937347</v>
      </c>
      <c r="D19" s="114">
        <v>89</v>
      </c>
      <c r="E19" s="114">
        <v>71</v>
      </c>
      <c r="F19" s="114">
        <v>86</v>
      </c>
      <c r="G19" s="114">
        <v>75</v>
      </c>
      <c r="H19" s="114">
        <v>68</v>
      </c>
      <c r="I19" s="115">
        <v>21</v>
      </c>
      <c r="J19" s="116">
        <v>30.882352941176471</v>
      </c>
    </row>
    <row r="20" spans="1:10" s="110" customFormat="1" ht="13.5" customHeight="1" x14ac:dyDescent="0.2">
      <c r="A20" s="118" t="s">
        <v>113</v>
      </c>
      <c r="B20" s="122" t="s">
        <v>114</v>
      </c>
      <c r="C20" s="113">
        <v>68.931052562590111</v>
      </c>
      <c r="D20" s="114">
        <v>21035</v>
      </c>
      <c r="E20" s="114">
        <v>21053</v>
      </c>
      <c r="F20" s="114">
        <v>21512</v>
      </c>
      <c r="G20" s="114">
        <v>20996</v>
      </c>
      <c r="H20" s="114">
        <v>20984</v>
      </c>
      <c r="I20" s="115">
        <v>51</v>
      </c>
      <c r="J20" s="116">
        <v>0.24304231795653833</v>
      </c>
    </row>
    <row r="21" spans="1:10" s="110" customFormat="1" ht="13.5" customHeight="1" x14ac:dyDescent="0.2">
      <c r="A21" s="120"/>
      <c r="B21" s="122" t="s">
        <v>115</v>
      </c>
      <c r="C21" s="113">
        <v>31.068947437409882</v>
      </c>
      <c r="D21" s="114">
        <v>9481</v>
      </c>
      <c r="E21" s="114">
        <v>9420</v>
      </c>
      <c r="F21" s="114">
        <v>9381</v>
      </c>
      <c r="G21" s="114">
        <v>9331</v>
      </c>
      <c r="H21" s="114">
        <v>9304</v>
      </c>
      <c r="I21" s="115">
        <v>177</v>
      </c>
      <c r="J21" s="116">
        <v>1.9024075666380051</v>
      </c>
    </row>
    <row r="22" spans="1:10" s="110" customFormat="1" ht="13.5" customHeight="1" x14ac:dyDescent="0.2">
      <c r="A22" s="118" t="s">
        <v>113</v>
      </c>
      <c r="B22" s="122" t="s">
        <v>116</v>
      </c>
      <c r="C22" s="113">
        <v>87.468868790142878</v>
      </c>
      <c r="D22" s="114">
        <v>26692</v>
      </c>
      <c r="E22" s="114">
        <v>26790</v>
      </c>
      <c r="F22" s="114">
        <v>27028</v>
      </c>
      <c r="G22" s="114">
        <v>26583</v>
      </c>
      <c r="H22" s="114">
        <v>26680</v>
      </c>
      <c r="I22" s="115">
        <v>12</v>
      </c>
      <c r="J22" s="116">
        <v>4.4977511244377814E-2</v>
      </c>
    </row>
    <row r="23" spans="1:10" s="110" customFormat="1" ht="13.5" customHeight="1" x14ac:dyDescent="0.2">
      <c r="A23" s="123"/>
      <c r="B23" s="124" t="s">
        <v>117</v>
      </c>
      <c r="C23" s="125">
        <v>12.508192423646612</v>
      </c>
      <c r="D23" s="114">
        <v>3817</v>
      </c>
      <c r="E23" s="114">
        <v>3677</v>
      </c>
      <c r="F23" s="114">
        <v>3858</v>
      </c>
      <c r="G23" s="114">
        <v>3733</v>
      </c>
      <c r="H23" s="114">
        <v>3599</v>
      </c>
      <c r="I23" s="115">
        <v>218</v>
      </c>
      <c r="J23" s="116">
        <v>6.0572381217004727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6614</v>
      </c>
      <c r="E26" s="114">
        <v>6832</v>
      </c>
      <c r="F26" s="114">
        <v>6795</v>
      </c>
      <c r="G26" s="114">
        <v>6725</v>
      </c>
      <c r="H26" s="140">
        <v>6672</v>
      </c>
      <c r="I26" s="115">
        <v>-58</v>
      </c>
      <c r="J26" s="116">
        <v>-0.8693045563549161</v>
      </c>
    </row>
    <row r="27" spans="1:10" s="110" customFormat="1" ht="13.5" customHeight="1" x14ac:dyDescent="0.2">
      <c r="A27" s="118" t="s">
        <v>105</v>
      </c>
      <c r="B27" s="119" t="s">
        <v>106</v>
      </c>
      <c r="C27" s="113">
        <v>38.116117326882367</v>
      </c>
      <c r="D27" s="115">
        <v>2521</v>
      </c>
      <c r="E27" s="114">
        <v>2612</v>
      </c>
      <c r="F27" s="114">
        <v>2604</v>
      </c>
      <c r="G27" s="114">
        <v>2542</v>
      </c>
      <c r="H27" s="140">
        <v>2537</v>
      </c>
      <c r="I27" s="115">
        <v>-16</v>
      </c>
      <c r="J27" s="116">
        <v>-0.63066614111154906</v>
      </c>
    </row>
    <row r="28" spans="1:10" s="110" customFormat="1" ht="13.5" customHeight="1" x14ac:dyDescent="0.2">
      <c r="A28" s="120"/>
      <c r="B28" s="119" t="s">
        <v>107</v>
      </c>
      <c r="C28" s="113">
        <v>61.883882673117633</v>
      </c>
      <c r="D28" s="115">
        <v>4093</v>
      </c>
      <c r="E28" s="114">
        <v>4220</v>
      </c>
      <c r="F28" s="114">
        <v>4191</v>
      </c>
      <c r="G28" s="114">
        <v>4183</v>
      </c>
      <c r="H28" s="140">
        <v>4135</v>
      </c>
      <c r="I28" s="115">
        <v>-42</v>
      </c>
      <c r="J28" s="116">
        <v>-1.0157194679564692</v>
      </c>
    </row>
    <row r="29" spans="1:10" s="110" customFormat="1" ht="13.5" customHeight="1" x14ac:dyDescent="0.2">
      <c r="A29" s="118" t="s">
        <v>105</v>
      </c>
      <c r="B29" s="121" t="s">
        <v>108</v>
      </c>
      <c r="C29" s="113">
        <v>15.089204717266405</v>
      </c>
      <c r="D29" s="115">
        <v>998</v>
      </c>
      <c r="E29" s="114">
        <v>1049</v>
      </c>
      <c r="F29" s="114">
        <v>1045</v>
      </c>
      <c r="G29" s="114">
        <v>1029</v>
      </c>
      <c r="H29" s="140">
        <v>1004</v>
      </c>
      <c r="I29" s="115">
        <v>-6</v>
      </c>
      <c r="J29" s="116">
        <v>-0.59760956175298807</v>
      </c>
    </row>
    <row r="30" spans="1:10" s="110" customFormat="1" ht="13.5" customHeight="1" x14ac:dyDescent="0.2">
      <c r="A30" s="118"/>
      <c r="B30" s="121" t="s">
        <v>109</v>
      </c>
      <c r="C30" s="113">
        <v>52.162080435439975</v>
      </c>
      <c r="D30" s="115">
        <v>3450</v>
      </c>
      <c r="E30" s="114">
        <v>3614</v>
      </c>
      <c r="F30" s="114">
        <v>3584</v>
      </c>
      <c r="G30" s="114">
        <v>3561</v>
      </c>
      <c r="H30" s="140">
        <v>3554</v>
      </c>
      <c r="I30" s="115">
        <v>-104</v>
      </c>
      <c r="J30" s="116">
        <v>-2.9262802476083287</v>
      </c>
    </row>
    <row r="31" spans="1:10" s="110" customFormat="1" ht="13.5" customHeight="1" x14ac:dyDescent="0.2">
      <c r="A31" s="118"/>
      <c r="B31" s="121" t="s">
        <v>110</v>
      </c>
      <c r="C31" s="113">
        <v>18.082854550952526</v>
      </c>
      <c r="D31" s="115">
        <v>1196</v>
      </c>
      <c r="E31" s="114">
        <v>1194</v>
      </c>
      <c r="F31" s="114">
        <v>1202</v>
      </c>
      <c r="G31" s="114">
        <v>1204</v>
      </c>
      <c r="H31" s="140">
        <v>1185</v>
      </c>
      <c r="I31" s="115">
        <v>11</v>
      </c>
      <c r="J31" s="116">
        <v>0.92827004219409281</v>
      </c>
    </row>
    <row r="32" spans="1:10" s="110" customFormat="1" ht="13.5" customHeight="1" x14ac:dyDescent="0.2">
      <c r="A32" s="120"/>
      <c r="B32" s="121" t="s">
        <v>111</v>
      </c>
      <c r="C32" s="113">
        <v>14.665860296341094</v>
      </c>
      <c r="D32" s="115">
        <v>970</v>
      </c>
      <c r="E32" s="114">
        <v>975</v>
      </c>
      <c r="F32" s="114">
        <v>964</v>
      </c>
      <c r="G32" s="114">
        <v>931</v>
      </c>
      <c r="H32" s="140">
        <v>929</v>
      </c>
      <c r="I32" s="115">
        <v>41</v>
      </c>
      <c r="J32" s="116">
        <v>4.4133476856835303</v>
      </c>
    </row>
    <row r="33" spans="1:10" s="110" customFormat="1" ht="13.5" customHeight="1" x14ac:dyDescent="0.2">
      <c r="A33" s="120"/>
      <c r="B33" s="121" t="s">
        <v>112</v>
      </c>
      <c r="C33" s="113">
        <v>1.4514665860296341</v>
      </c>
      <c r="D33" s="115">
        <v>96</v>
      </c>
      <c r="E33" s="114">
        <v>97</v>
      </c>
      <c r="F33" s="114">
        <v>104</v>
      </c>
      <c r="G33" s="114">
        <v>91</v>
      </c>
      <c r="H33" s="140">
        <v>83</v>
      </c>
      <c r="I33" s="115">
        <v>13</v>
      </c>
      <c r="J33" s="116">
        <v>15.662650602409638</v>
      </c>
    </row>
    <row r="34" spans="1:10" s="110" customFormat="1" ht="13.5" customHeight="1" x14ac:dyDescent="0.2">
      <c r="A34" s="118" t="s">
        <v>113</v>
      </c>
      <c r="B34" s="122" t="s">
        <v>116</v>
      </c>
      <c r="C34" s="113">
        <v>86.301784094345322</v>
      </c>
      <c r="D34" s="115">
        <v>5708</v>
      </c>
      <c r="E34" s="114">
        <v>5890</v>
      </c>
      <c r="F34" s="114">
        <v>5917</v>
      </c>
      <c r="G34" s="114">
        <v>5871</v>
      </c>
      <c r="H34" s="140">
        <v>5838</v>
      </c>
      <c r="I34" s="115">
        <v>-130</v>
      </c>
      <c r="J34" s="116">
        <v>-2.2267899965741691</v>
      </c>
    </row>
    <row r="35" spans="1:10" s="110" customFormat="1" ht="13.5" customHeight="1" x14ac:dyDescent="0.2">
      <c r="A35" s="118"/>
      <c r="B35" s="119" t="s">
        <v>117</v>
      </c>
      <c r="C35" s="113">
        <v>13.486543695192017</v>
      </c>
      <c r="D35" s="115">
        <v>892</v>
      </c>
      <c r="E35" s="114">
        <v>928</v>
      </c>
      <c r="F35" s="114">
        <v>861</v>
      </c>
      <c r="G35" s="114">
        <v>838</v>
      </c>
      <c r="H35" s="140">
        <v>821</v>
      </c>
      <c r="I35" s="115">
        <v>71</v>
      </c>
      <c r="J35" s="116">
        <v>8.6479902557856274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3674</v>
      </c>
      <c r="E37" s="114">
        <v>3815</v>
      </c>
      <c r="F37" s="114">
        <v>3748</v>
      </c>
      <c r="G37" s="114">
        <v>3777</v>
      </c>
      <c r="H37" s="140">
        <v>3751</v>
      </c>
      <c r="I37" s="115">
        <v>-77</v>
      </c>
      <c r="J37" s="116">
        <v>-2.0527859237536656</v>
      </c>
    </row>
    <row r="38" spans="1:10" s="110" customFormat="1" ht="13.5" customHeight="1" x14ac:dyDescent="0.2">
      <c r="A38" s="118" t="s">
        <v>105</v>
      </c>
      <c r="B38" s="119" t="s">
        <v>106</v>
      </c>
      <c r="C38" s="113">
        <v>34.512792596624934</v>
      </c>
      <c r="D38" s="115">
        <v>1268</v>
      </c>
      <c r="E38" s="114">
        <v>1318</v>
      </c>
      <c r="F38" s="114">
        <v>1266</v>
      </c>
      <c r="G38" s="114">
        <v>1253</v>
      </c>
      <c r="H38" s="140">
        <v>1270</v>
      </c>
      <c r="I38" s="115">
        <v>-2</v>
      </c>
      <c r="J38" s="116">
        <v>-0.15748031496062992</v>
      </c>
    </row>
    <row r="39" spans="1:10" s="110" customFormat="1" ht="13.5" customHeight="1" x14ac:dyDescent="0.2">
      <c r="A39" s="120"/>
      <c r="B39" s="119" t="s">
        <v>107</v>
      </c>
      <c r="C39" s="113">
        <v>65.487207403375066</v>
      </c>
      <c r="D39" s="115">
        <v>2406</v>
      </c>
      <c r="E39" s="114">
        <v>2497</v>
      </c>
      <c r="F39" s="114">
        <v>2482</v>
      </c>
      <c r="G39" s="114">
        <v>2524</v>
      </c>
      <c r="H39" s="140">
        <v>2481</v>
      </c>
      <c r="I39" s="115">
        <v>-75</v>
      </c>
      <c r="J39" s="116">
        <v>-3.022974607013301</v>
      </c>
    </row>
    <row r="40" spans="1:10" s="110" customFormat="1" ht="13.5" customHeight="1" x14ac:dyDescent="0.2">
      <c r="A40" s="118" t="s">
        <v>105</v>
      </c>
      <c r="B40" s="121" t="s">
        <v>108</v>
      </c>
      <c r="C40" s="113">
        <v>16.739248775176918</v>
      </c>
      <c r="D40" s="115">
        <v>615</v>
      </c>
      <c r="E40" s="114">
        <v>652</v>
      </c>
      <c r="F40" s="114">
        <v>639</v>
      </c>
      <c r="G40" s="114">
        <v>657</v>
      </c>
      <c r="H40" s="140">
        <v>627</v>
      </c>
      <c r="I40" s="115">
        <v>-12</v>
      </c>
      <c r="J40" s="116">
        <v>-1.9138755980861244</v>
      </c>
    </row>
    <row r="41" spans="1:10" s="110" customFormat="1" ht="13.5" customHeight="1" x14ac:dyDescent="0.2">
      <c r="A41" s="118"/>
      <c r="B41" s="121" t="s">
        <v>109</v>
      </c>
      <c r="C41" s="113">
        <v>36.526946107784433</v>
      </c>
      <c r="D41" s="115">
        <v>1342</v>
      </c>
      <c r="E41" s="114">
        <v>1440</v>
      </c>
      <c r="F41" s="114">
        <v>1392</v>
      </c>
      <c r="G41" s="114">
        <v>1422</v>
      </c>
      <c r="H41" s="140">
        <v>1429</v>
      </c>
      <c r="I41" s="115">
        <v>-87</v>
      </c>
      <c r="J41" s="116">
        <v>-6.0881735479356189</v>
      </c>
    </row>
    <row r="42" spans="1:10" s="110" customFormat="1" ht="13.5" customHeight="1" x14ac:dyDescent="0.2">
      <c r="A42" s="118"/>
      <c r="B42" s="121" t="s">
        <v>110</v>
      </c>
      <c r="C42" s="113">
        <v>21.066956995100707</v>
      </c>
      <c r="D42" s="115">
        <v>774</v>
      </c>
      <c r="E42" s="114">
        <v>772</v>
      </c>
      <c r="F42" s="114">
        <v>782</v>
      </c>
      <c r="G42" s="114">
        <v>793</v>
      </c>
      <c r="H42" s="140">
        <v>789</v>
      </c>
      <c r="I42" s="115">
        <v>-15</v>
      </c>
      <c r="J42" s="116">
        <v>-1.9011406844106464</v>
      </c>
    </row>
    <row r="43" spans="1:10" s="110" customFormat="1" ht="13.5" customHeight="1" x14ac:dyDescent="0.2">
      <c r="A43" s="120"/>
      <c r="B43" s="121" t="s">
        <v>111</v>
      </c>
      <c r="C43" s="113">
        <v>25.666848121937942</v>
      </c>
      <c r="D43" s="115">
        <v>943</v>
      </c>
      <c r="E43" s="114">
        <v>951</v>
      </c>
      <c r="F43" s="114">
        <v>935</v>
      </c>
      <c r="G43" s="114">
        <v>905</v>
      </c>
      <c r="H43" s="140">
        <v>906</v>
      </c>
      <c r="I43" s="115">
        <v>37</v>
      </c>
      <c r="J43" s="116">
        <v>4.0838852097130243</v>
      </c>
    </row>
    <row r="44" spans="1:10" s="110" customFormat="1" ht="13.5" customHeight="1" x14ac:dyDescent="0.2">
      <c r="A44" s="120"/>
      <c r="B44" s="121" t="s">
        <v>112</v>
      </c>
      <c r="C44" s="113">
        <v>2.3679912901469788</v>
      </c>
      <c r="D44" s="115">
        <v>87</v>
      </c>
      <c r="E44" s="114">
        <v>92</v>
      </c>
      <c r="F44" s="114">
        <v>96</v>
      </c>
      <c r="G44" s="114">
        <v>85</v>
      </c>
      <c r="H44" s="140">
        <v>75</v>
      </c>
      <c r="I44" s="115">
        <v>12</v>
      </c>
      <c r="J44" s="116">
        <v>16</v>
      </c>
    </row>
    <row r="45" spans="1:10" s="110" customFormat="1" ht="13.5" customHeight="1" x14ac:dyDescent="0.2">
      <c r="A45" s="118" t="s">
        <v>113</v>
      </c>
      <c r="B45" s="122" t="s">
        <v>116</v>
      </c>
      <c r="C45" s="113">
        <v>88.840500816548726</v>
      </c>
      <c r="D45" s="115">
        <v>3264</v>
      </c>
      <c r="E45" s="114">
        <v>3349</v>
      </c>
      <c r="F45" s="114">
        <v>3342</v>
      </c>
      <c r="G45" s="114">
        <v>3358</v>
      </c>
      <c r="H45" s="140">
        <v>3338</v>
      </c>
      <c r="I45" s="115">
        <v>-74</v>
      </c>
      <c r="J45" s="116">
        <v>-2.2168963451168366</v>
      </c>
    </row>
    <row r="46" spans="1:10" s="110" customFormat="1" ht="13.5" customHeight="1" x14ac:dyDescent="0.2">
      <c r="A46" s="118"/>
      <c r="B46" s="119" t="s">
        <v>117</v>
      </c>
      <c r="C46" s="113">
        <v>10.778443113772456</v>
      </c>
      <c r="D46" s="115">
        <v>396</v>
      </c>
      <c r="E46" s="114">
        <v>452</v>
      </c>
      <c r="F46" s="114">
        <v>389</v>
      </c>
      <c r="G46" s="114">
        <v>403</v>
      </c>
      <c r="H46" s="140">
        <v>400</v>
      </c>
      <c r="I46" s="115">
        <v>-4</v>
      </c>
      <c r="J46" s="116">
        <v>-1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2940</v>
      </c>
      <c r="E48" s="114">
        <v>3017</v>
      </c>
      <c r="F48" s="114">
        <v>3047</v>
      </c>
      <c r="G48" s="114">
        <v>2948</v>
      </c>
      <c r="H48" s="140">
        <v>2921</v>
      </c>
      <c r="I48" s="115">
        <v>19</v>
      </c>
      <c r="J48" s="116">
        <v>0.65046217048955834</v>
      </c>
    </row>
    <row r="49" spans="1:12" s="110" customFormat="1" ht="13.5" customHeight="1" x14ac:dyDescent="0.2">
      <c r="A49" s="118" t="s">
        <v>105</v>
      </c>
      <c r="B49" s="119" t="s">
        <v>106</v>
      </c>
      <c r="C49" s="113">
        <v>42.61904761904762</v>
      </c>
      <c r="D49" s="115">
        <v>1253</v>
      </c>
      <c r="E49" s="114">
        <v>1294</v>
      </c>
      <c r="F49" s="114">
        <v>1338</v>
      </c>
      <c r="G49" s="114">
        <v>1289</v>
      </c>
      <c r="H49" s="140">
        <v>1267</v>
      </c>
      <c r="I49" s="115">
        <v>-14</v>
      </c>
      <c r="J49" s="116">
        <v>-1.1049723756906078</v>
      </c>
    </row>
    <row r="50" spans="1:12" s="110" customFormat="1" ht="13.5" customHeight="1" x14ac:dyDescent="0.2">
      <c r="A50" s="120"/>
      <c r="B50" s="119" t="s">
        <v>107</v>
      </c>
      <c r="C50" s="113">
        <v>57.38095238095238</v>
      </c>
      <c r="D50" s="115">
        <v>1687</v>
      </c>
      <c r="E50" s="114">
        <v>1723</v>
      </c>
      <c r="F50" s="114">
        <v>1709</v>
      </c>
      <c r="G50" s="114">
        <v>1659</v>
      </c>
      <c r="H50" s="140">
        <v>1654</v>
      </c>
      <c r="I50" s="115">
        <v>33</v>
      </c>
      <c r="J50" s="116">
        <v>1.9951632406287787</v>
      </c>
    </row>
    <row r="51" spans="1:12" s="110" customFormat="1" ht="13.5" customHeight="1" x14ac:dyDescent="0.2">
      <c r="A51" s="118" t="s">
        <v>105</v>
      </c>
      <c r="B51" s="121" t="s">
        <v>108</v>
      </c>
      <c r="C51" s="113">
        <v>13.027210884353741</v>
      </c>
      <c r="D51" s="115">
        <v>383</v>
      </c>
      <c r="E51" s="114">
        <v>397</v>
      </c>
      <c r="F51" s="114">
        <v>406</v>
      </c>
      <c r="G51" s="114">
        <v>372</v>
      </c>
      <c r="H51" s="140">
        <v>377</v>
      </c>
      <c r="I51" s="115">
        <v>6</v>
      </c>
      <c r="J51" s="116">
        <v>1.5915119363395225</v>
      </c>
    </row>
    <row r="52" spans="1:12" s="110" customFormat="1" ht="13.5" customHeight="1" x14ac:dyDescent="0.2">
      <c r="A52" s="118"/>
      <c r="B52" s="121" t="s">
        <v>109</v>
      </c>
      <c r="C52" s="113">
        <v>71.700680272108841</v>
      </c>
      <c r="D52" s="115">
        <v>2108</v>
      </c>
      <c r="E52" s="114">
        <v>2174</v>
      </c>
      <c r="F52" s="114">
        <v>2192</v>
      </c>
      <c r="G52" s="114">
        <v>2139</v>
      </c>
      <c r="H52" s="140">
        <v>2125</v>
      </c>
      <c r="I52" s="115">
        <v>-17</v>
      </c>
      <c r="J52" s="116">
        <v>-0.8</v>
      </c>
    </row>
    <row r="53" spans="1:12" s="110" customFormat="1" ht="13.5" customHeight="1" x14ac:dyDescent="0.2">
      <c r="A53" s="118"/>
      <c r="B53" s="121" t="s">
        <v>110</v>
      </c>
      <c r="C53" s="113">
        <v>14.353741496598639</v>
      </c>
      <c r="D53" s="115">
        <v>422</v>
      </c>
      <c r="E53" s="114">
        <v>422</v>
      </c>
      <c r="F53" s="114">
        <v>420</v>
      </c>
      <c r="G53" s="114">
        <v>411</v>
      </c>
      <c r="H53" s="140">
        <v>396</v>
      </c>
      <c r="I53" s="115">
        <v>26</v>
      </c>
      <c r="J53" s="116">
        <v>6.5656565656565657</v>
      </c>
    </row>
    <row r="54" spans="1:12" s="110" customFormat="1" ht="13.5" customHeight="1" x14ac:dyDescent="0.2">
      <c r="A54" s="120"/>
      <c r="B54" s="121" t="s">
        <v>111</v>
      </c>
      <c r="C54" s="113">
        <v>0.91836734693877553</v>
      </c>
      <c r="D54" s="115">
        <v>27</v>
      </c>
      <c r="E54" s="114">
        <v>24</v>
      </c>
      <c r="F54" s="114">
        <v>29</v>
      </c>
      <c r="G54" s="114">
        <v>26</v>
      </c>
      <c r="H54" s="140">
        <v>23</v>
      </c>
      <c r="I54" s="115">
        <v>4</v>
      </c>
      <c r="J54" s="116">
        <v>17.391304347826086</v>
      </c>
    </row>
    <row r="55" spans="1:12" s="110" customFormat="1" ht="13.5" customHeight="1" x14ac:dyDescent="0.2">
      <c r="A55" s="120"/>
      <c r="B55" s="121" t="s">
        <v>112</v>
      </c>
      <c r="C55" s="113">
        <v>0.30612244897959184</v>
      </c>
      <c r="D55" s="115">
        <v>9</v>
      </c>
      <c r="E55" s="114">
        <v>5</v>
      </c>
      <c r="F55" s="114">
        <v>8</v>
      </c>
      <c r="G55" s="114">
        <v>6</v>
      </c>
      <c r="H55" s="140">
        <v>8</v>
      </c>
      <c r="I55" s="115">
        <v>1</v>
      </c>
      <c r="J55" s="116">
        <v>12.5</v>
      </c>
    </row>
    <row r="56" spans="1:12" s="110" customFormat="1" ht="13.5" customHeight="1" x14ac:dyDescent="0.2">
      <c r="A56" s="118" t="s">
        <v>113</v>
      </c>
      <c r="B56" s="122" t="s">
        <v>116</v>
      </c>
      <c r="C56" s="113">
        <v>83.129251700680271</v>
      </c>
      <c r="D56" s="115">
        <v>2444</v>
      </c>
      <c r="E56" s="114">
        <v>2541</v>
      </c>
      <c r="F56" s="114">
        <v>2575</v>
      </c>
      <c r="G56" s="114">
        <v>2513</v>
      </c>
      <c r="H56" s="140">
        <v>2500</v>
      </c>
      <c r="I56" s="115">
        <v>-56</v>
      </c>
      <c r="J56" s="116">
        <v>-2.2400000000000002</v>
      </c>
    </row>
    <row r="57" spans="1:12" s="110" customFormat="1" ht="13.5" customHeight="1" x14ac:dyDescent="0.2">
      <c r="A57" s="142"/>
      <c r="B57" s="124" t="s">
        <v>117</v>
      </c>
      <c r="C57" s="125">
        <v>16.870748299319729</v>
      </c>
      <c r="D57" s="143">
        <v>496</v>
      </c>
      <c r="E57" s="144">
        <v>476</v>
      </c>
      <c r="F57" s="144">
        <v>472</v>
      </c>
      <c r="G57" s="144">
        <v>435</v>
      </c>
      <c r="H57" s="145">
        <v>421</v>
      </c>
      <c r="I57" s="143">
        <v>75</v>
      </c>
      <c r="J57" s="146">
        <v>17.814726840855108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30516</v>
      </c>
      <c r="E12" s="236">
        <v>30473</v>
      </c>
      <c r="F12" s="114">
        <v>30893</v>
      </c>
      <c r="G12" s="114">
        <v>30327</v>
      </c>
      <c r="H12" s="140">
        <v>30288</v>
      </c>
      <c r="I12" s="115">
        <v>228</v>
      </c>
      <c r="J12" s="116">
        <v>0.7527733755942948</v>
      </c>
    </row>
    <row r="13" spans="1:15" s="110" customFormat="1" ht="12" customHeight="1" x14ac:dyDescent="0.2">
      <c r="A13" s="118" t="s">
        <v>105</v>
      </c>
      <c r="B13" s="119" t="s">
        <v>106</v>
      </c>
      <c r="C13" s="113">
        <v>49.88202909948879</v>
      </c>
      <c r="D13" s="115">
        <v>15222</v>
      </c>
      <c r="E13" s="114">
        <v>15204</v>
      </c>
      <c r="F13" s="114">
        <v>15564</v>
      </c>
      <c r="G13" s="114">
        <v>15248</v>
      </c>
      <c r="H13" s="140">
        <v>15153</v>
      </c>
      <c r="I13" s="115">
        <v>69</v>
      </c>
      <c r="J13" s="116">
        <v>0.45535537517323305</v>
      </c>
    </row>
    <row r="14" spans="1:15" s="110" customFormat="1" ht="12" customHeight="1" x14ac:dyDescent="0.2">
      <c r="A14" s="118"/>
      <c r="B14" s="119" t="s">
        <v>107</v>
      </c>
      <c r="C14" s="113">
        <v>50.11797090051121</v>
      </c>
      <c r="D14" s="115">
        <v>15294</v>
      </c>
      <c r="E14" s="114">
        <v>15269</v>
      </c>
      <c r="F14" s="114">
        <v>15329</v>
      </c>
      <c r="G14" s="114">
        <v>15079</v>
      </c>
      <c r="H14" s="140">
        <v>15135</v>
      </c>
      <c r="I14" s="115">
        <v>159</v>
      </c>
      <c r="J14" s="116">
        <v>1.0505450941526264</v>
      </c>
    </row>
    <row r="15" spans="1:15" s="110" customFormat="1" ht="12" customHeight="1" x14ac:dyDescent="0.2">
      <c r="A15" s="118" t="s">
        <v>105</v>
      </c>
      <c r="B15" s="121" t="s">
        <v>108</v>
      </c>
      <c r="C15" s="113">
        <v>14.005767466247214</v>
      </c>
      <c r="D15" s="115">
        <v>4274</v>
      </c>
      <c r="E15" s="114">
        <v>4378</v>
      </c>
      <c r="F15" s="114">
        <v>4532</v>
      </c>
      <c r="G15" s="114">
        <v>4153</v>
      </c>
      <c r="H15" s="140">
        <v>4292</v>
      </c>
      <c r="I15" s="115">
        <v>-18</v>
      </c>
      <c r="J15" s="116">
        <v>-0.41938490214352281</v>
      </c>
    </row>
    <row r="16" spans="1:15" s="110" customFormat="1" ht="12" customHeight="1" x14ac:dyDescent="0.2">
      <c r="A16" s="118"/>
      <c r="B16" s="121" t="s">
        <v>109</v>
      </c>
      <c r="C16" s="113">
        <v>66.312753965133041</v>
      </c>
      <c r="D16" s="115">
        <v>20236</v>
      </c>
      <c r="E16" s="114">
        <v>20147</v>
      </c>
      <c r="F16" s="114">
        <v>20420</v>
      </c>
      <c r="G16" s="114">
        <v>20357</v>
      </c>
      <c r="H16" s="140">
        <v>20318</v>
      </c>
      <c r="I16" s="115">
        <v>-82</v>
      </c>
      <c r="J16" s="116">
        <v>-0.40358302982577027</v>
      </c>
    </row>
    <row r="17" spans="1:10" s="110" customFormat="1" ht="12" customHeight="1" x14ac:dyDescent="0.2">
      <c r="A17" s="118"/>
      <c r="B17" s="121" t="s">
        <v>110</v>
      </c>
      <c r="C17" s="113">
        <v>18.718049547778215</v>
      </c>
      <c r="D17" s="115">
        <v>5712</v>
      </c>
      <c r="E17" s="114">
        <v>5684</v>
      </c>
      <c r="F17" s="114">
        <v>5668</v>
      </c>
      <c r="G17" s="114">
        <v>5551</v>
      </c>
      <c r="H17" s="140">
        <v>5417</v>
      </c>
      <c r="I17" s="115">
        <v>295</v>
      </c>
      <c r="J17" s="116">
        <v>5.4458187188480709</v>
      </c>
    </row>
    <row r="18" spans="1:10" s="110" customFormat="1" ht="12" customHeight="1" x14ac:dyDescent="0.2">
      <c r="A18" s="120"/>
      <c r="B18" s="121" t="s">
        <v>111</v>
      </c>
      <c r="C18" s="113">
        <v>0.96342902084152571</v>
      </c>
      <c r="D18" s="115">
        <v>294</v>
      </c>
      <c r="E18" s="114">
        <v>264</v>
      </c>
      <c r="F18" s="114">
        <v>273</v>
      </c>
      <c r="G18" s="114">
        <v>266</v>
      </c>
      <c r="H18" s="140">
        <v>261</v>
      </c>
      <c r="I18" s="115">
        <v>33</v>
      </c>
      <c r="J18" s="116">
        <v>12.64367816091954</v>
      </c>
    </row>
    <row r="19" spans="1:10" s="110" customFormat="1" ht="12" customHeight="1" x14ac:dyDescent="0.2">
      <c r="A19" s="120"/>
      <c r="B19" s="121" t="s">
        <v>112</v>
      </c>
      <c r="C19" s="113">
        <v>0.29165028181937347</v>
      </c>
      <c r="D19" s="115">
        <v>89</v>
      </c>
      <c r="E19" s="114">
        <v>71</v>
      </c>
      <c r="F19" s="114">
        <v>86</v>
      </c>
      <c r="G19" s="114">
        <v>75</v>
      </c>
      <c r="H19" s="140">
        <v>68</v>
      </c>
      <c r="I19" s="115">
        <v>21</v>
      </c>
      <c r="J19" s="116">
        <v>30.882352941176471</v>
      </c>
    </row>
    <row r="20" spans="1:10" s="110" customFormat="1" ht="12" customHeight="1" x14ac:dyDescent="0.2">
      <c r="A20" s="118" t="s">
        <v>113</v>
      </c>
      <c r="B20" s="119" t="s">
        <v>181</v>
      </c>
      <c r="C20" s="113">
        <v>68.931052562590111</v>
      </c>
      <c r="D20" s="115">
        <v>21035</v>
      </c>
      <c r="E20" s="114">
        <v>21053</v>
      </c>
      <c r="F20" s="114">
        <v>21512</v>
      </c>
      <c r="G20" s="114">
        <v>20996</v>
      </c>
      <c r="H20" s="140">
        <v>20984</v>
      </c>
      <c r="I20" s="115">
        <v>51</v>
      </c>
      <c r="J20" s="116">
        <v>0.24304231795653833</v>
      </c>
    </row>
    <row r="21" spans="1:10" s="110" customFormat="1" ht="12" customHeight="1" x14ac:dyDescent="0.2">
      <c r="A21" s="118"/>
      <c r="B21" s="119" t="s">
        <v>182</v>
      </c>
      <c r="C21" s="113">
        <v>31.068947437409882</v>
      </c>
      <c r="D21" s="115">
        <v>9481</v>
      </c>
      <c r="E21" s="114">
        <v>9420</v>
      </c>
      <c r="F21" s="114">
        <v>9381</v>
      </c>
      <c r="G21" s="114">
        <v>9331</v>
      </c>
      <c r="H21" s="140">
        <v>9304</v>
      </c>
      <c r="I21" s="115">
        <v>177</v>
      </c>
      <c r="J21" s="116">
        <v>1.9024075666380051</v>
      </c>
    </row>
    <row r="22" spans="1:10" s="110" customFormat="1" ht="12" customHeight="1" x14ac:dyDescent="0.2">
      <c r="A22" s="118" t="s">
        <v>113</v>
      </c>
      <c r="B22" s="119" t="s">
        <v>116</v>
      </c>
      <c r="C22" s="113">
        <v>87.468868790142878</v>
      </c>
      <c r="D22" s="115">
        <v>26692</v>
      </c>
      <c r="E22" s="114">
        <v>26790</v>
      </c>
      <c r="F22" s="114">
        <v>27028</v>
      </c>
      <c r="G22" s="114">
        <v>26583</v>
      </c>
      <c r="H22" s="140">
        <v>26680</v>
      </c>
      <c r="I22" s="115">
        <v>12</v>
      </c>
      <c r="J22" s="116">
        <v>4.4977511244377814E-2</v>
      </c>
    </row>
    <row r="23" spans="1:10" s="110" customFormat="1" ht="12" customHeight="1" x14ac:dyDescent="0.2">
      <c r="A23" s="118"/>
      <c r="B23" s="119" t="s">
        <v>117</v>
      </c>
      <c r="C23" s="113">
        <v>12.508192423646612</v>
      </c>
      <c r="D23" s="115">
        <v>3817</v>
      </c>
      <c r="E23" s="114">
        <v>3677</v>
      </c>
      <c r="F23" s="114">
        <v>3858</v>
      </c>
      <c r="G23" s="114">
        <v>3733</v>
      </c>
      <c r="H23" s="140">
        <v>3599</v>
      </c>
      <c r="I23" s="115">
        <v>218</v>
      </c>
      <c r="J23" s="116">
        <v>6.0572381217004727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19895</v>
      </c>
      <c r="E64" s="236">
        <v>19786</v>
      </c>
      <c r="F64" s="236">
        <v>20146</v>
      </c>
      <c r="G64" s="236">
        <v>19876</v>
      </c>
      <c r="H64" s="140">
        <v>19817</v>
      </c>
      <c r="I64" s="115">
        <v>78</v>
      </c>
      <c r="J64" s="116">
        <v>0.39360145329767371</v>
      </c>
    </row>
    <row r="65" spans="1:12" s="110" customFormat="1" ht="12" customHeight="1" x14ac:dyDescent="0.2">
      <c r="A65" s="118" t="s">
        <v>105</v>
      </c>
      <c r="B65" s="119" t="s">
        <v>106</v>
      </c>
      <c r="C65" s="113">
        <v>54.953505906006534</v>
      </c>
      <c r="D65" s="235">
        <v>10933</v>
      </c>
      <c r="E65" s="236">
        <v>10880</v>
      </c>
      <c r="F65" s="236">
        <v>11194</v>
      </c>
      <c r="G65" s="236">
        <v>11037</v>
      </c>
      <c r="H65" s="140">
        <v>10925</v>
      </c>
      <c r="I65" s="115">
        <v>8</v>
      </c>
      <c r="J65" s="116">
        <v>7.3226544622425629E-2</v>
      </c>
    </row>
    <row r="66" spans="1:12" s="110" customFormat="1" ht="12" customHeight="1" x14ac:dyDescent="0.2">
      <c r="A66" s="118"/>
      <c r="B66" s="119" t="s">
        <v>107</v>
      </c>
      <c r="C66" s="113">
        <v>45.046494093993466</v>
      </c>
      <c r="D66" s="235">
        <v>8962</v>
      </c>
      <c r="E66" s="236">
        <v>8906</v>
      </c>
      <c r="F66" s="236">
        <v>8952</v>
      </c>
      <c r="G66" s="236">
        <v>8839</v>
      </c>
      <c r="H66" s="140">
        <v>8892</v>
      </c>
      <c r="I66" s="115">
        <v>70</v>
      </c>
      <c r="J66" s="116">
        <v>0.78722447143499774</v>
      </c>
    </row>
    <row r="67" spans="1:12" s="110" customFormat="1" ht="12" customHeight="1" x14ac:dyDescent="0.2">
      <c r="A67" s="118" t="s">
        <v>105</v>
      </c>
      <c r="B67" s="121" t="s">
        <v>108</v>
      </c>
      <c r="C67" s="113">
        <v>11.942699170645891</v>
      </c>
      <c r="D67" s="235">
        <v>2376</v>
      </c>
      <c r="E67" s="236">
        <v>2411</v>
      </c>
      <c r="F67" s="236">
        <v>2502</v>
      </c>
      <c r="G67" s="236">
        <v>2332</v>
      </c>
      <c r="H67" s="140">
        <v>2412</v>
      </c>
      <c r="I67" s="115">
        <v>-36</v>
      </c>
      <c r="J67" s="116">
        <v>-1.4925373134328359</v>
      </c>
    </row>
    <row r="68" spans="1:12" s="110" customFormat="1" ht="12" customHeight="1" x14ac:dyDescent="0.2">
      <c r="A68" s="118"/>
      <c r="B68" s="121" t="s">
        <v>109</v>
      </c>
      <c r="C68" s="113">
        <v>67.81603417944207</v>
      </c>
      <c r="D68" s="235">
        <v>13492</v>
      </c>
      <c r="E68" s="236">
        <v>13411</v>
      </c>
      <c r="F68" s="236">
        <v>13654</v>
      </c>
      <c r="G68" s="236">
        <v>13633</v>
      </c>
      <c r="H68" s="140">
        <v>13575</v>
      </c>
      <c r="I68" s="115">
        <v>-83</v>
      </c>
      <c r="J68" s="116">
        <v>-0.61141804788213627</v>
      </c>
    </row>
    <row r="69" spans="1:12" s="110" customFormat="1" ht="12" customHeight="1" x14ac:dyDescent="0.2">
      <c r="A69" s="118"/>
      <c r="B69" s="121" t="s">
        <v>110</v>
      </c>
      <c r="C69" s="113">
        <v>19.150540336768032</v>
      </c>
      <c r="D69" s="235">
        <v>3810</v>
      </c>
      <c r="E69" s="236">
        <v>3761</v>
      </c>
      <c r="F69" s="236">
        <v>3778</v>
      </c>
      <c r="G69" s="236">
        <v>3709</v>
      </c>
      <c r="H69" s="140">
        <v>3640</v>
      </c>
      <c r="I69" s="115">
        <v>170</v>
      </c>
      <c r="J69" s="116">
        <v>4.6703296703296706</v>
      </c>
    </row>
    <row r="70" spans="1:12" s="110" customFormat="1" ht="12" customHeight="1" x14ac:dyDescent="0.2">
      <c r="A70" s="120"/>
      <c r="B70" s="121" t="s">
        <v>111</v>
      </c>
      <c r="C70" s="113">
        <v>1.0907263131440059</v>
      </c>
      <c r="D70" s="235">
        <v>217</v>
      </c>
      <c r="E70" s="236">
        <v>203</v>
      </c>
      <c r="F70" s="236">
        <v>212</v>
      </c>
      <c r="G70" s="236">
        <v>202</v>
      </c>
      <c r="H70" s="140">
        <v>190</v>
      </c>
      <c r="I70" s="115">
        <v>27</v>
      </c>
      <c r="J70" s="116">
        <v>14.210526315789474</v>
      </c>
    </row>
    <row r="71" spans="1:12" s="110" customFormat="1" ht="12" customHeight="1" x14ac:dyDescent="0.2">
      <c r="A71" s="120"/>
      <c r="B71" s="121" t="s">
        <v>112</v>
      </c>
      <c r="C71" s="113">
        <v>0.31666247800955016</v>
      </c>
      <c r="D71" s="235">
        <v>63</v>
      </c>
      <c r="E71" s="236">
        <v>63</v>
      </c>
      <c r="F71" s="236">
        <v>71</v>
      </c>
      <c r="G71" s="236">
        <v>64</v>
      </c>
      <c r="H71" s="140">
        <v>48</v>
      </c>
      <c r="I71" s="115">
        <v>15</v>
      </c>
      <c r="J71" s="116">
        <v>31.25</v>
      </c>
    </row>
    <row r="72" spans="1:12" s="110" customFormat="1" ht="12" customHeight="1" x14ac:dyDescent="0.2">
      <c r="A72" s="118" t="s">
        <v>113</v>
      </c>
      <c r="B72" s="119" t="s">
        <v>181</v>
      </c>
      <c r="C72" s="113">
        <v>72.998240764011058</v>
      </c>
      <c r="D72" s="235">
        <v>14523</v>
      </c>
      <c r="E72" s="236">
        <v>14473</v>
      </c>
      <c r="F72" s="236">
        <v>14844</v>
      </c>
      <c r="G72" s="236">
        <v>14574</v>
      </c>
      <c r="H72" s="140">
        <v>14549</v>
      </c>
      <c r="I72" s="115">
        <v>-26</v>
      </c>
      <c r="J72" s="116">
        <v>-0.1787064403051756</v>
      </c>
    </row>
    <row r="73" spans="1:12" s="110" customFormat="1" ht="12" customHeight="1" x14ac:dyDescent="0.2">
      <c r="A73" s="118"/>
      <c r="B73" s="119" t="s">
        <v>182</v>
      </c>
      <c r="C73" s="113">
        <v>27.001759235988942</v>
      </c>
      <c r="D73" s="115">
        <v>5372</v>
      </c>
      <c r="E73" s="114">
        <v>5313</v>
      </c>
      <c r="F73" s="114">
        <v>5302</v>
      </c>
      <c r="G73" s="114">
        <v>5302</v>
      </c>
      <c r="H73" s="140">
        <v>5268</v>
      </c>
      <c r="I73" s="115">
        <v>104</v>
      </c>
      <c r="J73" s="116">
        <v>1.9741837509491269</v>
      </c>
    </row>
    <row r="74" spans="1:12" s="110" customFormat="1" ht="12" customHeight="1" x14ac:dyDescent="0.2">
      <c r="A74" s="118" t="s">
        <v>113</v>
      </c>
      <c r="B74" s="119" t="s">
        <v>116</v>
      </c>
      <c r="C74" s="113">
        <v>79.76878612716763</v>
      </c>
      <c r="D74" s="115">
        <v>15870</v>
      </c>
      <c r="E74" s="114">
        <v>15940</v>
      </c>
      <c r="F74" s="114">
        <v>16180</v>
      </c>
      <c r="G74" s="114">
        <v>16063</v>
      </c>
      <c r="H74" s="140">
        <v>16091</v>
      </c>
      <c r="I74" s="115">
        <v>-221</v>
      </c>
      <c r="J74" s="116">
        <v>-1.3734385681436827</v>
      </c>
    </row>
    <row r="75" spans="1:12" s="110" customFormat="1" ht="12" customHeight="1" x14ac:dyDescent="0.2">
      <c r="A75" s="142"/>
      <c r="B75" s="124" t="s">
        <v>117</v>
      </c>
      <c r="C75" s="125">
        <v>20.216134707212866</v>
      </c>
      <c r="D75" s="143">
        <v>4022</v>
      </c>
      <c r="E75" s="144">
        <v>3844</v>
      </c>
      <c r="F75" s="144">
        <v>3963</v>
      </c>
      <c r="G75" s="144">
        <v>3807</v>
      </c>
      <c r="H75" s="145">
        <v>3722</v>
      </c>
      <c r="I75" s="143">
        <v>300</v>
      </c>
      <c r="J75" s="146">
        <v>8.0601826974744757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30516</v>
      </c>
      <c r="G11" s="114">
        <v>30473</v>
      </c>
      <c r="H11" s="114">
        <v>30893</v>
      </c>
      <c r="I11" s="114">
        <v>30327</v>
      </c>
      <c r="J11" s="140">
        <v>30288</v>
      </c>
      <c r="K11" s="114">
        <v>228</v>
      </c>
      <c r="L11" s="116">
        <v>0.7527733755942948</v>
      </c>
    </row>
    <row r="12" spans="1:17" s="110" customFormat="1" ht="24.95" customHeight="1" x14ac:dyDescent="0.2">
      <c r="A12" s="604" t="s">
        <v>185</v>
      </c>
      <c r="B12" s="605"/>
      <c r="C12" s="605"/>
      <c r="D12" s="606"/>
      <c r="E12" s="113">
        <v>49.88202909948879</v>
      </c>
      <c r="F12" s="115">
        <v>15222</v>
      </c>
      <c r="G12" s="114">
        <v>15204</v>
      </c>
      <c r="H12" s="114">
        <v>15564</v>
      </c>
      <c r="I12" s="114">
        <v>15248</v>
      </c>
      <c r="J12" s="140">
        <v>15153</v>
      </c>
      <c r="K12" s="114">
        <v>69</v>
      </c>
      <c r="L12" s="116">
        <v>0.45535537517323305</v>
      </c>
    </row>
    <row r="13" spans="1:17" s="110" customFormat="1" ht="15" customHeight="1" x14ac:dyDescent="0.2">
      <c r="A13" s="120"/>
      <c r="B13" s="612" t="s">
        <v>107</v>
      </c>
      <c r="C13" s="612"/>
      <c r="E13" s="113">
        <v>50.11797090051121</v>
      </c>
      <c r="F13" s="115">
        <v>15294</v>
      </c>
      <c r="G13" s="114">
        <v>15269</v>
      </c>
      <c r="H13" s="114">
        <v>15329</v>
      </c>
      <c r="I13" s="114">
        <v>15079</v>
      </c>
      <c r="J13" s="140">
        <v>15135</v>
      </c>
      <c r="K13" s="114">
        <v>159</v>
      </c>
      <c r="L13" s="116">
        <v>1.0505450941526264</v>
      </c>
    </row>
    <row r="14" spans="1:17" s="110" customFormat="1" ht="24.95" customHeight="1" x14ac:dyDescent="0.2">
      <c r="A14" s="604" t="s">
        <v>186</v>
      </c>
      <c r="B14" s="605"/>
      <c r="C14" s="605"/>
      <c r="D14" s="606"/>
      <c r="E14" s="113">
        <v>14.005767466247214</v>
      </c>
      <c r="F14" s="115">
        <v>4274</v>
      </c>
      <c r="G14" s="114">
        <v>4378</v>
      </c>
      <c r="H14" s="114">
        <v>4532</v>
      </c>
      <c r="I14" s="114">
        <v>4153</v>
      </c>
      <c r="J14" s="140">
        <v>4292</v>
      </c>
      <c r="K14" s="114">
        <v>-18</v>
      </c>
      <c r="L14" s="116">
        <v>-0.41938490214352281</v>
      </c>
    </row>
    <row r="15" spans="1:17" s="110" customFormat="1" ht="15" customHeight="1" x14ac:dyDescent="0.2">
      <c r="A15" s="120"/>
      <c r="B15" s="119"/>
      <c r="C15" s="258" t="s">
        <v>106</v>
      </c>
      <c r="E15" s="113">
        <v>51.123069723912025</v>
      </c>
      <c r="F15" s="115">
        <v>2185</v>
      </c>
      <c r="G15" s="114">
        <v>2237</v>
      </c>
      <c r="H15" s="114">
        <v>2329</v>
      </c>
      <c r="I15" s="114">
        <v>2113</v>
      </c>
      <c r="J15" s="140">
        <v>2162</v>
      </c>
      <c r="K15" s="114">
        <v>23</v>
      </c>
      <c r="L15" s="116">
        <v>1.0638297872340425</v>
      </c>
    </row>
    <row r="16" spans="1:17" s="110" customFormat="1" ht="15" customHeight="1" x14ac:dyDescent="0.2">
      <c r="A16" s="120"/>
      <c r="B16" s="119"/>
      <c r="C16" s="258" t="s">
        <v>107</v>
      </c>
      <c r="E16" s="113">
        <v>48.876930276087975</v>
      </c>
      <c r="F16" s="115">
        <v>2089</v>
      </c>
      <c r="G16" s="114">
        <v>2141</v>
      </c>
      <c r="H16" s="114">
        <v>2203</v>
      </c>
      <c r="I16" s="114">
        <v>2040</v>
      </c>
      <c r="J16" s="140">
        <v>2130</v>
      </c>
      <c r="K16" s="114">
        <v>-41</v>
      </c>
      <c r="L16" s="116">
        <v>-1.9248826291079812</v>
      </c>
    </row>
    <row r="17" spans="1:12" s="110" customFormat="1" ht="15" customHeight="1" x14ac:dyDescent="0.2">
      <c r="A17" s="120"/>
      <c r="B17" s="121" t="s">
        <v>109</v>
      </c>
      <c r="C17" s="258"/>
      <c r="E17" s="113">
        <v>66.312753965133041</v>
      </c>
      <c r="F17" s="115">
        <v>20236</v>
      </c>
      <c r="G17" s="114">
        <v>20147</v>
      </c>
      <c r="H17" s="114">
        <v>20420</v>
      </c>
      <c r="I17" s="114">
        <v>20357</v>
      </c>
      <c r="J17" s="140">
        <v>20318</v>
      </c>
      <c r="K17" s="114">
        <v>-82</v>
      </c>
      <c r="L17" s="116">
        <v>-0.40358302982577027</v>
      </c>
    </row>
    <row r="18" spans="1:12" s="110" customFormat="1" ht="15" customHeight="1" x14ac:dyDescent="0.2">
      <c r="A18" s="120"/>
      <c r="B18" s="119"/>
      <c r="C18" s="258" t="s">
        <v>106</v>
      </c>
      <c r="E18" s="113">
        <v>50.217434275548527</v>
      </c>
      <c r="F18" s="115">
        <v>10162</v>
      </c>
      <c r="G18" s="114">
        <v>10108</v>
      </c>
      <c r="H18" s="114">
        <v>10351</v>
      </c>
      <c r="I18" s="114">
        <v>10320</v>
      </c>
      <c r="J18" s="140">
        <v>10267</v>
      </c>
      <c r="K18" s="114">
        <v>-105</v>
      </c>
      <c r="L18" s="116">
        <v>-1.0226940683744035</v>
      </c>
    </row>
    <row r="19" spans="1:12" s="110" customFormat="1" ht="15" customHeight="1" x14ac:dyDescent="0.2">
      <c r="A19" s="120"/>
      <c r="B19" s="119"/>
      <c r="C19" s="258" t="s">
        <v>107</v>
      </c>
      <c r="E19" s="113">
        <v>49.782565724451473</v>
      </c>
      <c r="F19" s="115">
        <v>10074</v>
      </c>
      <c r="G19" s="114">
        <v>10039</v>
      </c>
      <c r="H19" s="114">
        <v>10069</v>
      </c>
      <c r="I19" s="114">
        <v>10037</v>
      </c>
      <c r="J19" s="140">
        <v>10051</v>
      </c>
      <c r="K19" s="114">
        <v>23</v>
      </c>
      <c r="L19" s="116">
        <v>0.2288329519450801</v>
      </c>
    </row>
    <row r="20" spans="1:12" s="110" customFormat="1" ht="15" customHeight="1" x14ac:dyDescent="0.2">
      <c r="A20" s="120"/>
      <c r="B20" s="121" t="s">
        <v>110</v>
      </c>
      <c r="C20" s="258"/>
      <c r="E20" s="113">
        <v>18.718049547778215</v>
      </c>
      <c r="F20" s="115">
        <v>5712</v>
      </c>
      <c r="G20" s="114">
        <v>5684</v>
      </c>
      <c r="H20" s="114">
        <v>5668</v>
      </c>
      <c r="I20" s="114">
        <v>5551</v>
      </c>
      <c r="J20" s="140">
        <v>5417</v>
      </c>
      <c r="K20" s="114">
        <v>295</v>
      </c>
      <c r="L20" s="116">
        <v>5.4458187188480709</v>
      </c>
    </row>
    <row r="21" spans="1:12" s="110" customFormat="1" ht="15" customHeight="1" x14ac:dyDescent="0.2">
      <c r="A21" s="120"/>
      <c r="B21" s="119"/>
      <c r="C21" s="258" t="s">
        <v>106</v>
      </c>
      <c r="E21" s="113">
        <v>47.321428571428569</v>
      </c>
      <c r="F21" s="115">
        <v>2703</v>
      </c>
      <c r="G21" s="114">
        <v>2702</v>
      </c>
      <c r="H21" s="114">
        <v>2721</v>
      </c>
      <c r="I21" s="114">
        <v>2654</v>
      </c>
      <c r="J21" s="140">
        <v>2566</v>
      </c>
      <c r="K21" s="114">
        <v>137</v>
      </c>
      <c r="L21" s="116">
        <v>5.3390491036632888</v>
      </c>
    </row>
    <row r="22" spans="1:12" s="110" customFormat="1" ht="15" customHeight="1" x14ac:dyDescent="0.2">
      <c r="A22" s="120"/>
      <c r="B22" s="119"/>
      <c r="C22" s="258" t="s">
        <v>107</v>
      </c>
      <c r="E22" s="113">
        <v>52.678571428571431</v>
      </c>
      <c r="F22" s="115">
        <v>3009</v>
      </c>
      <c r="G22" s="114">
        <v>2982</v>
      </c>
      <c r="H22" s="114">
        <v>2947</v>
      </c>
      <c r="I22" s="114">
        <v>2897</v>
      </c>
      <c r="J22" s="140">
        <v>2851</v>
      </c>
      <c r="K22" s="114">
        <v>158</v>
      </c>
      <c r="L22" s="116">
        <v>5.5419151175026302</v>
      </c>
    </row>
    <row r="23" spans="1:12" s="110" customFormat="1" ht="15" customHeight="1" x14ac:dyDescent="0.2">
      <c r="A23" s="120"/>
      <c r="B23" s="121" t="s">
        <v>111</v>
      </c>
      <c r="C23" s="258"/>
      <c r="E23" s="113">
        <v>0.96342902084152571</v>
      </c>
      <c r="F23" s="115">
        <v>294</v>
      </c>
      <c r="G23" s="114">
        <v>264</v>
      </c>
      <c r="H23" s="114">
        <v>273</v>
      </c>
      <c r="I23" s="114">
        <v>266</v>
      </c>
      <c r="J23" s="140">
        <v>261</v>
      </c>
      <c r="K23" s="114">
        <v>33</v>
      </c>
      <c r="L23" s="116">
        <v>12.64367816091954</v>
      </c>
    </row>
    <row r="24" spans="1:12" s="110" customFormat="1" ht="15" customHeight="1" x14ac:dyDescent="0.2">
      <c r="A24" s="120"/>
      <c r="B24" s="119"/>
      <c r="C24" s="258" t="s">
        <v>106</v>
      </c>
      <c r="E24" s="113">
        <v>58.503401360544217</v>
      </c>
      <c r="F24" s="115">
        <v>172</v>
      </c>
      <c r="G24" s="114">
        <v>157</v>
      </c>
      <c r="H24" s="114">
        <v>163</v>
      </c>
      <c r="I24" s="114">
        <v>161</v>
      </c>
      <c r="J24" s="140">
        <v>158</v>
      </c>
      <c r="K24" s="114">
        <v>14</v>
      </c>
      <c r="L24" s="116">
        <v>8.8607594936708853</v>
      </c>
    </row>
    <row r="25" spans="1:12" s="110" customFormat="1" ht="15" customHeight="1" x14ac:dyDescent="0.2">
      <c r="A25" s="120"/>
      <c r="B25" s="119"/>
      <c r="C25" s="258" t="s">
        <v>107</v>
      </c>
      <c r="E25" s="113">
        <v>41.496598639455783</v>
      </c>
      <c r="F25" s="115">
        <v>122</v>
      </c>
      <c r="G25" s="114">
        <v>107</v>
      </c>
      <c r="H25" s="114">
        <v>110</v>
      </c>
      <c r="I25" s="114">
        <v>105</v>
      </c>
      <c r="J25" s="140">
        <v>103</v>
      </c>
      <c r="K25" s="114">
        <v>19</v>
      </c>
      <c r="L25" s="116">
        <v>18.446601941747574</v>
      </c>
    </row>
    <row r="26" spans="1:12" s="110" customFormat="1" ht="15" customHeight="1" x14ac:dyDescent="0.2">
      <c r="A26" s="120"/>
      <c r="C26" s="121" t="s">
        <v>187</v>
      </c>
      <c r="D26" s="110" t="s">
        <v>188</v>
      </c>
      <c r="E26" s="113">
        <v>0.29165028181937347</v>
      </c>
      <c r="F26" s="115">
        <v>89</v>
      </c>
      <c r="G26" s="114">
        <v>71</v>
      </c>
      <c r="H26" s="114">
        <v>86</v>
      </c>
      <c r="I26" s="114">
        <v>75</v>
      </c>
      <c r="J26" s="140">
        <v>68</v>
      </c>
      <c r="K26" s="114">
        <v>21</v>
      </c>
      <c r="L26" s="116">
        <v>30.882352941176471</v>
      </c>
    </row>
    <row r="27" spans="1:12" s="110" customFormat="1" ht="15" customHeight="1" x14ac:dyDescent="0.2">
      <c r="A27" s="120"/>
      <c r="B27" s="119"/>
      <c r="D27" s="259" t="s">
        <v>106</v>
      </c>
      <c r="E27" s="113">
        <v>48.314606741573037</v>
      </c>
      <c r="F27" s="115">
        <v>43</v>
      </c>
      <c r="G27" s="114">
        <v>37</v>
      </c>
      <c r="H27" s="114">
        <v>47</v>
      </c>
      <c r="I27" s="114">
        <v>43</v>
      </c>
      <c r="J27" s="140">
        <v>38</v>
      </c>
      <c r="K27" s="114">
        <v>5</v>
      </c>
      <c r="L27" s="116">
        <v>13.157894736842104</v>
      </c>
    </row>
    <row r="28" spans="1:12" s="110" customFormat="1" ht="15" customHeight="1" x14ac:dyDescent="0.2">
      <c r="A28" s="120"/>
      <c r="B28" s="119"/>
      <c r="D28" s="259" t="s">
        <v>107</v>
      </c>
      <c r="E28" s="113">
        <v>51.685393258426963</v>
      </c>
      <c r="F28" s="115">
        <v>46</v>
      </c>
      <c r="G28" s="114">
        <v>34</v>
      </c>
      <c r="H28" s="114">
        <v>39</v>
      </c>
      <c r="I28" s="114">
        <v>32</v>
      </c>
      <c r="J28" s="140">
        <v>30</v>
      </c>
      <c r="K28" s="114">
        <v>16</v>
      </c>
      <c r="L28" s="116">
        <v>53.333333333333336</v>
      </c>
    </row>
    <row r="29" spans="1:12" s="110" customFormat="1" ht="24.95" customHeight="1" x14ac:dyDescent="0.2">
      <c r="A29" s="604" t="s">
        <v>189</v>
      </c>
      <c r="B29" s="605"/>
      <c r="C29" s="605"/>
      <c r="D29" s="606"/>
      <c r="E29" s="113">
        <v>87.468868790142878</v>
      </c>
      <c r="F29" s="115">
        <v>26692</v>
      </c>
      <c r="G29" s="114">
        <v>26790</v>
      </c>
      <c r="H29" s="114">
        <v>27028</v>
      </c>
      <c r="I29" s="114">
        <v>26583</v>
      </c>
      <c r="J29" s="140">
        <v>26680</v>
      </c>
      <c r="K29" s="114">
        <v>12</v>
      </c>
      <c r="L29" s="116">
        <v>4.4977511244377814E-2</v>
      </c>
    </row>
    <row r="30" spans="1:12" s="110" customFormat="1" ht="15" customHeight="1" x14ac:dyDescent="0.2">
      <c r="A30" s="120"/>
      <c r="B30" s="119"/>
      <c r="C30" s="258" t="s">
        <v>106</v>
      </c>
      <c r="E30" s="113">
        <v>47.673460212797842</v>
      </c>
      <c r="F30" s="115">
        <v>12725</v>
      </c>
      <c r="G30" s="114">
        <v>12787</v>
      </c>
      <c r="H30" s="114">
        <v>12990</v>
      </c>
      <c r="I30" s="114">
        <v>12744</v>
      </c>
      <c r="J30" s="140">
        <v>12755</v>
      </c>
      <c r="K30" s="114">
        <v>-30</v>
      </c>
      <c r="L30" s="116">
        <v>-0.23520188161505293</v>
      </c>
    </row>
    <row r="31" spans="1:12" s="110" customFormat="1" ht="15" customHeight="1" x14ac:dyDescent="0.2">
      <c r="A31" s="120"/>
      <c r="B31" s="119"/>
      <c r="C31" s="258" t="s">
        <v>107</v>
      </c>
      <c r="E31" s="113">
        <v>52.326539787202158</v>
      </c>
      <c r="F31" s="115">
        <v>13967</v>
      </c>
      <c r="G31" s="114">
        <v>14003</v>
      </c>
      <c r="H31" s="114">
        <v>14038</v>
      </c>
      <c r="I31" s="114">
        <v>13839</v>
      </c>
      <c r="J31" s="140">
        <v>13925</v>
      </c>
      <c r="K31" s="114">
        <v>42</v>
      </c>
      <c r="L31" s="116">
        <v>0.30161579892280072</v>
      </c>
    </row>
    <row r="32" spans="1:12" s="110" customFormat="1" ht="15" customHeight="1" x14ac:dyDescent="0.2">
      <c r="A32" s="120"/>
      <c r="B32" s="119" t="s">
        <v>117</v>
      </c>
      <c r="C32" s="258"/>
      <c r="E32" s="113">
        <v>12.508192423646612</v>
      </c>
      <c r="F32" s="115">
        <v>3817</v>
      </c>
      <c r="G32" s="114">
        <v>3677</v>
      </c>
      <c r="H32" s="114">
        <v>3858</v>
      </c>
      <c r="I32" s="114">
        <v>3733</v>
      </c>
      <c r="J32" s="140">
        <v>3599</v>
      </c>
      <c r="K32" s="114">
        <v>218</v>
      </c>
      <c r="L32" s="116">
        <v>6.0572381217004727</v>
      </c>
    </row>
    <row r="33" spans="1:12" s="110" customFormat="1" ht="15" customHeight="1" x14ac:dyDescent="0.2">
      <c r="A33" s="120"/>
      <c r="B33" s="119"/>
      <c r="C33" s="258" t="s">
        <v>106</v>
      </c>
      <c r="E33" s="113">
        <v>65.260675923500131</v>
      </c>
      <c r="F33" s="115">
        <v>2491</v>
      </c>
      <c r="G33" s="114">
        <v>2413</v>
      </c>
      <c r="H33" s="114">
        <v>2569</v>
      </c>
      <c r="I33" s="114">
        <v>2496</v>
      </c>
      <c r="J33" s="140">
        <v>2392</v>
      </c>
      <c r="K33" s="114">
        <v>99</v>
      </c>
      <c r="L33" s="116">
        <v>4.1387959866220738</v>
      </c>
    </row>
    <row r="34" spans="1:12" s="110" customFormat="1" ht="15" customHeight="1" x14ac:dyDescent="0.2">
      <c r="A34" s="120"/>
      <c r="B34" s="119"/>
      <c r="C34" s="258" t="s">
        <v>107</v>
      </c>
      <c r="E34" s="113">
        <v>34.739324076499869</v>
      </c>
      <c r="F34" s="115">
        <v>1326</v>
      </c>
      <c r="G34" s="114">
        <v>1264</v>
      </c>
      <c r="H34" s="114">
        <v>1289</v>
      </c>
      <c r="I34" s="114">
        <v>1237</v>
      </c>
      <c r="J34" s="140">
        <v>1207</v>
      </c>
      <c r="K34" s="114">
        <v>119</v>
      </c>
      <c r="L34" s="116">
        <v>9.8591549295774641</v>
      </c>
    </row>
    <row r="35" spans="1:12" s="110" customFormat="1" ht="24.95" customHeight="1" x14ac:dyDescent="0.2">
      <c r="A35" s="604" t="s">
        <v>190</v>
      </c>
      <c r="B35" s="605"/>
      <c r="C35" s="605"/>
      <c r="D35" s="606"/>
      <c r="E35" s="113">
        <v>68.931052562590111</v>
      </c>
      <c r="F35" s="115">
        <v>21035</v>
      </c>
      <c r="G35" s="114">
        <v>21053</v>
      </c>
      <c r="H35" s="114">
        <v>21512</v>
      </c>
      <c r="I35" s="114">
        <v>20996</v>
      </c>
      <c r="J35" s="140">
        <v>20984</v>
      </c>
      <c r="K35" s="114">
        <v>51</v>
      </c>
      <c r="L35" s="116">
        <v>0.24304231795653833</v>
      </c>
    </row>
    <row r="36" spans="1:12" s="110" customFormat="1" ht="15" customHeight="1" x14ac:dyDescent="0.2">
      <c r="A36" s="120"/>
      <c r="B36" s="119"/>
      <c r="C36" s="258" t="s">
        <v>106</v>
      </c>
      <c r="E36" s="113">
        <v>65.020204421202763</v>
      </c>
      <c r="F36" s="115">
        <v>13677</v>
      </c>
      <c r="G36" s="114">
        <v>13700</v>
      </c>
      <c r="H36" s="114">
        <v>14033</v>
      </c>
      <c r="I36" s="114">
        <v>13698</v>
      </c>
      <c r="J36" s="140">
        <v>13647</v>
      </c>
      <c r="K36" s="114">
        <v>30</v>
      </c>
      <c r="L36" s="116">
        <v>0.21982853374367992</v>
      </c>
    </row>
    <row r="37" spans="1:12" s="110" customFormat="1" ht="15" customHeight="1" x14ac:dyDescent="0.2">
      <c r="A37" s="120"/>
      <c r="B37" s="119"/>
      <c r="C37" s="258" t="s">
        <v>107</v>
      </c>
      <c r="E37" s="113">
        <v>34.979795578797244</v>
      </c>
      <c r="F37" s="115">
        <v>7358</v>
      </c>
      <c r="G37" s="114">
        <v>7353</v>
      </c>
      <c r="H37" s="114">
        <v>7479</v>
      </c>
      <c r="I37" s="114">
        <v>7298</v>
      </c>
      <c r="J37" s="140">
        <v>7337</v>
      </c>
      <c r="K37" s="114">
        <v>21</v>
      </c>
      <c r="L37" s="116">
        <v>0.28622052610058607</v>
      </c>
    </row>
    <row r="38" spans="1:12" s="110" customFormat="1" ht="15" customHeight="1" x14ac:dyDescent="0.2">
      <c r="A38" s="120"/>
      <c r="B38" s="119" t="s">
        <v>182</v>
      </c>
      <c r="C38" s="258"/>
      <c r="E38" s="113">
        <v>31.068947437409882</v>
      </c>
      <c r="F38" s="115">
        <v>9481</v>
      </c>
      <c r="G38" s="114">
        <v>9420</v>
      </c>
      <c r="H38" s="114">
        <v>9381</v>
      </c>
      <c r="I38" s="114">
        <v>9331</v>
      </c>
      <c r="J38" s="140">
        <v>9304</v>
      </c>
      <c r="K38" s="114">
        <v>177</v>
      </c>
      <c r="L38" s="116">
        <v>1.9024075666380051</v>
      </c>
    </row>
    <row r="39" spans="1:12" s="110" customFormat="1" ht="15" customHeight="1" x14ac:dyDescent="0.2">
      <c r="A39" s="120"/>
      <c r="B39" s="119"/>
      <c r="C39" s="258" t="s">
        <v>106</v>
      </c>
      <c r="E39" s="113">
        <v>16.295749393523892</v>
      </c>
      <c r="F39" s="115">
        <v>1545</v>
      </c>
      <c r="G39" s="114">
        <v>1504</v>
      </c>
      <c r="H39" s="114">
        <v>1531</v>
      </c>
      <c r="I39" s="114">
        <v>1550</v>
      </c>
      <c r="J39" s="140">
        <v>1506</v>
      </c>
      <c r="K39" s="114">
        <v>39</v>
      </c>
      <c r="L39" s="116">
        <v>2.5896414342629481</v>
      </c>
    </row>
    <row r="40" spans="1:12" s="110" customFormat="1" ht="15" customHeight="1" x14ac:dyDescent="0.2">
      <c r="A40" s="120"/>
      <c r="B40" s="119"/>
      <c r="C40" s="258" t="s">
        <v>107</v>
      </c>
      <c r="E40" s="113">
        <v>83.704250606476108</v>
      </c>
      <c r="F40" s="115">
        <v>7936</v>
      </c>
      <c r="G40" s="114">
        <v>7916</v>
      </c>
      <c r="H40" s="114">
        <v>7850</v>
      </c>
      <c r="I40" s="114">
        <v>7781</v>
      </c>
      <c r="J40" s="140">
        <v>7798</v>
      </c>
      <c r="K40" s="114">
        <v>138</v>
      </c>
      <c r="L40" s="116">
        <v>1.7696845344960246</v>
      </c>
    </row>
    <row r="41" spans="1:12" s="110" customFormat="1" ht="24.75" customHeight="1" x14ac:dyDescent="0.2">
      <c r="A41" s="604" t="s">
        <v>517</v>
      </c>
      <c r="B41" s="605"/>
      <c r="C41" s="605"/>
      <c r="D41" s="606"/>
      <c r="E41" s="113">
        <v>5.2660899200419449</v>
      </c>
      <c r="F41" s="115">
        <v>1607</v>
      </c>
      <c r="G41" s="114">
        <v>1806</v>
      </c>
      <c r="H41" s="114">
        <v>1822</v>
      </c>
      <c r="I41" s="114">
        <v>1521</v>
      </c>
      <c r="J41" s="140">
        <v>1620</v>
      </c>
      <c r="K41" s="114">
        <v>-13</v>
      </c>
      <c r="L41" s="116">
        <v>-0.80246913580246915</v>
      </c>
    </row>
    <row r="42" spans="1:12" s="110" customFormat="1" ht="15" customHeight="1" x14ac:dyDescent="0.2">
      <c r="A42" s="120"/>
      <c r="B42" s="119"/>
      <c r="C42" s="258" t="s">
        <v>106</v>
      </c>
      <c r="E42" s="113">
        <v>55.50715619166148</v>
      </c>
      <c r="F42" s="115">
        <v>892</v>
      </c>
      <c r="G42" s="114">
        <v>1021</v>
      </c>
      <c r="H42" s="114">
        <v>1023</v>
      </c>
      <c r="I42" s="114">
        <v>832</v>
      </c>
      <c r="J42" s="140">
        <v>878</v>
      </c>
      <c r="K42" s="114">
        <v>14</v>
      </c>
      <c r="L42" s="116">
        <v>1.5945330296127562</v>
      </c>
    </row>
    <row r="43" spans="1:12" s="110" customFormat="1" ht="15" customHeight="1" x14ac:dyDescent="0.2">
      <c r="A43" s="123"/>
      <c r="B43" s="124"/>
      <c r="C43" s="260" t="s">
        <v>107</v>
      </c>
      <c r="D43" s="261"/>
      <c r="E43" s="125">
        <v>44.49284380833852</v>
      </c>
      <c r="F43" s="143">
        <v>715</v>
      </c>
      <c r="G43" s="144">
        <v>785</v>
      </c>
      <c r="H43" s="144">
        <v>799</v>
      </c>
      <c r="I43" s="144">
        <v>689</v>
      </c>
      <c r="J43" s="145">
        <v>742</v>
      </c>
      <c r="K43" s="144">
        <v>-27</v>
      </c>
      <c r="L43" s="146">
        <v>-3.6388140161725069</v>
      </c>
    </row>
    <row r="44" spans="1:12" s="110" customFormat="1" ht="45.75" customHeight="1" x14ac:dyDescent="0.2">
      <c r="A44" s="604" t="s">
        <v>191</v>
      </c>
      <c r="B44" s="605"/>
      <c r="C44" s="605"/>
      <c r="D44" s="606"/>
      <c r="E44" s="113">
        <v>2.2414471097129374</v>
      </c>
      <c r="F44" s="115">
        <v>684</v>
      </c>
      <c r="G44" s="114">
        <v>692</v>
      </c>
      <c r="H44" s="114">
        <v>684</v>
      </c>
      <c r="I44" s="114">
        <v>667</v>
      </c>
      <c r="J44" s="140">
        <v>669</v>
      </c>
      <c r="K44" s="114">
        <v>15</v>
      </c>
      <c r="L44" s="116">
        <v>2.2421524663677128</v>
      </c>
    </row>
    <row r="45" spans="1:12" s="110" customFormat="1" ht="15" customHeight="1" x14ac:dyDescent="0.2">
      <c r="A45" s="120"/>
      <c r="B45" s="119"/>
      <c r="C45" s="258" t="s">
        <v>106</v>
      </c>
      <c r="E45" s="113">
        <v>65.643274853801174</v>
      </c>
      <c r="F45" s="115">
        <v>449</v>
      </c>
      <c r="G45" s="114">
        <v>455</v>
      </c>
      <c r="H45" s="114">
        <v>452</v>
      </c>
      <c r="I45" s="114">
        <v>442</v>
      </c>
      <c r="J45" s="140">
        <v>443</v>
      </c>
      <c r="K45" s="114">
        <v>6</v>
      </c>
      <c r="L45" s="116">
        <v>1.3544018058690745</v>
      </c>
    </row>
    <row r="46" spans="1:12" s="110" customFormat="1" ht="15" customHeight="1" x14ac:dyDescent="0.2">
      <c r="A46" s="123"/>
      <c r="B46" s="124"/>
      <c r="C46" s="260" t="s">
        <v>107</v>
      </c>
      <c r="D46" s="261"/>
      <c r="E46" s="125">
        <v>34.356725146198833</v>
      </c>
      <c r="F46" s="143">
        <v>235</v>
      </c>
      <c r="G46" s="144">
        <v>237</v>
      </c>
      <c r="H46" s="144">
        <v>232</v>
      </c>
      <c r="I46" s="144">
        <v>225</v>
      </c>
      <c r="J46" s="145">
        <v>226</v>
      </c>
      <c r="K46" s="144">
        <v>9</v>
      </c>
      <c r="L46" s="146">
        <v>3.9823008849557522</v>
      </c>
    </row>
    <row r="47" spans="1:12" s="110" customFormat="1" ht="39" customHeight="1" x14ac:dyDescent="0.2">
      <c r="A47" s="604" t="s">
        <v>518</v>
      </c>
      <c r="B47" s="607"/>
      <c r="C47" s="607"/>
      <c r="D47" s="608"/>
      <c r="E47" s="113">
        <v>0.1507405950976537</v>
      </c>
      <c r="F47" s="115">
        <v>46</v>
      </c>
      <c r="G47" s="114">
        <v>43</v>
      </c>
      <c r="H47" s="114">
        <v>36</v>
      </c>
      <c r="I47" s="114">
        <v>46</v>
      </c>
      <c r="J47" s="140">
        <v>46</v>
      </c>
      <c r="K47" s="114">
        <v>0</v>
      </c>
      <c r="L47" s="116">
        <v>0</v>
      </c>
    </row>
    <row r="48" spans="1:12" s="110" customFormat="1" ht="15" customHeight="1" x14ac:dyDescent="0.2">
      <c r="A48" s="120"/>
      <c r="B48" s="119"/>
      <c r="C48" s="258" t="s">
        <v>106</v>
      </c>
      <c r="E48" s="113">
        <v>28.260869565217391</v>
      </c>
      <c r="F48" s="115">
        <v>13</v>
      </c>
      <c r="G48" s="114">
        <v>13</v>
      </c>
      <c r="H48" s="114">
        <v>10</v>
      </c>
      <c r="I48" s="114">
        <v>17</v>
      </c>
      <c r="J48" s="140">
        <v>17</v>
      </c>
      <c r="K48" s="114">
        <v>-4</v>
      </c>
      <c r="L48" s="116">
        <v>-23.529411764705884</v>
      </c>
    </row>
    <row r="49" spans="1:12" s="110" customFormat="1" ht="15" customHeight="1" x14ac:dyDescent="0.2">
      <c r="A49" s="123"/>
      <c r="B49" s="124"/>
      <c r="C49" s="260" t="s">
        <v>107</v>
      </c>
      <c r="D49" s="261"/>
      <c r="E49" s="125">
        <v>71.739130434782609</v>
      </c>
      <c r="F49" s="143">
        <v>33</v>
      </c>
      <c r="G49" s="144">
        <v>30</v>
      </c>
      <c r="H49" s="144">
        <v>26</v>
      </c>
      <c r="I49" s="144">
        <v>29</v>
      </c>
      <c r="J49" s="145">
        <v>29</v>
      </c>
      <c r="K49" s="144">
        <v>4</v>
      </c>
      <c r="L49" s="146">
        <v>13.793103448275861</v>
      </c>
    </row>
    <row r="50" spans="1:12" s="110" customFormat="1" ht="24.95" customHeight="1" x14ac:dyDescent="0.2">
      <c r="A50" s="609" t="s">
        <v>192</v>
      </c>
      <c r="B50" s="610"/>
      <c r="C50" s="610"/>
      <c r="D50" s="611"/>
      <c r="E50" s="262">
        <v>14.320356534277101</v>
      </c>
      <c r="F50" s="263">
        <v>4370</v>
      </c>
      <c r="G50" s="264">
        <v>4495</v>
      </c>
      <c r="H50" s="264">
        <v>4661</v>
      </c>
      <c r="I50" s="264">
        <v>4335</v>
      </c>
      <c r="J50" s="265">
        <v>4373</v>
      </c>
      <c r="K50" s="263">
        <v>-3</v>
      </c>
      <c r="L50" s="266">
        <v>-6.8602789846787096E-2</v>
      </c>
    </row>
    <row r="51" spans="1:12" s="110" customFormat="1" ht="15" customHeight="1" x14ac:dyDescent="0.2">
      <c r="A51" s="120"/>
      <c r="B51" s="119"/>
      <c r="C51" s="258" t="s">
        <v>106</v>
      </c>
      <c r="E51" s="113">
        <v>58.260869565217391</v>
      </c>
      <c r="F51" s="115">
        <v>2546</v>
      </c>
      <c r="G51" s="114">
        <v>2591</v>
      </c>
      <c r="H51" s="114">
        <v>2737</v>
      </c>
      <c r="I51" s="114">
        <v>2547</v>
      </c>
      <c r="J51" s="140">
        <v>2538</v>
      </c>
      <c r="K51" s="114">
        <v>8</v>
      </c>
      <c r="L51" s="116">
        <v>0.31520882584712373</v>
      </c>
    </row>
    <row r="52" spans="1:12" s="110" customFormat="1" ht="15" customHeight="1" x14ac:dyDescent="0.2">
      <c r="A52" s="120"/>
      <c r="B52" s="119"/>
      <c r="C52" s="258" t="s">
        <v>107</v>
      </c>
      <c r="E52" s="113">
        <v>41.739130434782609</v>
      </c>
      <c r="F52" s="115">
        <v>1824</v>
      </c>
      <c r="G52" s="114">
        <v>1904</v>
      </c>
      <c r="H52" s="114">
        <v>1924</v>
      </c>
      <c r="I52" s="114">
        <v>1788</v>
      </c>
      <c r="J52" s="140">
        <v>1835</v>
      </c>
      <c r="K52" s="114">
        <v>-11</v>
      </c>
      <c r="L52" s="116">
        <v>-0.59945504087193457</v>
      </c>
    </row>
    <row r="53" spans="1:12" s="110" customFormat="1" ht="15" customHeight="1" x14ac:dyDescent="0.2">
      <c r="A53" s="120"/>
      <c r="B53" s="119"/>
      <c r="C53" s="258" t="s">
        <v>187</v>
      </c>
      <c r="D53" s="110" t="s">
        <v>193</v>
      </c>
      <c r="E53" s="113">
        <v>27.254004576659039</v>
      </c>
      <c r="F53" s="115">
        <v>1191</v>
      </c>
      <c r="G53" s="114">
        <v>1380</v>
      </c>
      <c r="H53" s="114">
        <v>1406</v>
      </c>
      <c r="I53" s="114">
        <v>1108</v>
      </c>
      <c r="J53" s="140">
        <v>1193</v>
      </c>
      <c r="K53" s="114">
        <v>-2</v>
      </c>
      <c r="L53" s="116">
        <v>-0.16764459346186086</v>
      </c>
    </row>
    <row r="54" spans="1:12" s="110" customFormat="1" ht="15" customHeight="1" x14ac:dyDescent="0.2">
      <c r="A54" s="120"/>
      <c r="B54" s="119"/>
      <c r="D54" s="267" t="s">
        <v>194</v>
      </c>
      <c r="E54" s="113">
        <v>57.68261964735516</v>
      </c>
      <c r="F54" s="115">
        <v>687</v>
      </c>
      <c r="G54" s="114">
        <v>790</v>
      </c>
      <c r="H54" s="114">
        <v>818</v>
      </c>
      <c r="I54" s="114">
        <v>647</v>
      </c>
      <c r="J54" s="140">
        <v>681</v>
      </c>
      <c r="K54" s="114">
        <v>6</v>
      </c>
      <c r="L54" s="116">
        <v>0.88105726872246692</v>
      </c>
    </row>
    <row r="55" spans="1:12" s="110" customFormat="1" ht="15" customHeight="1" x14ac:dyDescent="0.2">
      <c r="A55" s="120"/>
      <c r="B55" s="119"/>
      <c r="D55" s="267" t="s">
        <v>195</v>
      </c>
      <c r="E55" s="113">
        <v>42.31738035264484</v>
      </c>
      <c r="F55" s="115">
        <v>504</v>
      </c>
      <c r="G55" s="114">
        <v>590</v>
      </c>
      <c r="H55" s="114">
        <v>588</v>
      </c>
      <c r="I55" s="114">
        <v>461</v>
      </c>
      <c r="J55" s="140">
        <v>512</v>
      </c>
      <c r="K55" s="114">
        <v>-8</v>
      </c>
      <c r="L55" s="116">
        <v>-1.5625</v>
      </c>
    </row>
    <row r="56" spans="1:12" s="110" customFormat="1" ht="15" customHeight="1" x14ac:dyDescent="0.2">
      <c r="A56" s="120"/>
      <c r="B56" s="119" t="s">
        <v>196</v>
      </c>
      <c r="C56" s="258"/>
      <c r="E56" s="113">
        <v>67.259798138681347</v>
      </c>
      <c r="F56" s="115">
        <v>20525</v>
      </c>
      <c r="G56" s="114">
        <v>20401</v>
      </c>
      <c r="H56" s="114">
        <v>20608</v>
      </c>
      <c r="I56" s="114">
        <v>20455</v>
      </c>
      <c r="J56" s="140">
        <v>20454</v>
      </c>
      <c r="K56" s="114">
        <v>71</v>
      </c>
      <c r="L56" s="116">
        <v>0.34712036765424858</v>
      </c>
    </row>
    <row r="57" spans="1:12" s="110" customFormat="1" ht="15" customHeight="1" x14ac:dyDescent="0.2">
      <c r="A57" s="120"/>
      <c r="B57" s="119"/>
      <c r="C57" s="258" t="s">
        <v>106</v>
      </c>
      <c r="E57" s="113">
        <v>46.894031668696712</v>
      </c>
      <c r="F57" s="115">
        <v>9625</v>
      </c>
      <c r="G57" s="114">
        <v>9545</v>
      </c>
      <c r="H57" s="114">
        <v>9710</v>
      </c>
      <c r="I57" s="114">
        <v>9623</v>
      </c>
      <c r="J57" s="140">
        <v>9593</v>
      </c>
      <c r="K57" s="114">
        <v>32</v>
      </c>
      <c r="L57" s="116">
        <v>0.33357656624622123</v>
      </c>
    </row>
    <row r="58" spans="1:12" s="110" customFormat="1" ht="15" customHeight="1" x14ac:dyDescent="0.2">
      <c r="A58" s="120"/>
      <c r="B58" s="119"/>
      <c r="C58" s="258" t="s">
        <v>107</v>
      </c>
      <c r="E58" s="113">
        <v>53.105968331303288</v>
      </c>
      <c r="F58" s="115">
        <v>10900</v>
      </c>
      <c r="G58" s="114">
        <v>10856</v>
      </c>
      <c r="H58" s="114">
        <v>10898</v>
      </c>
      <c r="I58" s="114">
        <v>10832</v>
      </c>
      <c r="J58" s="140">
        <v>10861</v>
      </c>
      <c r="K58" s="114">
        <v>39</v>
      </c>
      <c r="L58" s="116">
        <v>0.35908295737040791</v>
      </c>
    </row>
    <row r="59" spans="1:12" s="110" customFormat="1" ht="15" customHeight="1" x14ac:dyDescent="0.2">
      <c r="A59" s="120"/>
      <c r="B59" s="119"/>
      <c r="C59" s="258" t="s">
        <v>105</v>
      </c>
      <c r="D59" s="110" t="s">
        <v>197</v>
      </c>
      <c r="E59" s="113">
        <v>90.903775883069429</v>
      </c>
      <c r="F59" s="115">
        <v>18658</v>
      </c>
      <c r="G59" s="114">
        <v>18545</v>
      </c>
      <c r="H59" s="114">
        <v>18743</v>
      </c>
      <c r="I59" s="114">
        <v>18626</v>
      </c>
      <c r="J59" s="140">
        <v>18608</v>
      </c>
      <c r="K59" s="114">
        <v>50</v>
      </c>
      <c r="L59" s="116">
        <v>0.26870163370593292</v>
      </c>
    </row>
    <row r="60" spans="1:12" s="110" customFormat="1" ht="15" customHeight="1" x14ac:dyDescent="0.2">
      <c r="A60" s="120"/>
      <c r="B60" s="119"/>
      <c r="C60" s="258"/>
      <c r="D60" s="267" t="s">
        <v>198</v>
      </c>
      <c r="E60" s="113">
        <v>44.361667917247296</v>
      </c>
      <c r="F60" s="115">
        <v>8277</v>
      </c>
      <c r="G60" s="114">
        <v>8196</v>
      </c>
      <c r="H60" s="114">
        <v>8347</v>
      </c>
      <c r="I60" s="114">
        <v>8295</v>
      </c>
      <c r="J60" s="140">
        <v>8256</v>
      </c>
      <c r="K60" s="114">
        <v>21</v>
      </c>
      <c r="L60" s="116">
        <v>0.25436046511627908</v>
      </c>
    </row>
    <row r="61" spans="1:12" s="110" customFormat="1" ht="15" customHeight="1" x14ac:dyDescent="0.2">
      <c r="A61" s="120"/>
      <c r="B61" s="119"/>
      <c r="C61" s="258"/>
      <c r="D61" s="267" t="s">
        <v>199</v>
      </c>
      <c r="E61" s="113">
        <v>55.638332082752704</v>
      </c>
      <c r="F61" s="115">
        <v>10381</v>
      </c>
      <c r="G61" s="114">
        <v>10349</v>
      </c>
      <c r="H61" s="114">
        <v>10396</v>
      </c>
      <c r="I61" s="114">
        <v>10331</v>
      </c>
      <c r="J61" s="140">
        <v>10352</v>
      </c>
      <c r="K61" s="114">
        <v>29</v>
      </c>
      <c r="L61" s="116">
        <v>0.28013910355486865</v>
      </c>
    </row>
    <row r="62" spans="1:12" s="110" customFormat="1" ht="15" customHeight="1" x14ac:dyDescent="0.2">
      <c r="A62" s="120"/>
      <c r="B62" s="119"/>
      <c r="C62" s="258"/>
      <c r="D62" s="258" t="s">
        <v>200</v>
      </c>
      <c r="E62" s="113">
        <v>9.0962241169305731</v>
      </c>
      <c r="F62" s="115">
        <v>1867</v>
      </c>
      <c r="G62" s="114">
        <v>1856</v>
      </c>
      <c r="H62" s="114">
        <v>1865</v>
      </c>
      <c r="I62" s="114">
        <v>1829</v>
      </c>
      <c r="J62" s="140">
        <v>1846</v>
      </c>
      <c r="K62" s="114">
        <v>21</v>
      </c>
      <c r="L62" s="116">
        <v>1.1375947995666305</v>
      </c>
    </row>
    <row r="63" spans="1:12" s="110" customFormat="1" ht="15" customHeight="1" x14ac:dyDescent="0.2">
      <c r="A63" s="120"/>
      <c r="B63" s="119"/>
      <c r="C63" s="258"/>
      <c r="D63" s="267" t="s">
        <v>198</v>
      </c>
      <c r="E63" s="113">
        <v>72.201392608462768</v>
      </c>
      <c r="F63" s="115">
        <v>1348</v>
      </c>
      <c r="G63" s="114">
        <v>1349</v>
      </c>
      <c r="H63" s="114">
        <v>1363</v>
      </c>
      <c r="I63" s="114">
        <v>1328</v>
      </c>
      <c r="J63" s="140">
        <v>1337</v>
      </c>
      <c r="K63" s="114">
        <v>11</v>
      </c>
      <c r="L63" s="116">
        <v>0.82273747195213165</v>
      </c>
    </row>
    <row r="64" spans="1:12" s="110" customFormat="1" ht="15" customHeight="1" x14ac:dyDescent="0.2">
      <c r="A64" s="120"/>
      <c r="B64" s="119"/>
      <c r="C64" s="258"/>
      <c r="D64" s="267" t="s">
        <v>199</v>
      </c>
      <c r="E64" s="113">
        <v>27.798607391537224</v>
      </c>
      <c r="F64" s="115">
        <v>519</v>
      </c>
      <c r="G64" s="114">
        <v>507</v>
      </c>
      <c r="H64" s="114">
        <v>502</v>
      </c>
      <c r="I64" s="114">
        <v>501</v>
      </c>
      <c r="J64" s="140">
        <v>509</v>
      </c>
      <c r="K64" s="114">
        <v>10</v>
      </c>
      <c r="L64" s="116">
        <v>1.9646365422396856</v>
      </c>
    </row>
    <row r="65" spans="1:12" s="110" customFormat="1" ht="15" customHeight="1" x14ac:dyDescent="0.2">
      <c r="A65" s="120"/>
      <c r="B65" s="119" t="s">
        <v>201</v>
      </c>
      <c r="C65" s="258"/>
      <c r="E65" s="113">
        <v>10.948354961331761</v>
      </c>
      <c r="F65" s="115">
        <v>3341</v>
      </c>
      <c r="G65" s="114">
        <v>3282</v>
      </c>
      <c r="H65" s="114">
        <v>3249</v>
      </c>
      <c r="I65" s="114">
        <v>3226</v>
      </c>
      <c r="J65" s="140">
        <v>3202</v>
      </c>
      <c r="K65" s="114">
        <v>139</v>
      </c>
      <c r="L65" s="116">
        <v>4.3410368519675204</v>
      </c>
    </row>
    <row r="66" spans="1:12" s="110" customFormat="1" ht="15" customHeight="1" x14ac:dyDescent="0.2">
      <c r="A66" s="120"/>
      <c r="B66" s="119"/>
      <c r="C66" s="258" t="s">
        <v>106</v>
      </c>
      <c r="E66" s="113">
        <v>52.379527087698293</v>
      </c>
      <c r="F66" s="115">
        <v>1750</v>
      </c>
      <c r="G66" s="114">
        <v>1732</v>
      </c>
      <c r="H66" s="114">
        <v>1720</v>
      </c>
      <c r="I66" s="114">
        <v>1703</v>
      </c>
      <c r="J66" s="140">
        <v>1726</v>
      </c>
      <c r="K66" s="114">
        <v>24</v>
      </c>
      <c r="L66" s="116">
        <v>1.3904982618771726</v>
      </c>
    </row>
    <row r="67" spans="1:12" s="110" customFormat="1" ht="15" customHeight="1" x14ac:dyDescent="0.2">
      <c r="A67" s="120"/>
      <c r="B67" s="119"/>
      <c r="C67" s="258" t="s">
        <v>107</v>
      </c>
      <c r="E67" s="113">
        <v>47.620472912301707</v>
      </c>
      <c r="F67" s="115">
        <v>1591</v>
      </c>
      <c r="G67" s="114">
        <v>1550</v>
      </c>
      <c r="H67" s="114">
        <v>1529</v>
      </c>
      <c r="I67" s="114">
        <v>1523</v>
      </c>
      <c r="J67" s="140">
        <v>1476</v>
      </c>
      <c r="K67" s="114">
        <v>115</v>
      </c>
      <c r="L67" s="116">
        <v>7.7913279132791331</v>
      </c>
    </row>
    <row r="68" spans="1:12" s="110" customFormat="1" ht="15" customHeight="1" x14ac:dyDescent="0.2">
      <c r="A68" s="120"/>
      <c r="B68" s="119"/>
      <c r="C68" s="258" t="s">
        <v>105</v>
      </c>
      <c r="D68" s="110" t="s">
        <v>202</v>
      </c>
      <c r="E68" s="113">
        <v>21.789883268482491</v>
      </c>
      <c r="F68" s="115">
        <v>728</v>
      </c>
      <c r="G68" s="114">
        <v>724</v>
      </c>
      <c r="H68" s="114">
        <v>709</v>
      </c>
      <c r="I68" s="114">
        <v>681</v>
      </c>
      <c r="J68" s="140">
        <v>664</v>
      </c>
      <c r="K68" s="114">
        <v>64</v>
      </c>
      <c r="L68" s="116">
        <v>9.6385542168674707</v>
      </c>
    </row>
    <row r="69" spans="1:12" s="110" customFormat="1" ht="15" customHeight="1" x14ac:dyDescent="0.2">
      <c r="A69" s="120"/>
      <c r="B69" s="119"/>
      <c r="C69" s="258"/>
      <c r="D69" s="267" t="s">
        <v>198</v>
      </c>
      <c r="E69" s="113">
        <v>50.274725274725277</v>
      </c>
      <c r="F69" s="115">
        <v>366</v>
      </c>
      <c r="G69" s="114">
        <v>367</v>
      </c>
      <c r="H69" s="114">
        <v>351</v>
      </c>
      <c r="I69" s="114">
        <v>336</v>
      </c>
      <c r="J69" s="140">
        <v>332</v>
      </c>
      <c r="K69" s="114">
        <v>34</v>
      </c>
      <c r="L69" s="116">
        <v>10.240963855421686</v>
      </c>
    </row>
    <row r="70" spans="1:12" s="110" customFormat="1" ht="15" customHeight="1" x14ac:dyDescent="0.2">
      <c r="A70" s="120"/>
      <c r="B70" s="119"/>
      <c r="C70" s="258"/>
      <c r="D70" s="267" t="s">
        <v>199</v>
      </c>
      <c r="E70" s="113">
        <v>49.725274725274723</v>
      </c>
      <c r="F70" s="115">
        <v>362</v>
      </c>
      <c r="G70" s="114">
        <v>357</v>
      </c>
      <c r="H70" s="114">
        <v>358</v>
      </c>
      <c r="I70" s="114">
        <v>345</v>
      </c>
      <c r="J70" s="140">
        <v>332</v>
      </c>
      <c r="K70" s="114">
        <v>30</v>
      </c>
      <c r="L70" s="116">
        <v>9.0361445783132535</v>
      </c>
    </row>
    <row r="71" spans="1:12" s="110" customFormat="1" ht="15" customHeight="1" x14ac:dyDescent="0.2">
      <c r="A71" s="120"/>
      <c r="B71" s="119"/>
      <c r="C71" s="258"/>
      <c r="D71" s="110" t="s">
        <v>203</v>
      </c>
      <c r="E71" s="113">
        <v>69.829392397485776</v>
      </c>
      <c r="F71" s="115">
        <v>2333</v>
      </c>
      <c r="G71" s="114">
        <v>2278</v>
      </c>
      <c r="H71" s="114">
        <v>2262</v>
      </c>
      <c r="I71" s="114">
        <v>2274</v>
      </c>
      <c r="J71" s="140">
        <v>2261</v>
      </c>
      <c r="K71" s="114">
        <v>72</v>
      </c>
      <c r="L71" s="116">
        <v>3.1844316674038038</v>
      </c>
    </row>
    <row r="72" spans="1:12" s="110" customFormat="1" ht="15" customHeight="1" x14ac:dyDescent="0.2">
      <c r="A72" s="120"/>
      <c r="B72" s="119"/>
      <c r="C72" s="258"/>
      <c r="D72" s="267" t="s">
        <v>198</v>
      </c>
      <c r="E72" s="113">
        <v>52.293184740677241</v>
      </c>
      <c r="F72" s="115">
        <v>1220</v>
      </c>
      <c r="G72" s="114">
        <v>1204</v>
      </c>
      <c r="H72" s="114">
        <v>1208</v>
      </c>
      <c r="I72" s="114">
        <v>1215</v>
      </c>
      <c r="J72" s="140">
        <v>1237</v>
      </c>
      <c r="K72" s="114">
        <v>-17</v>
      </c>
      <c r="L72" s="116">
        <v>-1.3742926434923202</v>
      </c>
    </row>
    <row r="73" spans="1:12" s="110" customFormat="1" ht="15" customHeight="1" x14ac:dyDescent="0.2">
      <c r="A73" s="120"/>
      <c r="B73" s="119"/>
      <c r="C73" s="258"/>
      <c r="D73" s="267" t="s">
        <v>199</v>
      </c>
      <c r="E73" s="113">
        <v>47.706815259322759</v>
      </c>
      <c r="F73" s="115">
        <v>1113</v>
      </c>
      <c r="G73" s="114">
        <v>1074</v>
      </c>
      <c r="H73" s="114">
        <v>1054</v>
      </c>
      <c r="I73" s="114">
        <v>1059</v>
      </c>
      <c r="J73" s="140">
        <v>1024</v>
      </c>
      <c r="K73" s="114">
        <v>89</v>
      </c>
      <c r="L73" s="116">
        <v>8.69140625</v>
      </c>
    </row>
    <row r="74" spans="1:12" s="110" customFormat="1" ht="15" customHeight="1" x14ac:dyDescent="0.2">
      <c r="A74" s="120"/>
      <c r="B74" s="119"/>
      <c r="C74" s="258"/>
      <c r="D74" s="110" t="s">
        <v>204</v>
      </c>
      <c r="E74" s="113">
        <v>8.3807243340317275</v>
      </c>
      <c r="F74" s="115">
        <v>280</v>
      </c>
      <c r="G74" s="114">
        <v>280</v>
      </c>
      <c r="H74" s="114">
        <v>278</v>
      </c>
      <c r="I74" s="114">
        <v>271</v>
      </c>
      <c r="J74" s="140">
        <v>277</v>
      </c>
      <c r="K74" s="114">
        <v>3</v>
      </c>
      <c r="L74" s="116">
        <v>1.0830324909747293</v>
      </c>
    </row>
    <row r="75" spans="1:12" s="110" customFormat="1" ht="15" customHeight="1" x14ac:dyDescent="0.2">
      <c r="A75" s="120"/>
      <c r="B75" s="119"/>
      <c r="C75" s="258"/>
      <c r="D75" s="267" t="s">
        <v>198</v>
      </c>
      <c r="E75" s="113">
        <v>58.571428571428569</v>
      </c>
      <c r="F75" s="115">
        <v>164</v>
      </c>
      <c r="G75" s="114">
        <v>161</v>
      </c>
      <c r="H75" s="114">
        <v>161</v>
      </c>
      <c r="I75" s="114">
        <v>152</v>
      </c>
      <c r="J75" s="140">
        <v>157</v>
      </c>
      <c r="K75" s="114">
        <v>7</v>
      </c>
      <c r="L75" s="116">
        <v>4.4585987261146496</v>
      </c>
    </row>
    <row r="76" spans="1:12" s="110" customFormat="1" ht="15" customHeight="1" x14ac:dyDescent="0.2">
      <c r="A76" s="120"/>
      <c r="B76" s="119"/>
      <c r="C76" s="258"/>
      <c r="D76" s="267" t="s">
        <v>199</v>
      </c>
      <c r="E76" s="113">
        <v>41.428571428571431</v>
      </c>
      <c r="F76" s="115">
        <v>116</v>
      </c>
      <c r="G76" s="114">
        <v>119</v>
      </c>
      <c r="H76" s="114">
        <v>117</v>
      </c>
      <c r="I76" s="114">
        <v>119</v>
      </c>
      <c r="J76" s="140">
        <v>120</v>
      </c>
      <c r="K76" s="114">
        <v>-4</v>
      </c>
      <c r="L76" s="116">
        <v>-3.3333333333333335</v>
      </c>
    </row>
    <row r="77" spans="1:12" s="110" customFormat="1" ht="15" customHeight="1" x14ac:dyDescent="0.2">
      <c r="A77" s="534"/>
      <c r="B77" s="119" t="s">
        <v>205</v>
      </c>
      <c r="C77" s="268"/>
      <c r="D77" s="182"/>
      <c r="E77" s="113">
        <v>7.4714903657097915</v>
      </c>
      <c r="F77" s="115">
        <v>2280</v>
      </c>
      <c r="G77" s="114">
        <v>2295</v>
      </c>
      <c r="H77" s="114">
        <v>2375</v>
      </c>
      <c r="I77" s="114">
        <v>2311</v>
      </c>
      <c r="J77" s="140">
        <v>2259</v>
      </c>
      <c r="K77" s="114">
        <v>21</v>
      </c>
      <c r="L77" s="116">
        <v>0.92961487383798136</v>
      </c>
    </row>
    <row r="78" spans="1:12" s="110" customFormat="1" ht="15" customHeight="1" x14ac:dyDescent="0.2">
      <c r="A78" s="120"/>
      <c r="B78" s="119"/>
      <c r="C78" s="268" t="s">
        <v>106</v>
      </c>
      <c r="D78" s="182"/>
      <c r="E78" s="113">
        <v>57.061403508771932</v>
      </c>
      <c r="F78" s="115">
        <v>1301</v>
      </c>
      <c r="G78" s="114">
        <v>1336</v>
      </c>
      <c r="H78" s="114">
        <v>1397</v>
      </c>
      <c r="I78" s="114">
        <v>1375</v>
      </c>
      <c r="J78" s="140">
        <v>1296</v>
      </c>
      <c r="K78" s="114">
        <v>5</v>
      </c>
      <c r="L78" s="116">
        <v>0.38580246913580246</v>
      </c>
    </row>
    <row r="79" spans="1:12" s="110" customFormat="1" ht="15" customHeight="1" x14ac:dyDescent="0.2">
      <c r="A79" s="123"/>
      <c r="B79" s="124"/>
      <c r="C79" s="260" t="s">
        <v>107</v>
      </c>
      <c r="D79" s="261"/>
      <c r="E79" s="125">
        <v>42.938596491228068</v>
      </c>
      <c r="F79" s="143">
        <v>979</v>
      </c>
      <c r="G79" s="144">
        <v>959</v>
      </c>
      <c r="H79" s="144">
        <v>978</v>
      </c>
      <c r="I79" s="144">
        <v>936</v>
      </c>
      <c r="J79" s="145">
        <v>963</v>
      </c>
      <c r="K79" s="144">
        <v>16</v>
      </c>
      <c r="L79" s="146">
        <v>1.6614745586708204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30516</v>
      </c>
      <c r="E11" s="114">
        <v>30473</v>
      </c>
      <c r="F11" s="114">
        <v>30893</v>
      </c>
      <c r="G11" s="114">
        <v>30327</v>
      </c>
      <c r="H11" s="140">
        <v>30288</v>
      </c>
      <c r="I11" s="115">
        <v>228</v>
      </c>
      <c r="J11" s="116">
        <v>0.7527733755942948</v>
      </c>
    </row>
    <row r="12" spans="1:15" s="110" customFormat="1" ht="24.95" customHeight="1" x14ac:dyDescent="0.2">
      <c r="A12" s="193" t="s">
        <v>132</v>
      </c>
      <c r="B12" s="194" t="s">
        <v>133</v>
      </c>
      <c r="C12" s="113">
        <v>0.24904967885699306</v>
      </c>
      <c r="D12" s="115">
        <v>76</v>
      </c>
      <c r="E12" s="114">
        <v>62</v>
      </c>
      <c r="F12" s="114">
        <v>81</v>
      </c>
      <c r="G12" s="114">
        <v>78</v>
      </c>
      <c r="H12" s="140">
        <v>74</v>
      </c>
      <c r="I12" s="115">
        <v>2</v>
      </c>
      <c r="J12" s="116">
        <v>2.7027027027027026</v>
      </c>
    </row>
    <row r="13" spans="1:15" s="110" customFormat="1" ht="24.95" customHeight="1" x14ac:dyDescent="0.2">
      <c r="A13" s="193" t="s">
        <v>134</v>
      </c>
      <c r="B13" s="199" t="s">
        <v>214</v>
      </c>
      <c r="C13" s="113">
        <v>1.6057150347358762</v>
      </c>
      <c r="D13" s="115">
        <v>490</v>
      </c>
      <c r="E13" s="114">
        <v>485</v>
      </c>
      <c r="F13" s="114">
        <v>491</v>
      </c>
      <c r="G13" s="114">
        <v>489</v>
      </c>
      <c r="H13" s="140">
        <v>483</v>
      </c>
      <c r="I13" s="115">
        <v>7</v>
      </c>
      <c r="J13" s="116">
        <v>1.4492753623188406</v>
      </c>
    </row>
    <row r="14" spans="1:15" s="287" customFormat="1" ht="24" customHeight="1" x14ac:dyDescent="0.2">
      <c r="A14" s="193" t="s">
        <v>215</v>
      </c>
      <c r="B14" s="199" t="s">
        <v>137</v>
      </c>
      <c r="C14" s="113">
        <v>20.428627605190719</v>
      </c>
      <c r="D14" s="115">
        <v>6234</v>
      </c>
      <c r="E14" s="114">
        <v>6246</v>
      </c>
      <c r="F14" s="114">
        <v>6339</v>
      </c>
      <c r="G14" s="114">
        <v>6184</v>
      </c>
      <c r="H14" s="140">
        <v>6186</v>
      </c>
      <c r="I14" s="115">
        <v>48</v>
      </c>
      <c r="J14" s="116">
        <v>0.7759456838021338</v>
      </c>
      <c r="K14" s="110"/>
      <c r="L14" s="110"/>
      <c r="M14" s="110"/>
      <c r="N14" s="110"/>
      <c r="O14" s="110"/>
    </row>
    <row r="15" spans="1:15" s="110" customFormat="1" ht="24.75" customHeight="1" x14ac:dyDescent="0.2">
      <c r="A15" s="193" t="s">
        <v>216</v>
      </c>
      <c r="B15" s="199" t="s">
        <v>217</v>
      </c>
      <c r="C15" s="113">
        <v>1.7499016909162406</v>
      </c>
      <c r="D15" s="115">
        <v>534</v>
      </c>
      <c r="E15" s="114">
        <v>531</v>
      </c>
      <c r="F15" s="114">
        <v>556</v>
      </c>
      <c r="G15" s="114">
        <v>539</v>
      </c>
      <c r="H15" s="140">
        <v>534</v>
      </c>
      <c r="I15" s="115">
        <v>0</v>
      </c>
      <c r="J15" s="116">
        <v>0</v>
      </c>
    </row>
    <row r="16" spans="1:15" s="287" customFormat="1" ht="24.95" customHeight="1" x14ac:dyDescent="0.2">
      <c r="A16" s="193" t="s">
        <v>218</v>
      </c>
      <c r="B16" s="199" t="s">
        <v>141</v>
      </c>
      <c r="C16" s="113">
        <v>16.034211561148251</v>
      </c>
      <c r="D16" s="115">
        <v>4893</v>
      </c>
      <c r="E16" s="114">
        <v>4906</v>
      </c>
      <c r="F16" s="114">
        <v>4942</v>
      </c>
      <c r="G16" s="114">
        <v>4823</v>
      </c>
      <c r="H16" s="140">
        <v>4833</v>
      </c>
      <c r="I16" s="115">
        <v>60</v>
      </c>
      <c r="J16" s="116">
        <v>1.2414649286157666</v>
      </c>
      <c r="K16" s="110"/>
      <c r="L16" s="110"/>
      <c r="M16" s="110"/>
      <c r="N16" s="110"/>
      <c r="O16" s="110"/>
    </row>
    <row r="17" spans="1:15" s="110" customFormat="1" ht="24.95" customHeight="1" x14ac:dyDescent="0.2">
      <c r="A17" s="193" t="s">
        <v>219</v>
      </c>
      <c r="B17" s="199" t="s">
        <v>220</v>
      </c>
      <c r="C17" s="113">
        <v>2.6445143531262287</v>
      </c>
      <c r="D17" s="115">
        <v>807</v>
      </c>
      <c r="E17" s="114">
        <v>809</v>
      </c>
      <c r="F17" s="114">
        <v>841</v>
      </c>
      <c r="G17" s="114">
        <v>822</v>
      </c>
      <c r="H17" s="140">
        <v>819</v>
      </c>
      <c r="I17" s="115">
        <v>-12</v>
      </c>
      <c r="J17" s="116">
        <v>-1.4652014652014651</v>
      </c>
    </row>
    <row r="18" spans="1:15" s="287" customFormat="1" ht="24.95" customHeight="1" x14ac:dyDescent="0.2">
      <c r="A18" s="201" t="s">
        <v>144</v>
      </c>
      <c r="B18" s="202" t="s">
        <v>145</v>
      </c>
      <c r="C18" s="113">
        <v>3.3261240005243149</v>
      </c>
      <c r="D18" s="115">
        <v>1015</v>
      </c>
      <c r="E18" s="114">
        <v>1063</v>
      </c>
      <c r="F18" s="114">
        <v>1169</v>
      </c>
      <c r="G18" s="114">
        <v>1159</v>
      </c>
      <c r="H18" s="140">
        <v>1074</v>
      </c>
      <c r="I18" s="115">
        <v>-59</v>
      </c>
      <c r="J18" s="116">
        <v>-5.4934823091247669</v>
      </c>
      <c r="K18" s="110"/>
      <c r="L18" s="110"/>
      <c r="M18" s="110"/>
      <c r="N18" s="110"/>
      <c r="O18" s="110"/>
    </row>
    <row r="19" spans="1:15" s="110" customFormat="1" ht="24.95" customHeight="1" x14ac:dyDescent="0.2">
      <c r="A19" s="193" t="s">
        <v>146</v>
      </c>
      <c r="B19" s="199" t="s">
        <v>147</v>
      </c>
      <c r="C19" s="113">
        <v>18.668895005898545</v>
      </c>
      <c r="D19" s="115">
        <v>5697</v>
      </c>
      <c r="E19" s="114">
        <v>5700</v>
      </c>
      <c r="F19" s="114">
        <v>5693</v>
      </c>
      <c r="G19" s="114">
        <v>5535</v>
      </c>
      <c r="H19" s="140">
        <v>5635</v>
      </c>
      <c r="I19" s="115">
        <v>62</v>
      </c>
      <c r="J19" s="116">
        <v>1.1002661934338953</v>
      </c>
    </row>
    <row r="20" spans="1:15" s="287" customFormat="1" ht="24.95" customHeight="1" x14ac:dyDescent="0.2">
      <c r="A20" s="193" t="s">
        <v>148</v>
      </c>
      <c r="B20" s="199" t="s">
        <v>149</v>
      </c>
      <c r="C20" s="113">
        <v>6.596539520251671</v>
      </c>
      <c r="D20" s="115">
        <v>2013</v>
      </c>
      <c r="E20" s="114">
        <v>2042</v>
      </c>
      <c r="F20" s="114">
        <v>2005</v>
      </c>
      <c r="G20" s="114">
        <v>1961</v>
      </c>
      <c r="H20" s="140">
        <v>1935</v>
      </c>
      <c r="I20" s="115">
        <v>78</v>
      </c>
      <c r="J20" s="116">
        <v>4.0310077519379846</v>
      </c>
      <c r="K20" s="110"/>
      <c r="L20" s="110"/>
      <c r="M20" s="110"/>
      <c r="N20" s="110"/>
      <c r="O20" s="110"/>
    </row>
    <row r="21" spans="1:15" s="110" customFormat="1" ht="24.95" customHeight="1" x14ac:dyDescent="0.2">
      <c r="A21" s="201" t="s">
        <v>150</v>
      </c>
      <c r="B21" s="202" t="s">
        <v>151</v>
      </c>
      <c r="C21" s="113">
        <v>2.3037095294271857</v>
      </c>
      <c r="D21" s="115">
        <v>703</v>
      </c>
      <c r="E21" s="114">
        <v>697</v>
      </c>
      <c r="F21" s="114">
        <v>734</v>
      </c>
      <c r="G21" s="114">
        <v>721</v>
      </c>
      <c r="H21" s="140">
        <v>698</v>
      </c>
      <c r="I21" s="115">
        <v>5</v>
      </c>
      <c r="J21" s="116">
        <v>0.71633237822349571</v>
      </c>
    </row>
    <row r="22" spans="1:15" s="110" customFormat="1" ht="24.95" customHeight="1" x14ac:dyDescent="0.2">
      <c r="A22" s="201" t="s">
        <v>152</v>
      </c>
      <c r="B22" s="199" t="s">
        <v>153</v>
      </c>
      <c r="C22" s="113">
        <v>2.4184034604797482</v>
      </c>
      <c r="D22" s="115">
        <v>738</v>
      </c>
      <c r="E22" s="114">
        <v>715</v>
      </c>
      <c r="F22" s="114">
        <v>715</v>
      </c>
      <c r="G22" s="114">
        <v>696</v>
      </c>
      <c r="H22" s="140">
        <v>695</v>
      </c>
      <c r="I22" s="115">
        <v>43</v>
      </c>
      <c r="J22" s="116">
        <v>6.1870503597122299</v>
      </c>
    </row>
    <row r="23" spans="1:15" s="110" customFormat="1" ht="24.95" customHeight="1" x14ac:dyDescent="0.2">
      <c r="A23" s="193" t="s">
        <v>154</v>
      </c>
      <c r="B23" s="199" t="s">
        <v>155</v>
      </c>
      <c r="C23" s="113">
        <v>1.8219950190064229</v>
      </c>
      <c r="D23" s="115">
        <v>556</v>
      </c>
      <c r="E23" s="114">
        <v>555</v>
      </c>
      <c r="F23" s="114">
        <v>559</v>
      </c>
      <c r="G23" s="114">
        <v>537</v>
      </c>
      <c r="H23" s="140">
        <v>530</v>
      </c>
      <c r="I23" s="115">
        <v>26</v>
      </c>
      <c r="J23" s="116">
        <v>4.9056603773584904</v>
      </c>
    </row>
    <row r="24" spans="1:15" s="110" customFormat="1" ht="24.95" customHeight="1" x14ac:dyDescent="0.2">
      <c r="A24" s="193" t="s">
        <v>156</v>
      </c>
      <c r="B24" s="199" t="s">
        <v>221</v>
      </c>
      <c r="C24" s="113">
        <v>4.2764451435312623</v>
      </c>
      <c r="D24" s="115">
        <v>1305</v>
      </c>
      <c r="E24" s="114">
        <v>1318</v>
      </c>
      <c r="F24" s="114">
        <v>1338</v>
      </c>
      <c r="G24" s="114">
        <v>1302</v>
      </c>
      <c r="H24" s="140">
        <v>1290</v>
      </c>
      <c r="I24" s="115">
        <v>15</v>
      </c>
      <c r="J24" s="116">
        <v>1.1627906976744187</v>
      </c>
    </row>
    <row r="25" spans="1:15" s="110" customFormat="1" ht="24.95" customHeight="1" x14ac:dyDescent="0.2">
      <c r="A25" s="193" t="s">
        <v>222</v>
      </c>
      <c r="B25" s="204" t="s">
        <v>159</v>
      </c>
      <c r="C25" s="113">
        <v>2.5396513304496002</v>
      </c>
      <c r="D25" s="115">
        <v>775</v>
      </c>
      <c r="E25" s="114">
        <v>734</v>
      </c>
      <c r="F25" s="114">
        <v>779</v>
      </c>
      <c r="G25" s="114">
        <v>769</v>
      </c>
      <c r="H25" s="140">
        <v>735</v>
      </c>
      <c r="I25" s="115">
        <v>40</v>
      </c>
      <c r="J25" s="116">
        <v>5.4421768707482991</v>
      </c>
    </row>
    <row r="26" spans="1:15" s="110" customFormat="1" ht="24.95" customHeight="1" x14ac:dyDescent="0.2">
      <c r="A26" s="201">
        <v>782.78300000000002</v>
      </c>
      <c r="B26" s="203" t="s">
        <v>160</v>
      </c>
      <c r="C26" s="113">
        <v>3.4965264123738367</v>
      </c>
      <c r="D26" s="115">
        <v>1067</v>
      </c>
      <c r="E26" s="114">
        <v>1058</v>
      </c>
      <c r="F26" s="114">
        <v>1249</v>
      </c>
      <c r="G26" s="114">
        <v>1330</v>
      </c>
      <c r="H26" s="140">
        <v>1352</v>
      </c>
      <c r="I26" s="115">
        <v>-285</v>
      </c>
      <c r="J26" s="116">
        <v>-21.079881656804734</v>
      </c>
    </row>
    <row r="27" spans="1:15" s="110" customFormat="1" ht="24.95" customHeight="1" x14ac:dyDescent="0.2">
      <c r="A27" s="193" t="s">
        <v>161</v>
      </c>
      <c r="B27" s="199" t="s">
        <v>223</v>
      </c>
      <c r="C27" s="113">
        <v>5.0924105387337786</v>
      </c>
      <c r="D27" s="115">
        <v>1554</v>
      </c>
      <c r="E27" s="114">
        <v>1523</v>
      </c>
      <c r="F27" s="114">
        <v>1533</v>
      </c>
      <c r="G27" s="114">
        <v>1503</v>
      </c>
      <c r="H27" s="140">
        <v>1515</v>
      </c>
      <c r="I27" s="115">
        <v>39</v>
      </c>
      <c r="J27" s="116">
        <v>2.5742574257425743</v>
      </c>
    </row>
    <row r="28" spans="1:15" s="110" customFormat="1" ht="24.95" customHeight="1" x14ac:dyDescent="0.2">
      <c r="A28" s="193" t="s">
        <v>163</v>
      </c>
      <c r="B28" s="199" t="s">
        <v>164</v>
      </c>
      <c r="C28" s="113">
        <v>3.3130161226897363</v>
      </c>
      <c r="D28" s="115">
        <v>1011</v>
      </c>
      <c r="E28" s="114">
        <v>973</v>
      </c>
      <c r="F28" s="114">
        <v>955</v>
      </c>
      <c r="G28" s="114">
        <v>952</v>
      </c>
      <c r="H28" s="140">
        <v>952</v>
      </c>
      <c r="I28" s="115">
        <v>59</v>
      </c>
      <c r="J28" s="116">
        <v>6.1974789915966388</v>
      </c>
    </row>
    <row r="29" spans="1:15" s="110" customFormat="1" ht="24.95" customHeight="1" x14ac:dyDescent="0.2">
      <c r="A29" s="193">
        <v>86</v>
      </c>
      <c r="B29" s="199" t="s">
        <v>165</v>
      </c>
      <c r="C29" s="113">
        <v>9.9685410931970111</v>
      </c>
      <c r="D29" s="115">
        <v>3042</v>
      </c>
      <c r="E29" s="114">
        <v>3030</v>
      </c>
      <c r="F29" s="114">
        <v>3012</v>
      </c>
      <c r="G29" s="114">
        <v>2966</v>
      </c>
      <c r="H29" s="140">
        <v>2979</v>
      </c>
      <c r="I29" s="115">
        <v>63</v>
      </c>
      <c r="J29" s="116">
        <v>2.1148036253776437</v>
      </c>
    </row>
    <row r="30" spans="1:15" s="110" customFormat="1" ht="24.95" customHeight="1" x14ac:dyDescent="0.2">
      <c r="A30" s="193">
        <v>87.88</v>
      </c>
      <c r="B30" s="204" t="s">
        <v>166</v>
      </c>
      <c r="C30" s="113">
        <v>11.69550399790274</v>
      </c>
      <c r="D30" s="115">
        <v>3569</v>
      </c>
      <c r="E30" s="114">
        <v>3594</v>
      </c>
      <c r="F30" s="114">
        <v>3561</v>
      </c>
      <c r="G30" s="114">
        <v>3525</v>
      </c>
      <c r="H30" s="140">
        <v>3528</v>
      </c>
      <c r="I30" s="115">
        <v>41</v>
      </c>
      <c r="J30" s="116">
        <v>1.1621315192743764</v>
      </c>
    </row>
    <row r="31" spans="1:15" s="110" customFormat="1" ht="24.95" customHeight="1" x14ac:dyDescent="0.2">
      <c r="A31" s="193" t="s">
        <v>167</v>
      </c>
      <c r="B31" s="199" t="s">
        <v>168</v>
      </c>
      <c r="C31" s="113">
        <v>2.1988465067505572</v>
      </c>
      <c r="D31" s="115">
        <v>671</v>
      </c>
      <c r="E31" s="114">
        <v>678</v>
      </c>
      <c r="F31" s="114">
        <v>680</v>
      </c>
      <c r="G31" s="114">
        <v>620</v>
      </c>
      <c r="H31" s="140">
        <v>627</v>
      </c>
      <c r="I31" s="115">
        <v>44</v>
      </c>
      <c r="J31" s="116">
        <v>7.0175438596491224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0.24904967885699306</v>
      </c>
      <c r="D34" s="115">
        <v>76</v>
      </c>
      <c r="E34" s="114">
        <v>62</v>
      </c>
      <c r="F34" s="114">
        <v>81</v>
      </c>
      <c r="G34" s="114">
        <v>78</v>
      </c>
      <c r="H34" s="140">
        <v>74</v>
      </c>
      <c r="I34" s="115">
        <v>2</v>
      </c>
      <c r="J34" s="116">
        <v>2.7027027027027026</v>
      </c>
    </row>
    <row r="35" spans="1:10" s="110" customFormat="1" ht="24.95" customHeight="1" x14ac:dyDescent="0.2">
      <c r="A35" s="292" t="s">
        <v>171</v>
      </c>
      <c r="B35" s="293" t="s">
        <v>172</v>
      </c>
      <c r="C35" s="113">
        <v>25.360466640450912</v>
      </c>
      <c r="D35" s="115">
        <v>7739</v>
      </c>
      <c r="E35" s="114">
        <v>7794</v>
      </c>
      <c r="F35" s="114">
        <v>7999</v>
      </c>
      <c r="G35" s="114">
        <v>7832</v>
      </c>
      <c r="H35" s="140">
        <v>7743</v>
      </c>
      <c r="I35" s="115">
        <v>-4</v>
      </c>
      <c r="J35" s="116">
        <v>-5.1659563476688625E-2</v>
      </c>
    </row>
    <row r="36" spans="1:10" s="110" customFormat="1" ht="24.95" customHeight="1" x14ac:dyDescent="0.2">
      <c r="A36" s="294" t="s">
        <v>173</v>
      </c>
      <c r="B36" s="295" t="s">
        <v>174</v>
      </c>
      <c r="C36" s="125">
        <v>74.3904836806921</v>
      </c>
      <c r="D36" s="143">
        <v>22701</v>
      </c>
      <c r="E36" s="144">
        <v>22617</v>
      </c>
      <c r="F36" s="144">
        <v>22813</v>
      </c>
      <c r="G36" s="144">
        <v>22417</v>
      </c>
      <c r="H36" s="145">
        <v>22471</v>
      </c>
      <c r="I36" s="143">
        <v>230</v>
      </c>
      <c r="J36" s="146">
        <v>1.0235414534288638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2020-09-25T11:01:59Z</dcterms:created>
  <dcterms:modified xsi:type="dcterms:W3CDTF">2020-09-28T08:10:58Z</dcterms:modified>
</cp:coreProperties>
</file>