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G73" i="24"/>
  <c r="F73" i="24"/>
  <c r="E73" i="24"/>
  <c r="L72" i="24"/>
  <c r="H72" i="24" s="1"/>
  <c r="J72" i="24"/>
  <c r="G72" i="24"/>
  <c r="F72" i="24"/>
  <c r="E72" i="24"/>
  <c r="L71" i="24"/>
  <c r="H71" i="24" s="1"/>
  <c r="J71" i="24" s="1"/>
  <c r="G71" i="24"/>
  <c r="F71" i="24"/>
  <c r="E71" i="24"/>
  <c r="L70" i="24"/>
  <c r="H70" i="24" s="1"/>
  <c r="J70" i="24"/>
  <c r="G70" i="24"/>
  <c r="F70" i="24"/>
  <c r="E70" i="24"/>
  <c r="L69" i="24"/>
  <c r="H69" i="24" s="1"/>
  <c r="J69" i="24" s="1"/>
  <c r="G69" i="24"/>
  <c r="F69" i="24"/>
  <c r="E69" i="24"/>
  <c r="L68" i="24"/>
  <c r="H68" i="24" s="1"/>
  <c r="J68" i="24" s="1"/>
  <c r="G68" i="24"/>
  <c r="F68" i="24"/>
  <c r="E68" i="24"/>
  <c r="L67" i="24"/>
  <c r="H67" i="24" s="1"/>
  <c r="J67" i="24" s="1"/>
  <c r="G67" i="24"/>
  <c r="F67" i="24"/>
  <c r="E67" i="24"/>
  <c r="L66" i="24"/>
  <c r="H66" i="24" s="1"/>
  <c r="G66" i="24"/>
  <c r="F66" i="24"/>
  <c r="E66" i="24"/>
  <c r="L65" i="24"/>
  <c r="H65" i="24" s="1"/>
  <c r="G65" i="24"/>
  <c r="F65" i="24"/>
  <c r="E65" i="24"/>
  <c r="L64" i="24"/>
  <c r="H64" i="24" s="1"/>
  <c r="J64" i="24"/>
  <c r="G64" i="24"/>
  <c r="F64" i="24"/>
  <c r="E64" i="24"/>
  <c r="L63" i="24"/>
  <c r="H63" i="24" s="1"/>
  <c r="J63" i="24" s="1"/>
  <c r="G63" i="24"/>
  <c r="F63" i="24"/>
  <c r="E63" i="24"/>
  <c r="L62" i="24"/>
  <c r="H62" i="24" s="1"/>
  <c r="J62" i="24"/>
  <c r="G62" i="24"/>
  <c r="F62" i="24"/>
  <c r="E62" i="24"/>
  <c r="L61" i="24"/>
  <c r="H61" i="24" s="1"/>
  <c r="J61" i="24" s="1"/>
  <c r="G61" i="24"/>
  <c r="F61" i="24"/>
  <c r="E61" i="24"/>
  <c r="L60" i="24"/>
  <c r="H60" i="24" s="1"/>
  <c r="J60" i="24" s="1"/>
  <c r="G60" i="24"/>
  <c r="F60" i="24"/>
  <c r="E60" i="24"/>
  <c r="L59" i="24"/>
  <c r="H59" i="24" s="1"/>
  <c r="J59" i="24" s="1"/>
  <c r="G59" i="24"/>
  <c r="F59" i="24"/>
  <c r="E59" i="24"/>
  <c r="L58" i="24"/>
  <c r="H58" i="24" s="1"/>
  <c r="G58" i="24"/>
  <c r="F58" i="24"/>
  <c r="E58" i="24"/>
  <c r="L57" i="24"/>
  <c r="H57" i="24" s="1"/>
  <c r="G57" i="24"/>
  <c r="F57" i="24"/>
  <c r="E57" i="24"/>
  <c r="L56" i="24"/>
  <c r="H56" i="24" s="1"/>
  <c r="J56" i="24"/>
  <c r="G56" i="24"/>
  <c r="F56" i="24"/>
  <c r="E56" i="24"/>
  <c r="L55" i="24"/>
  <c r="H55" i="24" s="1"/>
  <c r="J55" i="24" s="1"/>
  <c r="G55" i="24"/>
  <c r="F55" i="24"/>
  <c r="E55" i="24"/>
  <c r="L54" i="24"/>
  <c r="H54" i="24" s="1"/>
  <c r="J54" i="24"/>
  <c r="G54" i="24"/>
  <c r="F54" i="24"/>
  <c r="E54" i="24"/>
  <c r="L53" i="24"/>
  <c r="H53" i="24" s="1"/>
  <c r="J53" i="24" s="1"/>
  <c r="G53" i="24"/>
  <c r="F53" i="24"/>
  <c r="E53" i="24"/>
  <c r="L52" i="24"/>
  <c r="H52" i="24" s="1"/>
  <c r="J52" i="24" s="1"/>
  <c r="G52" i="24"/>
  <c r="F52" i="24"/>
  <c r="E52" i="24"/>
  <c r="L51" i="24"/>
  <c r="H51" i="24" s="1"/>
  <c r="J51" i="24" s="1"/>
  <c r="G51" i="24"/>
  <c r="F51" i="24"/>
  <c r="E51" i="24"/>
  <c r="I44" i="24"/>
  <c r="C44" i="24"/>
  <c r="M44" i="24" s="1"/>
  <c r="B44" i="24"/>
  <c r="K44" i="24" s="1"/>
  <c r="K43" i="24"/>
  <c r="F43" i="24"/>
  <c r="C43" i="24"/>
  <c r="M43" i="24" s="1"/>
  <c r="B43" i="24"/>
  <c r="J43" i="24" s="1"/>
  <c r="L42" i="24"/>
  <c r="G42" i="24"/>
  <c r="C42" i="24"/>
  <c r="M42" i="24" s="1"/>
  <c r="B42" i="24"/>
  <c r="D42" i="24" s="1"/>
  <c r="C41" i="24"/>
  <c r="M41" i="24" s="1"/>
  <c r="B41" i="24"/>
  <c r="J41" i="24" s="1"/>
  <c r="C40" i="24"/>
  <c r="M40" i="24" s="1"/>
  <c r="B40" i="24"/>
  <c r="D40" i="24" s="1"/>
  <c r="M36" i="24"/>
  <c r="L36" i="24"/>
  <c r="K36" i="24"/>
  <c r="J36" i="24"/>
  <c r="I36" i="24"/>
  <c r="H36" i="24"/>
  <c r="G36" i="24"/>
  <c r="F36" i="24"/>
  <c r="E36" i="24"/>
  <c r="D36" i="24"/>
  <c r="C19" i="24"/>
  <c r="K57" i="15"/>
  <c r="L57" i="15" s="1"/>
  <c r="C38" i="24"/>
  <c r="C37" i="24"/>
  <c r="M37" i="24" s="1"/>
  <c r="C35" i="24"/>
  <c r="C34" i="24"/>
  <c r="C33" i="24"/>
  <c r="C32" i="24"/>
  <c r="C31" i="24"/>
  <c r="C30" i="24"/>
  <c r="C29" i="24"/>
  <c r="C28" i="24"/>
  <c r="G28" i="24" s="1"/>
  <c r="C27" i="24"/>
  <c r="C26" i="24"/>
  <c r="C25" i="24"/>
  <c r="C24" i="24"/>
  <c r="C23" i="24"/>
  <c r="C22" i="24"/>
  <c r="C21" i="24"/>
  <c r="C20" i="24"/>
  <c r="G20" i="24" s="1"/>
  <c r="C18" i="24"/>
  <c r="C17" i="24"/>
  <c r="C16" i="24"/>
  <c r="C15" i="24"/>
  <c r="C9" i="24"/>
  <c r="C8" i="24"/>
  <c r="C7" i="24"/>
  <c r="B38" i="24"/>
  <c r="B37" i="24"/>
  <c r="B35" i="24"/>
  <c r="B34" i="24"/>
  <c r="B33" i="24"/>
  <c r="B32" i="24"/>
  <c r="B31" i="24"/>
  <c r="B30" i="24"/>
  <c r="B29" i="24"/>
  <c r="K29" i="24" s="1"/>
  <c r="B28" i="24"/>
  <c r="B27" i="24"/>
  <c r="B26" i="24"/>
  <c r="B25" i="24"/>
  <c r="B24" i="24"/>
  <c r="B23" i="24"/>
  <c r="B22" i="24"/>
  <c r="B21" i="24"/>
  <c r="K21" i="24" s="1"/>
  <c r="B20" i="24"/>
  <c r="B19" i="24"/>
  <c r="B18" i="24"/>
  <c r="B17" i="24"/>
  <c r="B16" i="24"/>
  <c r="B15" i="24"/>
  <c r="B9" i="24"/>
  <c r="B8" i="24"/>
  <c r="B7" i="24"/>
  <c r="I40" i="24" l="1"/>
  <c r="D41" i="24"/>
  <c r="H41" i="24"/>
  <c r="D44" i="24"/>
  <c r="G40" i="24"/>
  <c r="L40" i="24"/>
  <c r="F41" i="24"/>
  <c r="K41" i="24"/>
  <c r="I42" i="24"/>
  <c r="D43" i="24"/>
  <c r="H43" i="24"/>
  <c r="G44" i="24"/>
  <c r="L44" i="24"/>
  <c r="J57" i="24"/>
  <c r="J65" i="24"/>
  <c r="J73" i="24"/>
  <c r="G7" i="24"/>
  <c r="M7" i="24"/>
  <c r="E7" i="24"/>
  <c r="L7" i="24"/>
  <c r="I7" i="24"/>
  <c r="K20" i="24"/>
  <c r="J20" i="24"/>
  <c r="H20" i="24"/>
  <c r="F20" i="24"/>
  <c r="D20" i="24"/>
  <c r="G35" i="24"/>
  <c r="M35" i="24"/>
  <c r="E35" i="24"/>
  <c r="L35" i="24"/>
  <c r="I35" i="24"/>
  <c r="G27" i="24"/>
  <c r="M27" i="24"/>
  <c r="E27" i="24"/>
  <c r="L27" i="24"/>
  <c r="I27" i="24"/>
  <c r="K8" i="24"/>
  <c r="J8" i="24"/>
  <c r="H8" i="24"/>
  <c r="F8" i="24"/>
  <c r="D8" i="24"/>
  <c r="K28" i="24"/>
  <c r="J28" i="24"/>
  <c r="H28" i="24"/>
  <c r="F28" i="24"/>
  <c r="D28" i="24"/>
  <c r="I24" i="24"/>
  <c r="L24" i="24"/>
  <c r="M24" i="24"/>
  <c r="E24" i="24"/>
  <c r="G31" i="24"/>
  <c r="M31" i="24"/>
  <c r="E31" i="24"/>
  <c r="L31" i="24"/>
  <c r="I31" i="24"/>
  <c r="G19" i="24"/>
  <c r="M19" i="24"/>
  <c r="E19" i="24"/>
  <c r="L19" i="24"/>
  <c r="I19" i="24"/>
  <c r="B14" i="24"/>
  <c r="B6" i="24"/>
  <c r="K30" i="24"/>
  <c r="J30" i="24"/>
  <c r="H30" i="24"/>
  <c r="F30" i="24"/>
  <c r="D30" i="24"/>
  <c r="F33" i="24"/>
  <c r="D33" i="24"/>
  <c r="J33" i="24"/>
  <c r="H33" i="24"/>
  <c r="K33" i="24"/>
  <c r="F17" i="24"/>
  <c r="D17" i="24"/>
  <c r="J17" i="24"/>
  <c r="H17" i="24"/>
  <c r="K17" i="24"/>
  <c r="F27" i="24"/>
  <c r="D27" i="24"/>
  <c r="J27" i="24"/>
  <c r="H27" i="24"/>
  <c r="K27" i="24"/>
  <c r="D38" i="24"/>
  <c r="K38" i="24"/>
  <c r="J38" i="24"/>
  <c r="H38" i="24"/>
  <c r="F38" i="24"/>
  <c r="G9" i="24"/>
  <c r="M9" i="24"/>
  <c r="E9" i="24"/>
  <c r="L9" i="24"/>
  <c r="I9" i="24"/>
  <c r="C14" i="24"/>
  <c r="C6" i="24"/>
  <c r="I18" i="24"/>
  <c r="L18" i="24"/>
  <c r="G18" i="24"/>
  <c r="E18" i="24"/>
  <c r="M18" i="24"/>
  <c r="G21" i="24"/>
  <c r="M21" i="24"/>
  <c r="E21" i="24"/>
  <c r="L21" i="24"/>
  <c r="I21" i="24"/>
  <c r="G25" i="24"/>
  <c r="M25" i="24"/>
  <c r="E25" i="24"/>
  <c r="L25" i="24"/>
  <c r="I25" i="24"/>
  <c r="I32" i="24"/>
  <c r="L32" i="24"/>
  <c r="M32" i="24"/>
  <c r="E32" i="24"/>
  <c r="G24" i="24"/>
  <c r="H37" i="24"/>
  <c r="F37" i="24"/>
  <c r="D37" i="24"/>
  <c r="J37" i="24"/>
  <c r="K37" i="24"/>
  <c r="F21" i="24"/>
  <c r="D21" i="24"/>
  <c r="J21" i="24"/>
  <c r="H21" i="24"/>
  <c r="K24" i="24"/>
  <c r="J24" i="24"/>
  <c r="H24" i="24"/>
  <c r="F24" i="24"/>
  <c r="D24" i="24"/>
  <c r="F31" i="24"/>
  <c r="D31" i="24"/>
  <c r="J31" i="24"/>
  <c r="H31" i="24"/>
  <c r="K31" i="24"/>
  <c r="K34" i="24"/>
  <c r="J34" i="24"/>
  <c r="H34" i="24"/>
  <c r="F34" i="24"/>
  <c r="D34" i="24"/>
  <c r="I37" i="24"/>
  <c r="G37" i="24"/>
  <c r="L37" i="24"/>
  <c r="E37" i="24"/>
  <c r="K58" i="24"/>
  <c r="I58" i="24"/>
  <c r="J58" i="24"/>
  <c r="K74" i="24"/>
  <c r="I74" i="24"/>
  <c r="J74" i="24"/>
  <c r="J77" i="24" s="1"/>
  <c r="F23" i="24"/>
  <c r="D23" i="24"/>
  <c r="J23" i="24"/>
  <c r="H23" i="24"/>
  <c r="K23" i="24"/>
  <c r="G17" i="24"/>
  <c r="M17" i="24"/>
  <c r="E17" i="24"/>
  <c r="L17" i="24"/>
  <c r="I17" i="24"/>
  <c r="F15" i="24"/>
  <c r="D15" i="24"/>
  <c r="J15" i="24"/>
  <c r="H15" i="24"/>
  <c r="K15" i="24"/>
  <c r="K18" i="24"/>
  <c r="J18" i="24"/>
  <c r="H18" i="24"/>
  <c r="F18" i="24"/>
  <c r="D18" i="24"/>
  <c r="B45" i="24"/>
  <c r="B39" i="24"/>
  <c r="I8" i="24"/>
  <c r="L8" i="24"/>
  <c r="M8" i="24"/>
  <c r="G8" i="24"/>
  <c r="E8" i="24"/>
  <c r="G15" i="24"/>
  <c r="M15" i="24"/>
  <c r="E15" i="24"/>
  <c r="L15" i="24"/>
  <c r="I15" i="24"/>
  <c r="I22" i="24"/>
  <c r="L22" i="24"/>
  <c r="M22" i="24"/>
  <c r="G22" i="24"/>
  <c r="E22" i="24"/>
  <c r="I26" i="24"/>
  <c r="L26" i="24"/>
  <c r="G26" i="24"/>
  <c r="E26" i="24"/>
  <c r="M26" i="24"/>
  <c r="G29" i="24"/>
  <c r="M29" i="24"/>
  <c r="E29" i="24"/>
  <c r="L29" i="24"/>
  <c r="I29" i="24"/>
  <c r="G33" i="24"/>
  <c r="M33" i="24"/>
  <c r="E33" i="24"/>
  <c r="L33" i="24"/>
  <c r="I33" i="24"/>
  <c r="F9" i="24"/>
  <c r="D9" i="24"/>
  <c r="J9" i="24"/>
  <c r="H9" i="24"/>
  <c r="K22" i="24"/>
  <c r="J22" i="24"/>
  <c r="H22" i="24"/>
  <c r="F22" i="24"/>
  <c r="D22" i="24"/>
  <c r="F35" i="24"/>
  <c r="D35" i="24"/>
  <c r="J35" i="24"/>
  <c r="H35" i="24"/>
  <c r="K35" i="24"/>
  <c r="G32" i="24"/>
  <c r="K26" i="24"/>
  <c r="J26" i="24"/>
  <c r="H26" i="24"/>
  <c r="F26" i="24"/>
  <c r="D26" i="24"/>
  <c r="F7" i="24"/>
  <c r="D7" i="24"/>
  <c r="J7" i="24"/>
  <c r="H7" i="24"/>
  <c r="K7" i="24"/>
  <c r="F19" i="24"/>
  <c r="D19" i="24"/>
  <c r="J19" i="24"/>
  <c r="H19" i="24"/>
  <c r="K19" i="24"/>
  <c r="F25" i="24"/>
  <c r="D25" i="24"/>
  <c r="J25" i="24"/>
  <c r="H25" i="24"/>
  <c r="K25" i="24"/>
  <c r="K32" i="24"/>
  <c r="J32" i="24"/>
  <c r="H32" i="24"/>
  <c r="F32" i="24"/>
  <c r="D32" i="24"/>
  <c r="I16" i="24"/>
  <c r="L16" i="24"/>
  <c r="M16" i="24"/>
  <c r="E16" i="24"/>
  <c r="G23" i="24"/>
  <c r="M23" i="24"/>
  <c r="E23" i="24"/>
  <c r="L23" i="24"/>
  <c r="I23" i="24"/>
  <c r="I30" i="24"/>
  <c r="L30" i="24"/>
  <c r="M30" i="24"/>
  <c r="G30" i="24"/>
  <c r="E30" i="24"/>
  <c r="I34" i="24"/>
  <c r="L34" i="24"/>
  <c r="G34" i="24"/>
  <c r="E34" i="24"/>
  <c r="M34" i="24"/>
  <c r="M38" i="24"/>
  <c r="E38" i="24"/>
  <c r="L38" i="24"/>
  <c r="I38" i="24"/>
  <c r="G38" i="24"/>
  <c r="K9" i="24"/>
  <c r="C39" i="24"/>
  <c r="C45" i="24"/>
  <c r="K16" i="24"/>
  <c r="J16" i="24"/>
  <c r="H16" i="24"/>
  <c r="F16" i="24"/>
  <c r="D16" i="24"/>
  <c r="F29" i="24"/>
  <c r="D29" i="24"/>
  <c r="J29" i="24"/>
  <c r="H29" i="24"/>
  <c r="G16" i="24"/>
  <c r="K66" i="24"/>
  <c r="I66" i="24"/>
  <c r="J66" i="24"/>
  <c r="E41" i="24"/>
  <c r="K53" i="24"/>
  <c r="I53" i="24"/>
  <c r="K61" i="24"/>
  <c r="I61" i="24"/>
  <c r="K69" i="24"/>
  <c r="I69" i="24"/>
  <c r="K55" i="24"/>
  <c r="I55" i="24"/>
  <c r="K63" i="24"/>
  <c r="I63" i="24"/>
  <c r="K71" i="24"/>
  <c r="I71" i="24"/>
  <c r="I43" i="24"/>
  <c r="G43" i="24"/>
  <c r="L43" i="24"/>
  <c r="K52" i="24"/>
  <c r="I52" i="24"/>
  <c r="K60" i="24"/>
  <c r="I60" i="24"/>
  <c r="K68" i="24"/>
  <c r="I68" i="24"/>
  <c r="E20" i="24"/>
  <c r="E28" i="24"/>
  <c r="K57" i="24"/>
  <c r="I57" i="24"/>
  <c r="K65" i="24"/>
  <c r="I65" i="24"/>
  <c r="K73" i="24"/>
  <c r="I73" i="24"/>
  <c r="E43" i="24"/>
  <c r="K54" i="24"/>
  <c r="I54" i="24"/>
  <c r="K62" i="24"/>
  <c r="I62" i="24"/>
  <c r="K70" i="24"/>
  <c r="I70" i="24"/>
  <c r="I20" i="24"/>
  <c r="L20" i="24"/>
  <c r="I28" i="24"/>
  <c r="L28" i="24"/>
  <c r="M20" i="24"/>
  <c r="M28" i="24"/>
  <c r="I41" i="24"/>
  <c r="G41" i="24"/>
  <c r="L41" i="24"/>
  <c r="K51" i="24"/>
  <c r="I51" i="24"/>
  <c r="K59" i="24"/>
  <c r="I59" i="24"/>
  <c r="K67" i="24"/>
  <c r="I67" i="24"/>
  <c r="K75" i="24"/>
  <c r="K77" i="24" s="1"/>
  <c r="I75" i="24"/>
  <c r="I77" i="24" s="1"/>
  <c r="K56" i="24"/>
  <c r="I56" i="24"/>
  <c r="K64" i="24"/>
  <c r="I64" i="24"/>
  <c r="K72" i="24"/>
  <c r="I72" i="24"/>
  <c r="F40" i="24"/>
  <c r="F42" i="24"/>
  <c r="F44" i="24"/>
  <c r="H40" i="24"/>
  <c r="H42" i="24"/>
  <c r="H44" i="24"/>
  <c r="J40" i="24"/>
  <c r="J42" i="24"/>
  <c r="J44" i="24"/>
  <c r="K40" i="24"/>
  <c r="K42" i="24"/>
  <c r="E40" i="24"/>
  <c r="E42" i="24"/>
  <c r="E44" i="24"/>
  <c r="J79" i="24" l="1"/>
  <c r="J78" i="24"/>
  <c r="H39" i="24"/>
  <c r="F39" i="24"/>
  <c r="D39" i="24"/>
  <c r="J39" i="24"/>
  <c r="K39" i="24"/>
  <c r="K79" i="24"/>
  <c r="K78" i="24"/>
  <c r="I6" i="24"/>
  <c r="L6" i="24"/>
  <c r="G6" i="24"/>
  <c r="E6" i="24"/>
  <c r="M6" i="24"/>
  <c r="K6" i="24"/>
  <c r="J6" i="24"/>
  <c r="H6" i="24"/>
  <c r="F6" i="24"/>
  <c r="D6" i="24"/>
  <c r="I14" i="24"/>
  <c r="L14" i="24"/>
  <c r="M14" i="24"/>
  <c r="G14" i="24"/>
  <c r="E14" i="24"/>
  <c r="K14" i="24"/>
  <c r="J14" i="24"/>
  <c r="H14" i="24"/>
  <c r="F14" i="24"/>
  <c r="D14" i="24"/>
  <c r="I78" i="24"/>
  <c r="I79" i="24"/>
  <c r="I45" i="24"/>
  <c r="G45" i="24"/>
  <c r="M45" i="24"/>
  <c r="E45" i="24"/>
  <c r="L45" i="24"/>
  <c r="I39" i="24"/>
  <c r="G39" i="24"/>
  <c r="L39" i="24"/>
  <c r="M39" i="24"/>
  <c r="E39" i="24"/>
  <c r="H45" i="24"/>
  <c r="F45" i="24"/>
  <c r="D45" i="24"/>
  <c r="J45" i="24"/>
  <c r="K45" i="24"/>
  <c r="I83" i="24" l="1"/>
  <c r="I82" i="24"/>
  <c r="I81" i="24"/>
</calcChain>
</file>

<file path=xl/sharedStrings.xml><?xml version="1.0" encoding="utf-8"?>
<sst xmlns="http://schemas.openxmlformats.org/spreadsheetml/2006/main" count="1713" uniqueCount="523">
  <si>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</si>
  <si>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</si>
  <si>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</si>
  <si>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</si>
  <si>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</si>
  <si>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</si>
  <si>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</si>
  <si>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</si>
  <si>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</si>
  <si>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</si>
  <si>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</si>
  <si>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</si>
  <si>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</si>
  <si>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Deggendorf (09271)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</si>
  <si>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</si>
  <si>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</si>
  <si>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</si>
  <si>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</si>
  <si>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</si>
  <si>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</si>
  <si>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</si>
  <si>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</si>
  <si>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</si>
  <si>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</si>
  <si>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</si>
  <si>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</si>
  <si>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</si>
  <si>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</si>
  <si>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</si>
  <si>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</si>
  <si>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</si>
  <si>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</si>
  <si>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</si>
  <si>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</si>
  <si>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</si>
  <si>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</si>
  <si>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</si>
  <si>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</si>
  <si>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</si>
  <si>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</si>
  <si>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</si>
  <si>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</si>
  <si>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</si>
  <si>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</si>
  <si>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</si>
  <si>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</si>
  <si>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</si>
  <si>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</si>
  <si>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</si>
  <si>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</si>
  <si>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</si>
  <si>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</si>
  <si>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</si>
  <si>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</si>
  <si>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</si>
  <si>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</si>
  <si>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</si>
  <si>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</si>
  <si>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</si>
  <si>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</si>
  <si>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</si>
  <si>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</si>
  <si>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</si>
  <si>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</si>
  <si>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</si>
  <si>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</si>
  <si>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</si>
  <si>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</si>
  <si>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</si>
  <si>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</si>
  <si>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</si>
  <si>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</si>
  <si>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</si>
  <si>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</si>
  <si>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</si>
  <si>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</si>
  <si>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</si>
  <si>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</si>
  <si>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</si>
  <si>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</si>
  <si>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</si>
  <si>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</si>
  <si>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</si>
  <si>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</si>
  <si>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</si>
  <si>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</si>
  <si>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</si>
  <si>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</si>
  <si>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</si>
  <si>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</si>
  <si>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</si>
  <si>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</si>
  <si>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Deggendorf (09271);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</si>
  <si>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</si>
  <si>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</si>
  <si>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</si>
  <si>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</si>
  <si>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</si>
  <si>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</si>
  <si>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</si>
  <si>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</si>
  <si>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</si>
  <si>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</si>
  <si>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</si>
  <si>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</si>
  <si>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</si>
  <si>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</si>
  <si>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</si>
  <si>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</si>
  <si>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</si>
  <si>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</si>
  <si>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</si>
  <si>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</si>
  <si>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</si>
  <si>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</si>
  <si>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</si>
  <si>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</si>
  <si>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</si>
  <si>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</si>
  <si>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</si>
  <si>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</si>
  <si>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</si>
  <si>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</si>
  <si>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</si>
  <si>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</si>
  <si>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</si>
  <si>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</si>
  <si>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</si>
  <si>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</si>
  <si>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</si>
  <si>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</si>
  <si>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</si>
  <si>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</si>
  <si>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</si>
  <si>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</si>
  <si>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</si>
  <si>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</si>
  <si>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</si>
  <si>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</si>
  <si>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</si>
  <si>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</si>
  <si>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</si>
  <si>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</si>
  <si>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</si>
  <si>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</si>
  <si>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</si>
  <si>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</si>
  <si>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</si>
  <si>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</si>
  <si>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</si>
  <si>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</si>
  <si>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</si>
  <si>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</si>
  <si>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</si>
  <si>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</si>
  <si>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</si>
  <si>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</si>
  <si>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</si>
  <si>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</si>
  <si>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</si>
  <si>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</si>
  <si>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</si>
  <si>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</si>
  <si>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</si>
  <si>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</si>
  <si>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</si>
  <si>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</si>
  <si>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</si>
  <si>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</si>
  <si>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</si>
  <si>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</si>
  <si>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</si>
  <si>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</si>
  <si>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</si>
  <si>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</si>
  <si>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</si>
  <si>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</si>
  <si>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</si>
  <si>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</si>
  <si>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</si>
  <si>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</si>
  <si>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</si>
  <si>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</si>
  <si>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Deggendorf (09271)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</si>
  <si>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</si>
  <si>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</si>
  <si>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</si>
  <si>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</si>
  <si>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</si>
  <si>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</si>
  <si>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</si>
  <si>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</si>
  <si>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</si>
  <si>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</si>
  <si>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</si>
  <si>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</si>
  <si>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</si>
  <si>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</si>
  <si>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</si>
  <si>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</si>
  <si>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</si>
  <si>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</si>
  <si>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</si>
  <si>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</si>
  <si>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</si>
  <si>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</si>
  <si>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</si>
  <si>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</si>
  <si>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</si>
  <si>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</si>
  <si>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</si>
  <si>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</si>
  <si>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</si>
  <si>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</si>
  <si>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</si>
  <si>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</si>
  <si>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</si>
  <si>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</si>
  <si>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</si>
  <si>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</si>
  <si>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</si>
  <si>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</si>
  <si>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</si>
  <si>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</si>
  <si>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</si>
  <si>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</si>
  <si>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</si>
  <si>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</si>
  <si>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</si>
  <si>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</si>
  <si>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</si>
  <si>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</si>
  <si>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</si>
  <si>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</si>
  <si>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</si>
  <si>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</si>
  <si>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</si>
  <si>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</si>
  <si>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</si>
  <si>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</si>
  <si>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</si>
  <si>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</si>
  <si>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</si>
  <si>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</si>
  <si>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</si>
  <si>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</si>
  <si>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</si>
  <si>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</si>
  <si>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</si>
  <si>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</si>
  <si>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</si>
  <si>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</si>
  <si>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</si>
  <si>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</si>
  <si>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</si>
  <si>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</si>
  <si>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</si>
  <si>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</si>
  <si>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</si>
  <si>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</si>
  <si>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</si>
  <si>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</si>
  <si>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</si>
  <si>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</si>
  <si>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</si>
  <si>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</si>
  <si>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</si>
  <si>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</si>
  <si>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</si>
  <si>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</si>
  <si>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</si>
  <si>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</si>
  <si>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</si>
  <si>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</si>
  <si>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</si>
  <si>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</si>
  <si>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</si>
  <si>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</si>
  <si>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</si>
  <si>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</si>
  <si>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</si>
  <si>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</si>
  <si>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</si>
  <si>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</si>
  <si>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</si>
  <si>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</si>
  <si>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</si>
  <si>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</si>
  <si>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</si>
  <si>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</si>
  <si>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</si>
  <si>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</si>
  <si>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</si>
  <si>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</si>
  <si>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</si>
  <si>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</si>
  <si>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</si>
  <si>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</si>
  <si>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</si>
  <si>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</si>
  <si>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</si>
  <si>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</si>
  <si>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</si>
  <si>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</si>
  <si>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</si>
  <si>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</si>
  <si>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</si>
  <si>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</si>
  <si>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</si>
  <si>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</si>
  <si>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</si>
  <si>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</si>
  <si>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</si>
  <si>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</si>
  <si>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</si>
  <si>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</si>
  <si>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</si>
  <si>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</si>
  <si>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</si>
  <si>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</si>
  <si>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</si>
  <si>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</si>
  <si>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</si>
  <si>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</si>
  <si>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</si>
  <si>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</si>
  <si>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</si>
  <si>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</si>
  <si>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</si>
  <si>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</si>
  <si>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</si>
  <si>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</si>
  <si>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</si>
  <si>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</si>
  <si>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</si>
  <si>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</si>
  <si>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</si>
  <si>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</si>
  <si>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</si>
  <si>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</si>
  <si>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</si>
  <si>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</si>
  <si>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</si>
  <si>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</si>
  <si>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</si>
  <si>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</si>
  <si>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</si>
  <si>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</si>
  <si>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</si>
  <si>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</si>
  <si>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</si>
  <si>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</si>
  <si>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</si>
  <si>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</si>
  <si>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</si>
  <si>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</si>
  <si>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</si>
  <si>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</si>
  <si>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</si>
  <si>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</si>
  <si>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</si>
  <si>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</si>
  <si>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</si>
  <si>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</si>
  <si>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</si>
  <si>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</si>
  <si>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</si>
  <si>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</si>
  <si>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</si>
  <si>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</si>
  <si>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</si>
  <si>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</si>
  <si>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</si>
  <si>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Deggendorf (09271);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</si>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</sst>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{78F662B5-B2B2-4CF8-A1BA-6506FFA95A73}</c15:txfldGUID>
                      <c15:f>Daten_Diagramme!$D$6</c15:f>
                      <c15:dlblFieldTableCache>
                        <c:ptCount val="1"/>
                        <c:pt idx="0">
                          <c:v>0.4</c:v>
                        </c:pt>
                      </c15:dlblFieldTableCache>
                    </c15:dlblFTEntry>
                  </c15:dlblFieldTable>
                  <c15:showDataLabelsRange val="0"/>
                </c:ext>
                <c:ext xmlns:c16="http://schemas.microsoft.com/office/drawing/2014/chart" uri="{C3380CC4-5D6E-409C-BE32-E72D297353CC}">
                  <c16:uniqueId val="{00000000-1A89-4FA9-9356-A7A911B5AD56}"/>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{BC6CD6AC-BC5C-4FFB-9CF2-59CFF49826C1}</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1A89-4FA9-9356-A7A911B5AD56}"/>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{A1DFC8B4-A919-4F40-B2D7-7EB564D7F5F4}</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1A89-4FA9-9356-A7A911B5AD5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{ADD45FA2-B9A9-4A9B-962D-9C78EDEFB9E4}</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A89-4FA9-9356-A7A911B5AD5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0.35302750837944508</c:v>
                </c:pt>
                <c:pt idx="1">
                  <c:v>1.0013227114154917</c:v>
                </c:pt>
                <c:pt idx="2">
                  <c:v>1.1186464311118853</c:v>
                </c:pt>
                <c:pt idx="3">
                  <c:v>1.0875687030768</c:v>
                </c:pt>
              </c:numCache>
            </c:numRef>
          </c:val>
          <c:extLst>
            <c:ext xmlns:c16="http://schemas.microsoft.com/office/drawing/2014/chart" uri="{C3380CC4-5D6E-409C-BE32-E72D297353CC}">
              <c16:uniqueId val="{00000004-1A89-4FA9-9356-A7A911B5AD5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{AB4EAFA7-DE26-43DC-8C92-DD0541A84593}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A89-4FA9-9356-A7A911B5AD5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{DEC1651E-38D0-4102-88DC-778B3B24DC36}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A89-4FA9-9356-A7A911B5AD5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{BA256D6E-C8AC-4DE4-AE09-3CC28114809A}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A89-4FA9-9356-A7A911B5AD5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{E64829F5-F49F-40A4-9857-D3F3DEC511A7}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A89-4FA9-9356-A7A911B5AD5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A89-4FA9-9356-A7A911B5AD5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A89-4FA9-9356-A7A911B5AD5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{AE68CCDE-9DC3-48E2-B628-89E04F984D3D}</c15:txfldGUID>
                      <c15:f>Daten_Diagramme!$E$6</c15:f>
                      <c15:dlblFieldTableCache>
                        <c:ptCount val="1"/>
                        <c:pt idx="0">
                          <c:v>-0.7</c:v>
                        </c:pt>
                      </c15:dlblFieldTableCache>
                    </c15:dlblFTEntry>
                  </c15:dlblFieldTable>
                  <c15:showDataLabelsRange val="0"/>
                </c:ext>
                <c:ext xmlns:c16="http://schemas.microsoft.com/office/drawing/2014/chart" uri="{C3380CC4-5D6E-409C-BE32-E72D297353CC}">
                  <c16:uniqueId val="{00000000-ADE1-4DD4-9889-3C55556EA5BB}"/>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{DC732217-3712-46D3-82B1-0542AD7B5853}</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ADE1-4DD4-9889-3C55556EA5BB}"/>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{67371A49-EDE3-46D5-A9C3-2003DE55F62C}</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DE1-4DD4-9889-3C55556EA5B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{C75A4670-5F1A-4FBD-920C-B53956CF6A8C}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DE1-4DD4-9889-3C55556EA5B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-0.69979006298110569</c:v>
                </c:pt>
                <c:pt idx="1">
                  <c:v>-1.8915068707011207</c:v>
                </c:pt>
                <c:pt idx="2">
                  <c:v>-2.7637010795899166</c:v>
                </c:pt>
                <c:pt idx="3">
                  <c:v>-2.8655893304673015</c:v>
                </c:pt>
              </c:numCache>
            </c:numRef>
          </c:val>
          <c:extLst>
            <c:ext xmlns:c16="http://schemas.microsoft.com/office/drawing/2014/chart" uri="{C3380CC4-5D6E-409C-BE32-E72D297353CC}">
              <c16:uniqueId val="{00000004-ADE1-4DD4-9889-3C55556EA5B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{A9AB6C74-5FD6-43DB-8383-F734E61D6B7E}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DE1-4DD4-9889-3C55556EA5B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{53F24688-7C57-4ACE-9E56-23D69A471EE3}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DE1-4DD4-9889-3C55556EA5B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{6B406FD1-81CD-4C95-84EE-96489742EEA0}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DE1-4DD4-9889-3C55556EA5B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{0F59F850-6651-463A-AE30-DEB577DA3095}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DE1-4DD4-9889-3C55556EA5B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DE1-4DD4-9889-3C55556EA5B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DE1-4DD4-9889-3C55556EA5B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{2F8759E7-4404-47D4-96FC-9C6E35CE58DA}</c15:txfldGUID>
                      <c15:f>Daten_Diagramme!$D$14</c15:f>
                      <c15:dlblFieldTableCache>
                        <c:ptCount val="1"/>
                        <c:pt idx="0">
                          <c:v>0.4</c:v>
                        </c:pt>
                      </c15:dlblFieldTableCache>
                    </c15:dlblFTEntry>
                  </c15:dlblFieldTable>
                  <c15:showDataLabelsRange val="0"/>
                </c:ext>
                <c:ext xmlns:c16="http://schemas.microsoft.com/office/drawing/2014/chart" uri="{C3380CC4-5D6E-409C-BE32-E72D297353CC}">
                  <c16:uniqueId val="{00000000-5B2A-4DDE-9411-4648676580E6}"/>
                </c:ext>
              </c:extLst>
            </c:dLbl>
            <c:dLbl>
              <c:idx val="1"/>
              <c:tx>
                <c:strRef>
                  <c:f>Daten_Diagramme!$D$15</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{CFBDFB0E-9C06-4F02-B77A-785A980C2BDB}</c15:txfldGUID>
                      <c15:f>Daten_Diagramme!$D$15</c15:f>
                      <c15:dlblFieldTableCache>
                        <c:ptCount val="1"/>
                        <c:pt idx="0">
                          <c:v>-7.2</c:v>
                        </c:pt>
                      </c15:dlblFieldTableCache>
                    </c15:dlblFTEntry>
                  </c15:dlblFieldTable>
                  <c15:showDataLabelsRange val="0"/>
                </c:ext>
                <c:ext xmlns:c16="http://schemas.microsoft.com/office/drawing/2014/chart" uri="{C3380CC4-5D6E-409C-BE32-E72D297353CC}">
                  <c16:uniqueId val="{00000001-5B2A-4DDE-9411-4648676580E6}"/>
                </c:ext>
              </c:extLst>
            </c:dLbl>
            <c:dLbl>
              <c:idx val="2"/>
              <c:tx>
                <c:strRef>
                  <c:f>Daten_Diagramme!$D$16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{60F3E4EE-3196-4411-BDB4-B39F53D8CF0E}</c15:txfldGUID>
                      <c15:f>Daten_Diagramme!$D$16</c15:f>
                      <c15:dlblFieldTableCache>
                        <c:ptCount val="1"/>
                        <c:pt idx="0">
                          <c:v>0.2</c:v>
                        </c:pt>
                      </c15:dlblFieldTableCache>
                    </c15:dlblFTEntry>
                  </c15:dlblFieldTable>
                  <c15:showDataLabelsRange val="0"/>
                </c:ext>
                <c:ext xmlns:c16="http://schemas.microsoft.com/office/drawing/2014/chart" uri="{C3380CC4-5D6E-409C-BE32-E72D297353CC}">
                  <c16:uniqueId val="{00000002-5B2A-4DDE-9411-4648676580E6}"/>
                </c:ext>
              </c:extLst>
            </c:dLbl>
            <c:dLbl>
              <c:idx val="3"/>
              <c:tx>
                <c:strRef>
                  <c:f>Daten_Diagramme!$D$17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{71EEC8AA-FEC2-40BC-B3B4-40036FF5CD3E}</c15:txfldGUID>
                      <c15:f>Daten_Diagramme!$D$17</c15:f>
                      <c15:dlblFieldTableCache>
                        <c:ptCount val="1"/>
                        <c:pt idx="0">
                          <c:v>-0.5</c:v>
                        </c:pt>
                      </c15:dlblFieldTableCache>
                    </c15:dlblFTEntry>
                  </c15:dlblFieldTable>
                  <c15:showDataLabelsRange val="0"/>
                </c:ext>
                <c:ext xmlns:c16="http://schemas.microsoft.com/office/drawing/2014/chart" uri="{C3380CC4-5D6E-409C-BE32-E72D297353CC}">
                  <c16:uniqueId val="{00000003-5B2A-4DDE-9411-4648676580E6}"/>
                </c:ext>
              </c:extLst>
            </c:dLbl>
            <c:dLbl>
              <c:idx val="4"/>
              <c:tx>
                <c:strRef>
                  <c:f>Daten_Diagramme!$D$18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{20676EC3-F288-42B5-BF7A-112DA4DE7274}</c15:txfldGUID>
                      <c15:f>Daten_Diagramme!$D$18</c15:f>
                      <c15:dlblFieldTableCache>
                        <c:ptCount val="1"/>
                        <c:pt idx="0">
                          <c:v>-2.5</c:v>
                        </c:pt>
                      </c15:dlblFieldTableCache>
                    </c15:dlblFTEntry>
                  </c15:dlblFieldTable>
                  <c15:showDataLabelsRange val="0"/>
                </c:ext>
                <c:ext xmlns:c16="http://schemas.microsoft.com/office/drawing/2014/chart" uri="{C3380CC4-5D6E-409C-BE32-E72D297353CC}">
                  <c16:uniqueId val="{00000004-5B2A-4DDE-9411-4648676580E6}"/>
                </c:ext>
              </c:extLst>
            </c:dLbl>
            <c:dLbl>
              <c:idx val="5"/>
              <c:tx>
                <c:strRef>
                  <c:f>Daten_Diagramme!$D$19</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{12C219FA-5E44-4439-B604-D13064525E32}</c15:txfldGUID>
                      <c15:f>Daten_Diagramme!$D$19</c15:f>
                      <c15:dlblFieldTableCache>
                        <c:ptCount val="1"/>
                        <c:pt idx="0">
                          <c:v>-0.2</c:v>
                        </c:pt>
                      </c15:dlblFieldTableCache>
                    </c15:dlblFTEntry>
                  </c15:dlblFieldTable>
                  <c15:showDataLabelsRange val="0"/>
                </c:ext>
                <c:ext xmlns:c16="http://schemas.microsoft.com/office/drawing/2014/chart" uri="{C3380CC4-5D6E-409C-BE32-E72D297353CC}">
                  <c16:uniqueId val="{00000005-5B2A-4DDE-9411-4648676580E6}"/>
                </c:ext>
              </c:extLst>
            </c:dLbl>
            <c:dLbl>
              <c:idx val="6"/>
              <c:tx>
                <c:strRef>
                  <c:f>Daten_Diagramme!$D$20</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{BBBF9A20-5AAA-43DA-8BD9-E9356C3C285B}</c15:txfldGUID>
                      <c15:f>Daten_Diagramme!$D$20</c15:f>
                      <c15:dlblFieldTableCache>
                        <c:ptCount val="1"/>
                        <c:pt idx="0">
                          <c:v>-0.2</c:v>
                        </c:pt>
                      </c15:dlblFieldTableCache>
                    </c15:dlblFTEntry>
                  </c15:dlblFieldTable>
                  <c15:showDataLabelsRange val="0"/>
                </c:ext>
                <c:ext xmlns:c16="http://schemas.microsoft.com/office/drawing/2014/chart" uri="{C3380CC4-5D6E-409C-BE32-E72D297353CC}">
                  <c16:uniqueId val="{00000006-5B2A-4DDE-9411-4648676580E6}"/>
                </c:ext>
              </c:extLst>
            </c:dLbl>
            <c:dLbl>
              <c:idx val="7"/>
              <c:tx>
                <c:strRef>
                  <c:f>Daten_Diagramme!$D$21</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{A42315E7-8FB3-4062-B3D0-36AF1636C4B7}</c15:txfldGUID>
                      <c15:f>Daten_Diagramme!$D$21</c15:f>
                      <c15:dlblFieldTableCache>
                        <c:ptCount val="1"/>
                        <c:pt idx="0">
                          <c:v>-0.2</c:v>
                        </c:pt>
                      </c15:dlblFieldTableCache>
                    </c15:dlblFTEntry>
                  </c15:dlblFieldTable>
                  <c15:showDataLabelsRange val="0"/>
                </c:ext>
                <c:ext xmlns:c16="http://schemas.microsoft.com/office/drawing/2014/chart" uri="{C3380CC4-5D6E-409C-BE32-E72D297353CC}">
                  <c16:uniqueId val="{00000007-5B2A-4DDE-9411-4648676580E6}"/>
                </c:ext>
              </c:extLst>
            </c:dLbl>
            <c:dLbl>
              <c:idx val="8"/>
              <c:tx>
                <c:strRef>
                  <c:f>Daten_Diagramme!$D$22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{2A190366-A91D-4A94-A3FE-4781872D1DF0}</c15:txfldGUID>
                      <c15:f>Daten_Diagramme!$D$22</c15:f>
                      <c15:dlblFieldTableCache>
                        <c:ptCount val="1"/>
                        <c:pt idx="0">
                          <c:v>1.9</c:v>
                        </c:pt>
                      </c15:dlblFieldTableCache>
                    </c15:dlblFTEntry>
                  </c15:dlblFieldTable>
                  <c15:showDataLabelsRange val="0"/>
                </c:ext>
                <c:ext xmlns:c16="http://schemas.microsoft.com/office/drawing/2014/chart" uri="{C3380CC4-5D6E-409C-BE32-E72D297353CC}">
                  <c16:uniqueId val="{00000008-5B2A-4DDE-9411-4648676580E6}"/>
                </c:ext>
              </c:extLst>
            </c:dLbl>
            <c:dLbl>
              <c:idx val="9"/>
              <c:tx>
                <c:strRef>
                  <c:f>Daten_Diagramme!$D$23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{220E5712-CAE5-4CB1-A07F-CA78145B2DE9}</c15:txfldGUID>
                      <c15:f>Daten_Diagramme!$D$23</c15:f>
                      <c15:dlblFieldTableCache>
                        <c:ptCount val="1"/>
                        <c:pt idx="0">
                          <c:v>-1.3</c:v>
                        </c:pt>
                      </c15:dlblFieldTableCache>
                    </c15:dlblFTEntry>
                  </c15:dlblFieldTable>
                  <c15:showDataLabelsRange val="0"/>
                </c:ext>
                <c:ext xmlns:c16="http://schemas.microsoft.com/office/drawing/2014/chart" uri="{C3380CC4-5D6E-409C-BE32-E72D297353CC}">
                  <c16:uniqueId val="{00000009-5B2A-4DDE-9411-4648676580E6}"/>
                </c:ext>
              </c:extLst>
            </c:dLbl>
            <c:dLbl>
              <c:idx val="10"/>
              <c:tx>
                <c:strRef>
                  <c:f>Daten_Diagramme!$D$24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{5F05E866-0CDB-43EF-93B9-35EE6D237ADA}</c15:txfldGUID>
                      <c15:f>Daten_Diagramme!$D$24</c15:f>
                      <c15:dlblFieldTableCache>
                        <c:ptCount val="1"/>
                        <c:pt idx="0">
                          <c:v>-2.5</c:v>
                        </c:pt>
                      </c15:dlblFieldTableCache>
                    </c15:dlblFTEntry>
                  </c15:dlblFieldTable>
                  <c15:showDataLabelsRange val="0"/>
                </c:ext>
                <c:ext xmlns:c16="http://schemas.microsoft.com/office/drawing/2014/chart" uri="{C3380CC4-5D6E-409C-BE32-E72D297353CC}">
                  <c16:uniqueId val="{0000000A-5B2A-4DDE-9411-4648676580E6}"/>
                </c:ext>
              </c:extLst>
            </c:dLbl>
            <c:dLbl>
              <c:idx val="11"/>
              <c:tx>
                <c:strRef>
                  <c:f>Daten_Diagramme!$D$25</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{3EDD362C-7DF4-415F-9B3E-76CD2F93CC1B}</c15:txfldGUID>
                      <c15:f>Daten_Diagramme!$D$25</c15:f>
                      <c15:dlblFieldTableCache>
                        <c:ptCount val="1"/>
                        <c:pt idx="0">
                          <c:v>8.1</c:v>
                        </c:pt>
                      </c15:dlblFieldTableCache>
                    </c15:dlblFTEntry>
                  </c15:dlblFieldTable>
                  <c15:showDataLabelsRange val="0"/>
                </c:ext>
                <c:ext xmlns:c16="http://schemas.microsoft.com/office/drawing/2014/chart" uri="{C3380CC4-5D6E-409C-BE32-E72D297353CC}">
                  <c16:uniqueId val="{0000000B-5B2A-4DDE-9411-4648676580E6}"/>
                </c:ext>
              </c:extLst>
            </c:dLbl>
            <c:dLbl>
              <c:idx val="12"/>
              <c:tx>
                <c:strRef>
                  <c:f>Daten_Diagramme!$D$26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{9037BCF3-9A56-4248-AC54-10C33D052087}</c15:txfldGUID>
                      <c15:f>Daten_Diagramme!$D$26</c15:f>
                      <c15:dlblFieldTableCache>
                        <c:ptCount val="1"/>
                        <c:pt idx="0">
                          <c:v>1.7</c:v>
                        </c:pt>
                      </c15:dlblFieldTableCache>
                    </c15:dlblFTEntry>
                  </c15:dlblFieldTable>
                  <c15:showDataLabelsRange val="0"/>
                </c:ext>
                <c:ext xmlns:c16="http://schemas.microsoft.com/office/drawing/2014/chart" uri="{C3380CC4-5D6E-409C-BE32-E72D297353CC}">
                  <c16:uniqueId val="{0000000C-5B2A-4DDE-9411-4648676580E6}"/>
                </c:ext>
              </c:extLst>
            </c:dLbl>
            <c:dLbl>
              <c:idx val="13"/>
              <c:tx>
                <c:strRef>
                  <c:f>Daten_Diagramme!$D$27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{C7F8D273-52A4-4442-B88A-AF731B42B0A1}</c15:txfldGUID>
                      <c15:f>Daten_Diagramme!$D$27</c15:f>
                      <c15:dlblFieldTableCache>
                        <c:ptCount val="1"/>
                        <c:pt idx="0">
                          <c:v>3.1</c:v>
                        </c:pt>
                      </c15:dlblFieldTableCache>
                    </c15:dlblFTEntry>
                  </c15:dlblFieldTable>
                  <c15:showDataLabelsRange val="0"/>
                </c:ext>
                <c:ext xmlns:c16="http://schemas.microsoft.com/office/drawing/2014/chart" uri="{C3380CC4-5D6E-409C-BE32-E72D297353CC}">
                  <c16:uniqueId val="{0000000D-5B2A-4DDE-9411-4648676580E6}"/>
                </c:ext>
              </c:extLst>
            </c:dLbl>
            <c:dLbl>
              <c:idx val="14"/>
              <c:tx>
                <c:strRef>
                  <c:f>Daten_Diagramme!$D$28</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{BCE23E3E-EB3D-46E2-9AAD-E083FCA45782}</c15:txfldGUID>
                      <c15:f>Daten_Diagramme!$D$28</c15:f>
                      <c15:dlblFieldTableCache>
                        <c:ptCount val="1"/>
                        <c:pt idx="0">
                          <c:v>-10.1</c:v>
                        </c:pt>
                      </c15:dlblFieldTableCache>
                    </c15:dlblFTEntry>
                  </c15:dlblFieldTable>
                  <c15:showDataLabelsRange val="0"/>
                </c:ext>
                <c:ext xmlns:c16="http://schemas.microsoft.com/office/drawing/2014/chart" uri="{C3380CC4-5D6E-409C-BE32-E72D297353CC}">
                  <c16:uniqueId val="{0000000E-5B2A-4DDE-9411-4648676580E6}"/>
                </c:ext>
              </c:extLst>
            </c:dLbl>
            <c:dLbl>
              <c:idx val="15"/>
              <c:tx>
                <c:strRef>
                  <c:f>Daten_Diagramme!$D$29</c:f>
                  <c:strCache>
                    <c:ptCount val="1"/>
                    <c:pt idx="0">
                      <c:v>-15.8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{0D1A06F9-4227-412C-9250-4F9A3E3741F8}</c15:txfldGUID>
                      <c15:f>Daten_Diagramme!$D$29</c15:f>
                      <c15:dlblFieldTableCache>
                        <c:ptCount val="1"/>
                        <c:pt idx="0">
                          <c:v>-15.8</c:v>
                        </c:pt>
                      </c15:dlblFieldTableCache>
                    </c15:dlblFTEntry>
                  </c15:dlblFieldTable>
                  <c15:showDataLabelsRange val="0"/>
                </c:ext>
                <c:ext xmlns:c16="http://schemas.microsoft.com/office/drawing/2014/chart" uri="{C3380CC4-5D6E-409C-BE32-E72D297353CC}">
                  <c16:uniqueId val="{0000000F-5B2A-4DDE-9411-4648676580E6}"/>
                </c:ext>
              </c:extLst>
            </c:dLbl>
            <c:dLbl>
              <c:idx val="16"/>
              <c:tx>
                <c:strRef>
                  <c:f>Daten_Diagramme!$D$30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{52FB8F4B-8ACF-433A-B2A9-06D885FE602E}</c15:txfldGUID>
                      <c15:f>Daten_Diagramme!$D$30</c15:f>
                      <c15:dlblFieldTableCache>
                        <c:ptCount val="1"/>
                        <c:pt idx="0">
                          <c:v>1.1</c:v>
                        </c:pt>
                      </c15:dlblFieldTableCache>
                    </c15:dlblFTEntry>
                  </c15:dlblFieldTable>
                  <c15:showDataLabelsRange val="0"/>
                </c:ext>
                <c:ext xmlns:c16="http://schemas.microsoft.com/office/drawing/2014/chart" uri="{C3380CC4-5D6E-409C-BE32-E72D297353CC}">
                  <c16:uniqueId val="{00000010-5B2A-4DDE-9411-4648676580E6}"/>
                </c:ext>
              </c:extLst>
            </c:dLbl>
            <c:dLbl>
              <c:idx val="17"/>
              <c:tx>
                <c:strRef>
                  <c:f>Daten_Diagramme!$D$31</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{E4731715-CF4A-4A79-B2A5-1E8C1E264A52}</c15:txfldGUID>
                      <c15:f>Daten_Diagramme!$D$31</c15:f>
                      <c15:dlblFieldTableCache>
                        <c:ptCount val="1"/>
                        <c:pt idx="0">
                          <c:v>6.5</c:v>
                        </c:pt>
                      </c15:dlblFieldTableCache>
                    </c15:dlblFTEntry>
                  </c15:dlblFieldTable>
                  <c15:showDataLabelsRange val="0"/>
                </c:ext>
                <c:ext xmlns:c16="http://schemas.microsoft.com/office/drawing/2014/chart" uri="{C3380CC4-5D6E-409C-BE32-E72D297353CC}">
                  <c16:uniqueId val="{00000011-5B2A-4DDE-9411-4648676580E6}"/>
                </c:ext>
              </c:extLst>
            </c:dLbl>
            <c:dLbl>
              <c:idx val="18"/>
              <c:tx>
                <c:strRef>
                  <c:f>Daten_Diagramme!$D$32</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{BCCBCD34-E8C4-45BB-B61F-7BA5EF34EDBE}</c15:txfldGUID>
                      <c15:f>Daten_Diagramme!$D$32</c15:f>
                      <c15:dlblFieldTableCache>
                        <c:ptCount val="1"/>
                        <c:pt idx="0">
                          <c:v>4.1</c:v>
                        </c:pt>
                      </c15:dlblFieldTableCache>
                    </c15:dlblFTEntry>
                  </c15:dlblFieldTable>
                  <c15:showDataLabelsRange val="0"/>
                </c:ext>
                <c:ext xmlns:c16="http://schemas.microsoft.com/office/drawing/2014/chart" uri="{C3380CC4-5D6E-409C-BE32-E72D297353CC}">
                  <c16:uniqueId val="{00000012-5B2A-4DDE-9411-4648676580E6}"/>
                </c:ext>
              </c:extLst>
            </c:dLbl>
            <c:dLbl>
              <c:idx val="19"/>
              <c:tx>
                <c:strRef>
                  <c:f>Daten_Diagramme!$D$33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{4D9BD221-3589-471F-AAE3-AB18A82B4767}</c15:txfldGUID>
                      <c15:f>Daten_Diagramme!$D$33</c15:f>
                      <c15:dlblFieldTableCache>
                        <c:ptCount val="1"/>
                        <c:pt idx="0">
                          <c:v>1.3</c:v>
                        </c:pt>
                      </c15:dlblFieldTableCache>
                    </c15:dlblFTEntry>
                  </c15:dlblFieldTable>
                  <c15:showDataLabelsRange val="0"/>
                </c:ext>
                <c:ext xmlns:c16="http://schemas.microsoft.com/office/drawing/2014/chart" uri="{C3380CC4-5D6E-409C-BE32-E72D297353CC}">
                  <c16:uniqueId val="{00000013-5B2A-4DDE-9411-4648676580E6}"/>
                </c:ext>
              </c:extLst>
            </c:dLbl>
            <c:dLbl>
              <c:idx val="20"/>
              <c:tx>
                <c:strRef>
                  <c:f>Daten_Diagramme!$D$34</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{FBF0E8A0-F99A-4C38-8D0C-DFC1C5D4D97D}</c15:txfldGUID>
                      <c15:f>Daten_Diagramme!$D$34</c15:f>
                      <c15:dlblFieldTableCache>
                        <c:ptCount val="1"/>
                        <c:pt idx="0">
                          <c:v>4.0</c:v>
                        </c:pt>
                      </c15:dlblFieldTableCache>
                    </c15:dlblFTEntry>
                  </c15:dlblFieldTable>
                  <c15:showDataLabelsRange val="0"/>
                </c:ext>
                <c:ext xmlns:c16="http://schemas.microsoft.com/office/drawing/2014/chart" uri="{C3380CC4-5D6E-409C-BE32-E72D297353CC}">
                  <c16:uniqueId val="{00000014-5B2A-4DDE-9411-4648676580E6}"/>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{98678C17-F93F-4496-B12E-12F7DCFDCF24}</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5B2A-4DDE-9411-4648676580E6}"/>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{4BE55592-29B4-47C4-9301-AC4B17BCBA7E}</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B2A-4DDE-9411-4648676580E6}"/>
                </c:ext>
              </c:extLst>
            </c:dLbl>
            <c:dLbl>
              <c:idx val="23"/>
              <c:tx>
                <c:strRef>
                  <c:f>Daten_Diagramme!$D$37</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{C3746E58-88C0-4CEA-A661-0533B943AA36}</c15:txfldGUID>
                      <c15:f>Daten_Diagramme!$D$37</c15:f>
                      <c15:dlblFieldTableCache>
                        <c:ptCount val="1"/>
                        <c:pt idx="0">
                          <c:v>-7.2</c:v>
                        </c:pt>
                      </c15:dlblFieldTableCache>
                    </c15:dlblFTEntry>
                  </c15:dlblFieldTable>
                  <c15:showDataLabelsRange val="0"/>
                </c:ext>
                <c:ext xmlns:c16="http://schemas.microsoft.com/office/drawing/2014/chart" uri="{C3380CC4-5D6E-409C-BE32-E72D297353CC}">
                  <c16:uniqueId val="{00000017-5B2A-4DDE-9411-4648676580E6}"/>
                </c:ext>
              </c:extLst>
            </c:dLbl>
            <c:dLbl>
              <c:idx val="24"/>
              <c:layout>
                <c:manualLayout>
                  <c:x val="4.7769028871392123E-3"/>
                  <c:y val="-4.6876052205785108E-5"/>
                </c:manualLayout>
              </c:layout>
              <c:tx>
                <c:strRef>
                  <c:f>Daten_Diagramme!$D$38</c:f>
                  <c:strCache>
                    <c:ptCount val="1"/>
                    <c:pt idx="0">
                      <c:v>-0.4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{6A702EAA-8BEC-43B0-9707-CE187E4D81EE}</c15:txfldGUID>
                      <c15:f>Daten_Diagramme!$D$38</c15:f>
                      <c15:dlblFieldTableCache>
                        <c:ptCount val="1"/>
                        <c:pt idx="0">
                          <c:v>-0.4</c:v>
                        </c:pt>
                      </c15:dlblFieldTableCache>
                    </c15:dlblFTEntry>
                  </c15:dlblFieldTable>
                  <c15:showDataLabelsRange val="0"/>
                </c:ext>
                <c:ext xmlns:c16="http://schemas.microsoft.com/office/drawing/2014/chart" uri="{C3380CC4-5D6E-409C-BE32-E72D297353CC}">
                  <c16:uniqueId val="{00000018-5B2A-4DDE-9411-4648676580E6}"/>
                </c:ext>
              </c:extLst>
            </c:dLbl>
            <c:dLbl>
              <c:idx val="25"/>
              <c:tx>
                <c:strRef>
                  <c:f>Daten_Diagramme!$D$39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{8B1920E9-C8EE-4072-B832-8A707442497D}</c15:txfldGUID>
                      <c15:f>Daten_Diagramme!$D$39</c15:f>
                      <c15:dlblFieldTableCache>
                        <c:ptCount val="1"/>
                        <c:pt idx="0">
                          <c:v>0.9</c:v>
                        </c:pt>
                      </c15:dlblFieldTableCache>
                    </c15:dlblFTEntry>
                  </c15:dlblFieldTable>
                  <c15:showDataLabelsRange val="0"/>
                </c:ext>
                <c:ext xmlns:c16="http://schemas.microsoft.com/office/drawing/2014/chart" uri="{C3380CC4-5D6E-409C-BE32-E72D297353CC}">
                  <c16:uniqueId val="{00000019-5B2A-4DDE-9411-4648676580E6}"/>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{A23621EA-D2E7-4393-9F93-5201797594F6}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B2A-4DDE-9411-4648676580E6}"/>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{09F96362-E9E9-4350-A993-4C84344791FA}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B2A-4DDE-9411-4648676580E6}"/>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{5D207AAD-6FEC-4EC2-8223-09958C49B524}</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B2A-4DDE-9411-4648676580E6}"/>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{D8BFF2E5-11C7-4807-8457-F82D69C4D0BC}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B2A-4DDE-9411-4648676580E6}"/>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{F7529BC7-D416-48D8-BA8E-80EA75F6A1F2}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B2A-4DDE-9411-4648676580E6}"/>
                </c:ext>
              </c:extLst>
            </c:dLbl>
            <c:dLbl>
              <c:idx val="31"/>
              <c:tx>
                <c:strRef>
                  <c:f>Daten_Diagramme!$D$45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{B91B9ADF-AD3F-40D7-AC27-5DCC48A60DAC}</c15:txfldGUID>
                      <c15:f>Daten_Diagramme!$D$45</c15:f>
                      <c15:dlblFieldTableCache>
                        <c:ptCount val="1"/>
                        <c:pt idx="0">
                          <c:v>0.9</c:v>
                        </c:pt>
                      </c15:dlblFieldTableCache>
                    </c15:dlblFTEntry>
                  </c15:dlblFieldTable>
                  <c15:showDataLabelsRange val="0"/>
                </c:ext>
                <c:ext xmlns:c16="http://schemas.microsoft.com/office/drawing/2014/chart" uri="{C3380CC4-5D6E-409C-BE32-E72D297353CC}">
                  <c16:uniqueId val="{0000001F-5B2A-4DDE-9411-4648676580E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0.35302750837944508</c:v>
                </c:pt>
                <c:pt idx="1">
                  <c:v>-7.1748878923766819</c:v>
                </c:pt>
                <c:pt idx="2">
                  <c:v>0.24154589371980675</c:v>
                </c:pt>
                <c:pt idx="3">
                  <c:v>-0.52784999606082095</c:v>
                </c:pt>
                <c:pt idx="4">
                  <c:v>-2.4822695035460991</c:v>
                </c:pt>
                <c:pt idx="5">
                  <c:v>-0.15527950310559005</c:v>
                </c:pt>
                <c:pt idx="6">
                  <c:v>-0.21303792074989347</c:v>
                </c:pt>
                <c:pt idx="7">
                  <c:v>-0.20461853259280913</c:v>
                </c:pt>
                <c:pt idx="8">
                  <c:v>1.9136861554705029</c:v>
                </c:pt>
                <c:pt idx="9">
                  <c:v>-1.2844036697247707</c:v>
                </c:pt>
                <c:pt idx="10">
                  <c:v>-2.5173611111111112</c:v>
                </c:pt>
                <c:pt idx="11">
                  <c:v>8.1053698074974676</c:v>
                </c:pt>
                <c:pt idx="12">
                  <c:v>1.6736401673640167</c:v>
                </c:pt>
                <c:pt idx="13">
                  <c:v>3.1015037593984962</c:v>
                </c:pt>
                <c:pt idx="14">
                  <c:v>-10.12829169480081</c:v>
                </c:pt>
                <c:pt idx="15">
                  <c:v>-15.796519410977242</c:v>
                </c:pt>
                <c:pt idx="16">
                  <c:v>1.0998680158380993</c:v>
                </c:pt>
                <c:pt idx="17">
                  <c:v>6.4950980392156863</c:v>
                </c:pt>
                <c:pt idx="18">
                  <c:v>4.145290375538683</c:v>
                </c:pt>
                <c:pt idx="19">
                  <c:v>1.2653778558875219</c:v>
                </c:pt>
                <c:pt idx="20">
                  <c:v>3.9900249376558605</c:v>
                </c:pt>
                <c:pt idx="21">
                  <c:v>0</c:v>
                </c:pt>
                <c:pt idx="23">
                  <c:v>-7.1748878923766819</c:v>
                </c:pt>
                <c:pt idx="24">
                  <c:v>-0.3879585522761872</c:v>
                </c:pt>
                <c:pt idx="25">
                  <c:v>0.9116809116809117</c:v>
                </c:pt>
              </c:numCache>
            </c:numRef>
          </c:val>
          <c:extLst>
            <c:ext xmlns:c16="http://schemas.microsoft.com/office/drawing/2014/chart" uri="{C3380CC4-5D6E-409C-BE32-E72D297353CC}">
              <c16:uniqueId val="{00000020-5B2A-4DDE-9411-4648676580E6}"/>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{0A75D6EF-230C-43F6-BC10-7F223C611093}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B2A-4DDE-9411-4648676580E6}"/>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{35F2C64C-7DD7-4A4B-A8A5-17943D7B964E}</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B2A-4DDE-9411-4648676580E6}"/>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{97FE9312-5119-499D-B171-DE48DD836694}</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B2A-4DDE-9411-4648676580E6}"/>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{DAF9143D-CF77-4657-B4BE-CA36390592AD}</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B2A-4DDE-9411-4648676580E6}"/>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{7B246139-9F34-4F6C-84F9-AB45BE410B43}</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B2A-4DDE-9411-4648676580E6}"/>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{86BA9C5E-5819-4424-A77F-7D53313F69BB}</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B2A-4DDE-9411-4648676580E6}"/>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{618BBACA-51BF-437C-8AA5-A6A5073807E5}</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B2A-4DDE-9411-4648676580E6}"/>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{ED2477FD-25A1-4D86-A926-253E19EE6C98}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B2A-4DDE-9411-4648676580E6}"/>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{87F92F75-84C9-454F-9322-7F4C35E09F70}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B2A-4DDE-9411-4648676580E6}"/>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{82ABFDC1-9AD8-4791-A60F-394A4062425F}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B2A-4DDE-9411-4648676580E6}"/>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{ECC1482D-A6D2-41E9-B674-6BDDD0547CDD}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B2A-4DDE-9411-4648676580E6}"/>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{E13785F3-FB7C-4EF0-84C5-A24ADA93DE36}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B2A-4DDE-9411-4648676580E6}"/>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{C2AB2079-4414-4716-AA80-5665802B3D7A}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B2A-4DDE-9411-4648676580E6}"/>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{B3E8DA9E-7D49-42CD-A649-F78F1F0D7C1D}</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B2A-4DDE-9411-4648676580E6}"/>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{72CED067-D74B-41F2-B1E1-40DB34FF05FF}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B2A-4DDE-9411-4648676580E6}"/>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{115A2AEB-88EC-42A0-AB28-20009CCC956E}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B2A-4DDE-9411-4648676580E6}"/>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{4F23C4D4-6B14-4972-903F-CE7A334763C1}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B2A-4DDE-9411-4648676580E6}"/>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{469EB5CD-8C2E-4CF0-BE04-51E753B3AB50}</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B2A-4DDE-9411-4648676580E6}"/>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{47238A22-D55D-4C3E-A1BE-ED1686ED48B4}</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B2A-4DDE-9411-4648676580E6}"/>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{BA70FBD5-3D98-4BFE-B505-77CFDAA63743}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B2A-4DDE-9411-4648676580E6}"/>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{DFF6F503-FC93-47B1-8BFF-8A80ED7045DD}</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B2A-4DDE-9411-4648676580E6}"/>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{15D97EEA-A83E-4DE9-86CC-7FBAB87B26ED}</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B2A-4DDE-9411-4648676580E6}"/>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{EFE09D9C-3044-4FD1-B08B-A9E0669DF85B}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B2A-4DDE-9411-4648676580E6}"/>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{279109BF-DC97-45F3-80AF-4DDAEEEAFAE7}</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B2A-4DDE-9411-4648676580E6}"/>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{C40E8132-15DB-4D4C-9652-80E63322D6C9}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B2A-4DDE-9411-4648676580E6}"/>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{4B2EB9EF-BB72-4738-81CA-A42F1F23A0CF}</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B2A-4DDE-9411-4648676580E6}"/>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{C45FDD83-99F2-4EB1-A6E1-A9A23F289F1F}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B2A-4DDE-9411-4648676580E6}"/>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{F963F876-3BAF-4AFE-B015-659EE12EB17B}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B2A-4DDE-9411-4648676580E6}"/>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{45FEB20A-1018-44B4-AF7D-250DB64082D5}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B2A-4DDE-9411-4648676580E6}"/>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{6F2A2D14-F00C-4114-A539-6493804B099C}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B2A-4DDE-9411-4648676580E6}"/>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{F4B61018-07F4-42A5-A0D0-7540B8813997}</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B2A-4DDE-9411-4648676580E6}"/>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{84BCC8D3-ACF0-4491-8B23-2FF6A0114126}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B2A-4DDE-9411-4648676580E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5B2A-4DDE-9411-4648676580E6}"/>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5B2A-4DDE-9411-4648676580E6}"/>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{899B968A-AA91-4751-A55D-7529871BF336}</c15:txfldGUID>
                      <c15:f>Daten_Diagramme!$E$14</c15:f>
                      <c15:dlblFieldTableCache>
                        <c:ptCount val="1"/>
                        <c:pt idx="0">
                          <c:v>-0.7</c:v>
                        </c:pt>
                      </c15:dlblFieldTableCache>
                    </c15:dlblFTEntry>
                  </c15:dlblFieldTable>
                  <c15:showDataLabelsRange val="0"/>
                </c:ext>
                <c:ext xmlns:c16="http://schemas.microsoft.com/office/drawing/2014/chart" uri="{C3380CC4-5D6E-409C-BE32-E72D297353CC}">
                  <c16:uniqueId val="{00000000-5242-456B-B97F-94559E7B14F1}"/>
                </c:ext>
              </c:extLst>
            </c:dLbl>
            <c:dLbl>
              <c:idx val="1"/>
              <c:tx>
                <c:strRef>
                  <c:f>Daten_Diagramme!$E$15</c:f>
                  <c:strCache>
                    <c:ptCount val="1"/>
                    <c:pt idx="0">
                      <c:v>13.6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{9218B22F-CD66-4EAC-98B5-9AFDDEBB29C8}</c15:txfldGUID>
                      <c15:f>Daten_Diagramme!$E$15</c15:f>
                      <c15:dlblFieldTableCache>
                        <c:ptCount val="1"/>
                        <c:pt idx="0">
                          <c:v>13.6</c:v>
                        </c:pt>
                      </c15:dlblFieldTableCache>
                    </c15:dlblFTEntry>
                  </c15:dlblFieldTable>
                  <c15:showDataLabelsRange val="0"/>
                </c:ext>
                <c:ext xmlns:c16="http://schemas.microsoft.com/office/drawing/2014/chart" uri="{C3380CC4-5D6E-409C-BE32-E72D297353CC}">
                  <c16:uniqueId val="{00000001-5242-456B-B97F-94559E7B14F1}"/>
                </c:ext>
              </c:extLst>
            </c:dLbl>
            <c:dLbl>
              <c:idx val="2"/>
              <c:tx>
                <c:strRef>
                  <c:f>Daten_Diagramme!$E$16</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{2A695BC6-D4F4-4580-A49C-F966AC5BAE27}</c15:txfldGUID>
                      <c15:f>Daten_Diagramme!$E$16</c15:f>
                      <c15:dlblFieldTableCache>
                        <c:ptCount val="1"/>
                        <c:pt idx="0">
                          <c:v>5.7</c:v>
                        </c:pt>
                      </c15:dlblFieldTableCache>
                    </c15:dlblFTEntry>
                  </c15:dlblFieldTable>
                  <c15:showDataLabelsRange val="0"/>
                </c:ext>
                <c:ext xmlns:c16="http://schemas.microsoft.com/office/drawing/2014/chart" uri="{C3380CC4-5D6E-409C-BE32-E72D297353CC}">
                  <c16:uniqueId val="{00000002-5242-456B-B97F-94559E7B14F1}"/>
                </c:ext>
              </c:extLst>
            </c:dLbl>
            <c:dLbl>
              <c:idx val="3"/>
              <c:tx>
                <c:strRef>
                  <c:f>Daten_Diagramme!$E$17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{4ED026FE-F7C8-4D37-84CE-EE59168EF500}</c15:txfldGUID>
                      <c15:f>Daten_Diagramme!$E$17</c15:f>
                      <c15:dlblFieldTableCache>
                        <c:ptCount val="1"/>
                        <c:pt idx="0">
                          <c:v>0.0</c:v>
                        </c:pt>
                      </c15:dlblFieldTableCache>
                    </c15:dlblFTEntry>
                  </c15:dlblFieldTable>
                  <c15:showDataLabelsRange val="0"/>
                </c:ext>
                <c:ext xmlns:c16="http://schemas.microsoft.com/office/drawing/2014/chart" uri="{C3380CC4-5D6E-409C-BE32-E72D297353CC}">
                  <c16:uniqueId val="{00000003-5242-456B-B97F-94559E7B14F1}"/>
                </c:ext>
              </c:extLst>
            </c:dLbl>
            <c:dLbl>
              <c:idx val="4"/>
              <c:tx>
                <c:strRef>
                  <c:f>Daten_Diagramme!$E$18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{A6631B25-7213-49E1-A023-2AE2FF6F388A}</c15:txfldGUID>
                      <c15:f>Daten_Diagramme!$E$18</c15:f>
                      <c15:dlblFieldTableCache>
                        <c:ptCount val="1"/>
                        <c:pt idx="0">
                          <c:v>-0.3</c:v>
                        </c:pt>
                      </c15:dlblFieldTableCache>
                    </c15:dlblFTEntry>
                  </c15:dlblFieldTable>
                  <c15:showDataLabelsRange val="0"/>
                </c:ext>
                <c:ext xmlns:c16="http://schemas.microsoft.com/office/drawing/2014/chart" uri="{C3380CC4-5D6E-409C-BE32-E72D297353CC}">
                  <c16:uniqueId val="{00000004-5242-456B-B97F-94559E7B14F1}"/>
                </c:ext>
              </c:extLst>
            </c:dLbl>
            <c:dLbl>
              <c:idx val="5"/>
              <c:tx>
                <c:strRef>
                  <c:f>Daten_Diagramme!$E$19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{937C0F00-73C1-493D-8268-B09D297229D2}</c15:txfldGUID>
                      <c15:f>Daten_Diagramme!$E$19</c15:f>
                      <c15:dlblFieldTableCache>
                        <c:ptCount val="1"/>
                        <c:pt idx="0">
                          <c:v>-4.4</c:v>
                        </c:pt>
                      </c15:dlblFieldTableCache>
                    </c15:dlblFTEntry>
                  </c15:dlblFieldTable>
                  <c15:showDataLabelsRange val="0"/>
                </c:ext>
                <c:ext xmlns:c16="http://schemas.microsoft.com/office/drawing/2014/chart" uri="{C3380CC4-5D6E-409C-BE32-E72D297353CC}">
                  <c16:uniqueId val="{00000005-5242-456B-B97F-94559E7B14F1}"/>
                </c:ext>
              </c:extLst>
            </c:dLbl>
            <c:dLbl>
              <c:idx val="6"/>
              <c:tx>
                <c:strRef>
                  <c:f>Daten_Diagramme!$E$20</c:f>
                  <c:strCache>
                    <c:ptCount val="1"/>
                    <c:pt idx="0">
                      <c:v>13.5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{CEEF05CC-EF46-4148-BC10-30555579D0C0}</c15:txfldGUID>
                      <c15:f>Daten_Diagramme!$E$20</c15:f>
                      <c15:dlblFieldTableCache>
                        <c:ptCount val="1"/>
                        <c:pt idx="0">
                          <c:v>13.5</c:v>
                        </c:pt>
                      </c15:dlblFieldTableCache>
                    </c15:dlblFTEntry>
                  </c15:dlblFieldTable>
                  <c15:showDataLabelsRange val="0"/>
                </c:ext>
                <c:ext xmlns:c16="http://schemas.microsoft.com/office/drawing/2014/chart" uri="{C3380CC4-5D6E-409C-BE32-E72D297353CC}">
                  <c16:uniqueId val="{00000006-5242-456B-B97F-94559E7B14F1}"/>
                </c:ext>
              </c:extLst>
            </c:dLbl>
            <c:dLbl>
              <c:idx val="7"/>
              <c:tx>
                <c:strRef>
                  <c:f>Daten_Diagramme!$E$21</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{387AAC3F-CEC8-47F3-8322-53A85FB37A70}</c15:txfldGUID>
                      <c15:f>Daten_Diagramme!$E$21</c15:f>
                      <c15:dlblFieldTableCache>
                        <c:ptCount val="1"/>
                        <c:pt idx="0">
                          <c:v>5.0</c:v>
                        </c:pt>
                      </c15:dlblFieldTableCache>
                    </c15:dlblFTEntry>
                  </c15:dlblFieldTable>
                  <c15:showDataLabelsRange val="0"/>
                </c:ext>
                <c:ext xmlns:c16="http://schemas.microsoft.com/office/drawing/2014/chart" uri="{C3380CC4-5D6E-409C-BE32-E72D297353CC}">
                  <c16:uniqueId val="{00000007-5242-456B-B97F-94559E7B14F1}"/>
                </c:ext>
              </c:extLst>
            </c:dLbl>
            <c:dLbl>
              <c:idx val="8"/>
              <c:tx>
                <c:strRef>
                  <c:f>Daten_Diagramme!$E$22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{CB39143E-7E61-4C65-8D92-5D0BC9BC8F3E}</c15:txfldGUID>
                      <c15:f>Daten_Diagramme!$E$22</c15:f>
                      <c15:dlblFieldTableCache>
                        <c:ptCount val="1"/>
                        <c:pt idx="0">
                          <c:v>1.2</c:v>
                        </c:pt>
                      </c15:dlblFieldTableCache>
                    </c15:dlblFTEntry>
                  </c15:dlblFieldTable>
                  <c15:showDataLabelsRange val="0"/>
                </c:ext>
                <c:ext xmlns:c16="http://schemas.microsoft.com/office/drawing/2014/chart" uri="{C3380CC4-5D6E-409C-BE32-E72D297353CC}">
                  <c16:uniqueId val="{00000008-5242-456B-B97F-94559E7B14F1}"/>
                </c:ext>
              </c:extLst>
            </c:dLbl>
            <c:dLbl>
              <c:idx val="9"/>
              <c:tx>
                <c:strRef>
                  <c:f>Daten_Diagramme!$E$23</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{CE5B38FA-328C-48F0-9334-2184ACB3D900}</c15:txfldGUID>
                      <c15:f>Daten_Diagramme!$E$23</c15:f>
                      <c15:dlblFieldTableCache>
                        <c:ptCount val="1"/>
                        <c:pt idx="0">
                          <c:v>4.9</c:v>
                        </c:pt>
                      </c15:dlblFieldTableCache>
                    </c15:dlblFTEntry>
                  </c15:dlblFieldTable>
                  <c15:showDataLabelsRange val="0"/>
                </c:ext>
                <c:ext xmlns:c16="http://schemas.microsoft.com/office/drawing/2014/chart" uri="{C3380CC4-5D6E-409C-BE32-E72D297353CC}">
                  <c16:uniqueId val="{00000009-5242-456B-B97F-94559E7B14F1}"/>
                </c:ext>
              </c:extLst>
            </c:dLbl>
            <c:dLbl>
              <c:idx val="10"/>
              <c:tx>
                <c:strRef>
                  <c:f>Daten_Diagramme!$E$24</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{85C7DD3D-583B-412F-BEB7-9D3A96390B93}</c15:txfldGUID>
                      <c15:f>Daten_Diagramme!$E$24</c15:f>
                      <c15:dlblFieldTableCache>
                        <c:ptCount val="1"/>
                        <c:pt idx="0">
                          <c:v>-5.4</c:v>
                        </c:pt>
                      </c15:dlblFieldTableCache>
                    </c15:dlblFTEntry>
                  </c15:dlblFieldTable>
                  <c15:showDataLabelsRange val="0"/>
                </c:ext>
                <c:ext xmlns:c16="http://schemas.microsoft.com/office/drawing/2014/chart" uri="{C3380CC4-5D6E-409C-BE32-E72D297353CC}">
                  <c16:uniqueId val="{0000000A-5242-456B-B97F-94559E7B14F1}"/>
                </c:ext>
              </c:extLst>
            </c:dLbl>
            <c:dLbl>
              <c:idx val="11"/>
              <c:tx>
                <c:strRef>
                  <c:f>Daten_Diagramme!$E$25</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{E29DE5D8-102F-47E8-B5DB-CE1F9907D399}</c15:txfldGUID>
                      <c15:f>Daten_Diagramme!$E$25</c15:f>
                      <c15:dlblFieldTableCache>
                        <c:ptCount val="1"/>
                        <c:pt idx="0">
                          <c:v>9.6</c:v>
                        </c:pt>
                      </c15:dlblFieldTableCache>
                    </c15:dlblFTEntry>
                  </c15:dlblFieldTable>
                  <c15:showDataLabelsRange val="0"/>
                </c:ext>
                <c:ext xmlns:c16="http://schemas.microsoft.com/office/drawing/2014/chart" uri="{C3380CC4-5D6E-409C-BE32-E72D297353CC}">
                  <c16:uniqueId val="{0000000B-5242-456B-B97F-94559E7B14F1}"/>
                </c:ext>
              </c:extLst>
            </c:dLbl>
            <c:dLbl>
              <c:idx val="12"/>
              <c:tx>
                <c:strRef>
                  <c:f>Daten_Diagramme!$E$26</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{8BD99A41-CD8A-4AE6-8A6A-D1B0EDB4B844}</c15:txfldGUID>
                      <c15:f>Daten_Diagramme!$E$26</c15:f>
                      <c15:dlblFieldTableCache>
                        <c:ptCount val="1"/>
                        <c:pt idx="0">
                          <c:v>-5.9</c:v>
                        </c:pt>
                      </c15:dlblFieldTableCache>
                    </c15:dlblFTEntry>
                  </c15:dlblFieldTable>
                  <c15:showDataLabelsRange val="0"/>
                </c:ext>
                <c:ext xmlns:c16="http://schemas.microsoft.com/office/drawing/2014/chart" uri="{C3380CC4-5D6E-409C-BE32-E72D297353CC}">
                  <c16:uniqueId val="{0000000C-5242-456B-B97F-94559E7B14F1}"/>
                </c:ext>
              </c:extLst>
            </c:dLbl>
            <c:dLbl>
              <c:idx val="13"/>
              <c:tx>
                <c:strRef>
                  <c:f>Daten_Diagramme!$E$27</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{6C77E35C-7E23-4EF6-9119-77FD8479CA58}</c15:txfldGUID>
                      <c15:f>Daten_Diagramme!$E$27</c15:f>
                      <c15:dlblFieldTableCache>
                        <c:ptCount val="1"/>
                        <c:pt idx="0">
                          <c:v>-4.5</c:v>
                        </c:pt>
                      </c15:dlblFieldTableCache>
                    </c15:dlblFTEntry>
                  </c15:dlblFieldTable>
                  <c15:showDataLabelsRange val="0"/>
                </c:ext>
                <c:ext xmlns:c16="http://schemas.microsoft.com/office/drawing/2014/chart" uri="{C3380CC4-5D6E-409C-BE32-E72D297353CC}">
                  <c16:uniqueId val="{0000000D-5242-456B-B97F-94559E7B14F1}"/>
                </c:ext>
              </c:extLst>
            </c:dLbl>
            <c:dLbl>
              <c:idx val="14"/>
              <c:tx>
                <c:strRef>
                  <c:f>Daten_Diagramme!$E$28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{DBED76CA-EB9C-4160-A07F-9EE9B1C7ED7B}</c15:txfldGUID>
                      <c15:f>Daten_Diagramme!$E$28</c15:f>
                      <c15:dlblFieldTableCache>
                        <c:ptCount val="1"/>
                        <c:pt idx="0">
                          <c:v>-0.7</c:v>
                        </c:pt>
                      </c15:dlblFieldTableCache>
                    </c15:dlblFTEntry>
                  </c15:dlblFieldTable>
                  <c15:showDataLabelsRange val="0"/>
                </c:ext>
                <c:ext xmlns:c16="http://schemas.microsoft.com/office/drawing/2014/chart" uri="{C3380CC4-5D6E-409C-BE32-E72D297353CC}">
                  <c16:uniqueId val="{0000000E-5242-456B-B97F-94559E7B14F1}"/>
                </c:ext>
              </c:extLst>
            </c:dLbl>
            <c:dLbl>
              <c:idx val="15"/>
              <c:tx>
                <c:strRef>
                  <c:f>Daten_Diagramme!$E$29</c:f>
                  <c:strCache>
                    <c:ptCount val="1"/>
                    <c:pt idx="0">
                      <c:v>-50.0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{7427A90D-AAD3-49C2-A9CF-CEC4833CE67B}</c15:txfldGUID>
                      <c15:f>Daten_Diagramme!$E$29</c15:f>
                      <c15:dlblFieldTableCache>
                        <c:ptCount val="1"/>
                        <c:pt idx="0">
                          <c:v>-50.0</c:v>
                        </c:pt>
                      </c15:dlblFieldTableCache>
                    </c15:dlblFTEntry>
                  </c15:dlblFieldTable>
                  <c15:showDataLabelsRange val="0"/>
                </c:ext>
                <c:ext xmlns:c16="http://schemas.microsoft.com/office/drawing/2014/chart" uri="{C3380CC4-5D6E-409C-BE32-E72D297353CC}">
                  <c16:uniqueId val="{0000000F-5242-456B-B97F-94559E7B14F1}"/>
                </c:ext>
              </c:extLst>
            </c:dLbl>
            <c:dLbl>
              <c:idx val="16"/>
              <c:tx>
                <c:strRef>
                  <c:f>Daten_Diagramme!$E$30</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{8CD27B83-B0E6-4203-A3EB-C45420592BB1}</c15:txfldGUID>
                      <c15:f>Daten_Diagramme!$E$30</c15:f>
                      <c15:dlblFieldTableCache>
                        <c:ptCount val="1"/>
                        <c:pt idx="0">
                          <c:v>8.4</c:v>
                        </c:pt>
                      </c15:dlblFieldTableCache>
                    </c15:dlblFTEntry>
                  </c15:dlblFieldTable>
                  <c15:showDataLabelsRange val="0"/>
                </c:ext>
                <c:ext xmlns:c16="http://schemas.microsoft.com/office/drawing/2014/chart" uri="{C3380CC4-5D6E-409C-BE32-E72D297353CC}">
                  <c16:uniqueId val="{00000010-5242-456B-B97F-94559E7B14F1}"/>
                </c:ext>
              </c:extLst>
            </c:dLbl>
            <c:dLbl>
              <c:idx val="17"/>
              <c:tx>
                <c:strRef>
                  <c:f>Daten_Diagramme!$E$31</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{DD2640EE-C485-44B1-811F-2ED8385AAD33}</c15:txfldGUID>
                      <c15:f>Daten_Diagramme!$E$31</c15:f>
                      <c15:dlblFieldTableCache>
                        <c:ptCount val="1"/>
                        <c:pt idx="0">
                          <c:v>-4.5</c:v>
                        </c:pt>
                      </c15:dlblFieldTableCache>
                    </c15:dlblFTEntry>
                  </c15:dlblFieldTable>
                  <c15:showDataLabelsRange val="0"/>
                </c:ext>
                <c:ext xmlns:c16="http://schemas.microsoft.com/office/drawing/2014/chart" uri="{C3380CC4-5D6E-409C-BE32-E72D297353CC}">
                  <c16:uniqueId val="{00000011-5242-456B-B97F-94559E7B14F1}"/>
                </c:ext>
              </c:extLst>
            </c:dLbl>
            <c:dLbl>
              <c:idx val="18"/>
              <c:tx>
                <c:strRef>
                  <c:f>Daten_Diagramme!$E$32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{A960E4F6-0034-496B-881B-8D613477D0EB}</c15:txfldGUID>
                      <c15:f>Daten_Diagramme!$E$32</c15:f>
                      <c15:dlblFieldTableCache>
                        <c:ptCount val="1"/>
                        <c:pt idx="0">
                          <c:v>-0.9</c:v>
                        </c:pt>
                      </c15:dlblFieldTableCache>
                    </c15:dlblFTEntry>
                  </c15:dlblFieldTable>
                  <c15:showDataLabelsRange val="0"/>
                </c:ext>
                <c:ext xmlns:c16="http://schemas.microsoft.com/office/drawing/2014/chart" uri="{C3380CC4-5D6E-409C-BE32-E72D297353CC}">
                  <c16:uniqueId val="{00000012-5242-456B-B97F-94559E7B14F1}"/>
                </c:ext>
              </c:extLst>
            </c:dLbl>
            <c:dLbl>
              <c:idx val="19"/>
              <c:tx>
                <c:strRef>
                  <c:f>Daten_Diagramme!$E$33</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{5F738768-ECB4-482F-B7D8-44B85D6A2A69}</c15:txfldGUID>
                      <c15:f>Daten_Diagramme!$E$33</c15:f>
                      <c15:dlblFieldTableCache>
                        <c:ptCount val="1"/>
                        <c:pt idx="0">
                          <c:v>-3.1</c:v>
                        </c:pt>
                      </c15:dlblFieldTableCache>
                    </c15:dlblFTEntry>
                  </c15:dlblFieldTable>
                  <c15:showDataLabelsRange val="0"/>
                </c:ext>
                <c:ext xmlns:c16="http://schemas.microsoft.com/office/drawing/2014/chart" uri="{C3380CC4-5D6E-409C-BE32-E72D297353CC}">
                  <c16:uniqueId val="{00000013-5242-456B-B97F-94559E7B14F1}"/>
                </c:ext>
              </c:extLst>
            </c:dLbl>
            <c:dLbl>
              <c:idx val="20"/>
              <c:tx>
                <c:strRef>
                  <c:f>Daten_Diagramme!$E$34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{B28D00F9-615F-487A-912C-2024AABADA03}</c15:txfldGUID>
                      <c15:f>Daten_Diagramme!$E$34</c15:f>
                      <c15:dlblFieldTableCache>
                        <c:ptCount val="1"/>
                        <c:pt idx="0">
                          <c:v>-1.9</c:v>
                        </c:pt>
                      </c15:dlblFieldTableCache>
                    </c15:dlblFTEntry>
                  </c15:dlblFieldTable>
                  <c15:showDataLabelsRange val="0"/>
                </c:ext>
                <c:ext xmlns:c16="http://schemas.microsoft.com/office/drawing/2014/chart" uri="{C3380CC4-5D6E-409C-BE32-E72D297353CC}">
                  <c16:uniqueId val="{00000014-5242-456B-B97F-94559E7B14F1}"/>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{46F057D5-33AF-45E0-95BF-DCB345E09ADC}</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5242-456B-B97F-94559E7B14F1}"/>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{F5A26575-920F-43BA-9395-15B243DA73FD}</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242-456B-B97F-94559E7B14F1}"/>
                </c:ext>
              </c:extLst>
            </c:dLbl>
            <c:dLbl>
              <c:idx val="23"/>
              <c:tx>
                <c:strRef>
                  <c:f>Daten_Diagramme!$E$37</c:f>
                  <c:strCache>
                    <c:ptCount val="1"/>
                    <c:pt idx="0">
                      <c:v>13.6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{7A87BE9E-5F67-4BBE-85A3-980486E18E69}</c15:txfldGUID>
                      <c15:f>Daten_Diagramme!$E$37</c15:f>
                      <c15:dlblFieldTableCache>
                        <c:ptCount val="1"/>
                        <c:pt idx="0">
                          <c:v>13.6</c:v>
                        </c:pt>
                      </c15:dlblFieldTableCache>
                    </c15:dlblFTEntry>
                  </c15:dlblFieldTable>
                  <c15:showDataLabelsRange val="0"/>
                </c:ext>
                <c:ext xmlns:c16="http://schemas.microsoft.com/office/drawing/2014/chart" uri="{C3380CC4-5D6E-409C-BE32-E72D297353CC}">
                  <c16:uniqueId val="{00000017-5242-456B-B97F-94559E7B14F1}"/>
                </c:ext>
              </c:extLst>
            </c:dLbl>
            <c:dLbl>
              <c:idx val="24"/>
              <c:tx>
                <c:strRef>
                  <c:f>Daten_Diagramme!$E$38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{8791B833-A0D5-49A3-881E-1A1E6B539C09}</c15:txfldGUID>
                      <c15:f>Daten_Diagramme!$E$38</c15:f>
                      <c15:dlblFieldTableCache>
                        <c:ptCount val="1"/>
                        <c:pt idx="0">
                          <c:v>2.5</c:v>
                        </c:pt>
                      </c15:dlblFieldTableCache>
                    </c15:dlblFTEntry>
                  </c15:dlblFieldTable>
                  <c15:showDataLabelsRange val="0"/>
                </c:ext>
                <c:ext xmlns:c16="http://schemas.microsoft.com/office/drawing/2014/chart" uri="{C3380CC4-5D6E-409C-BE32-E72D297353CC}">
                  <c16:uniqueId val="{00000018-5242-456B-B97F-94559E7B14F1}"/>
                </c:ext>
              </c:extLst>
            </c:dLbl>
            <c:dLbl>
              <c:idx val="25"/>
              <c:tx>
                <c:strRef>
                  <c:f>Daten_Diagramme!$E$39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{9FEF6A10-23D8-486C-8DB9-F7FA28F85C58}</c15:txfldGUID>
                      <c15:f>Daten_Diagramme!$E$39</c15:f>
                      <c15:dlblFieldTableCache>
                        <c:ptCount val="1"/>
                        <c:pt idx="0">
                          <c:v>-1.6</c:v>
                        </c:pt>
                      </c15:dlblFieldTableCache>
                    </c15:dlblFTEntry>
                  </c15:dlblFieldTable>
                  <c15:showDataLabelsRange val="0"/>
                </c:ext>
                <c:ext xmlns:c16="http://schemas.microsoft.com/office/drawing/2014/chart" uri="{C3380CC4-5D6E-409C-BE32-E72D297353CC}">
                  <c16:uniqueId val="{00000019-5242-456B-B97F-94559E7B14F1}"/>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{6AFA9734-1A82-47FB-92E3-03D905BC1717}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242-456B-B97F-94559E7B14F1}"/>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{B03E37D7-838E-4519-BAB3-6C7E0BA95ED3}</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242-456B-B97F-94559E7B14F1}"/>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{4D64139C-9671-4D26-96F5-D57F0BC3740E}</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242-456B-B97F-94559E7B14F1}"/>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{6E7270AE-8F99-42C8-820F-199C7D06635E}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242-456B-B97F-94559E7B14F1}"/>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{887DCE9B-ACEF-4E3A-8777-EF8CB6655946}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242-456B-B97F-94559E7B14F1}"/>
                </c:ext>
              </c:extLst>
            </c:dLbl>
            <c:dLbl>
              <c:idx val="31"/>
              <c:tx>
                <c:strRef>
                  <c:f>Daten_Diagramme!$E$45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{FF888934-CEB3-4230-853F-24EF4E0FC0AD}</c15:txfldGUID>
                      <c15:f>Daten_Diagramme!$E$45</c15:f>
                      <c15:dlblFieldTableCache>
                        <c:ptCount val="1"/>
                        <c:pt idx="0">
                          <c:v>-1.6</c:v>
                        </c:pt>
                      </c15:dlblFieldTableCache>
                    </c15:dlblFTEntry>
                  </c15:dlblFieldTable>
                  <c15:showDataLabelsRange val="0"/>
                </c:ext>
                <c:ext xmlns:c16="http://schemas.microsoft.com/office/drawing/2014/chart" uri="{C3380CC4-5D6E-409C-BE32-E72D297353CC}">
                  <c16:uniqueId val="{0000001F-5242-456B-B97F-94559E7B14F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-0.69979006298110569</c:v>
                </c:pt>
                <c:pt idx="1">
                  <c:v>13.605442176870747</c:v>
                </c:pt>
                <c:pt idx="2">
                  <c:v>5.6737588652482271</c:v>
                </c:pt>
                <c:pt idx="3">
                  <c:v>0</c:v>
                </c:pt>
                <c:pt idx="4">
                  <c:v>-0.28409090909090912</c:v>
                </c:pt>
                <c:pt idx="5">
                  <c:v>-4.3572984749455337</c:v>
                </c:pt>
                <c:pt idx="6">
                  <c:v>13.461538461538462</c:v>
                </c:pt>
                <c:pt idx="7">
                  <c:v>4.9744897959183669</c:v>
                </c:pt>
                <c:pt idx="8">
                  <c:v>1.2143611404435057</c:v>
                </c:pt>
                <c:pt idx="9">
                  <c:v>4.9382716049382713</c:v>
                </c:pt>
                <c:pt idx="10">
                  <c:v>-5.4205607476635516</c:v>
                </c:pt>
                <c:pt idx="11">
                  <c:v>9.6446700507614214</c:v>
                </c:pt>
                <c:pt idx="12">
                  <c:v>-5.9405940594059405</c:v>
                </c:pt>
                <c:pt idx="13">
                  <c:v>-4.4605809128630707</c:v>
                </c:pt>
                <c:pt idx="14">
                  <c:v>-0.71492403932082216</c:v>
                </c:pt>
                <c:pt idx="15">
                  <c:v>-50</c:v>
                </c:pt>
                <c:pt idx="16">
                  <c:v>8.3798882681564244</c:v>
                </c:pt>
                <c:pt idx="17">
                  <c:v>-4.5161290322580649</c:v>
                </c:pt>
                <c:pt idx="18">
                  <c:v>-0.89858793324775355</c:v>
                </c:pt>
                <c:pt idx="19">
                  <c:v>-3.1325301204819276</c:v>
                </c:pt>
                <c:pt idx="20">
                  <c:v>-1.9150707743547044</c:v>
                </c:pt>
                <c:pt idx="21">
                  <c:v>0</c:v>
                </c:pt>
                <c:pt idx="23">
                  <c:v>13.605442176870747</c:v>
                </c:pt>
                <c:pt idx="24">
                  <c:v>2.4841437632135306</c:v>
                </c:pt>
                <c:pt idx="25">
                  <c:v>-1.5649952091983392</c:v>
                </c:pt>
              </c:numCache>
            </c:numRef>
          </c:val>
          <c:extLst>
            <c:ext xmlns:c16="http://schemas.microsoft.com/office/drawing/2014/chart" uri="{C3380CC4-5D6E-409C-BE32-E72D297353CC}">
              <c16:uniqueId val="{00000020-5242-456B-B97F-94559E7B14F1}"/>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{E85E1D3B-F35F-4F78-BED8-04ACF90ED36A}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242-456B-B97F-94559E7B14F1}"/>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{CE4B9636-A95A-4AF2-946E-5494E225C24F}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242-456B-B97F-94559E7B14F1}"/>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{A228E4DF-0FCE-4A25-9188-03CAA26F712E}</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242-456B-B97F-94559E7B14F1}"/>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{D01E38BC-C044-4795-BAB0-44900B95A97C}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242-456B-B97F-94559E7B14F1}"/>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{EC3E6A10-EC97-4EBF-AD09-B6F4F32E2861}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242-456B-B97F-94559E7B14F1}"/>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{FE82A02D-2937-43E8-B8DC-9FD861F59CE1}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242-456B-B97F-94559E7B14F1}"/>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{B9839C31-94B2-4F9D-8B7F-E7BB5F44D001}</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242-456B-B97F-94559E7B14F1}"/>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{84CF05FD-F704-42C9-8202-70C074CAD0C7}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242-456B-B97F-94559E7B14F1}"/>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{6A9E955B-F8BE-4F54-847E-65CC39F03929}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242-456B-B97F-94559E7B14F1}"/>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{658B35FB-31BE-46AF-8829-85FCC167E2FA}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242-456B-B97F-94559E7B14F1}"/>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{8173B309-E1E4-4D3C-A38D-FD0ABA658D0D}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242-456B-B97F-94559E7B14F1}"/>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{68ABF148-AC17-450C-A946-610E938102B1}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242-456B-B97F-94559E7B14F1}"/>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{5C1A99C7-2BB8-480E-8428-12F1C96346F7}</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242-456B-B97F-94559E7B14F1}"/>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{EEB9F825-46AC-4B53-92E6-D97A46719B65}</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242-456B-B97F-94559E7B14F1}"/>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{14E6A8E0-9811-46A8-90FC-946F502C6C3D}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242-456B-B97F-94559E7B14F1}"/>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{408BFC29-DBA3-4461-B3EF-4EA904C533F9}</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242-456B-B97F-94559E7B14F1}"/>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{2D81091D-E849-49CC-9F67-814BBB7FA7BF}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242-456B-B97F-94559E7B14F1}"/>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{F6BEF434-CCCC-4A9C-B195-F5C28737E32F}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242-456B-B97F-94559E7B14F1}"/>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{8917D76A-4BD6-45F1-A328-22FFD433D1D7}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242-456B-B97F-94559E7B14F1}"/>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{1F4B34E6-1EA4-470F-8B88-8A46371058E0}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242-456B-B97F-94559E7B14F1}"/>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{990A6EB2-9E47-45B5-A042-A9527D7DE675}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242-456B-B97F-94559E7B14F1}"/>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{54CC3041-9B22-42AD-8468-071A1CF78AF4}</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242-456B-B97F-94559E7B14F1}"/>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{C0D7E599-E0B8-447E-8AD7-01D3F3F86A07}</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242-456B-B97F-94559E7B14F1}"/>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{FFF40A40-C6B9-4200-94E5-C37863C105F0}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242-456B-B97F-94559E7B14F1}"/>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{6FD473CC-561D-4018-BF88-33765CBE28C8}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242-456B-B97F-94559E7B14F1}"/>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{77376685-125E-4063-8C72-35AA61D3BA78}</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242-456B-B97F-94559E7B14F1}"/>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{1AD7CE5C-7123-4F09-A319-47734830A1F4}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242-456B-B97F-94559E7B14F1}"/>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{E5CCC631-5B0F-45A4-A473-83746E91433F}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242-456B-B97F-94559E7B14F1}"/>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{A149923A-2D0F-479D-88A7-BAED205FB5B8}</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242-456B-B97F-94559E7B14F1}"/>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{8F7B4036-84A7-4953-AA80-8A8BFA2ACF48}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242-456B-B97F-94559E7B14F1}"/>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{69BB1051-EFB2-43CF-AF64-E7C5E190B160}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242-456B-B97F-94559E7B14F1}"/>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{565F0EA8-2DF3-431F-94FC-882E8B0C4D60}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242-456B-B97F-94559E7B14F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5242-456B-B97F-94559E7B14F1}"/>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5242-456B-B97F-94559E7B14F1}"/>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{A45CB6CC-CC7C-4CDA-B5E3-D33EC920A92C}</c15:txfldGUID>
                      <c15:f>Diagramm!$I$46</c15:f>
                      <c15:dlblFieldTableCache>
                        <c:ptCount val="1"/>
                      </c15:dlblFieldTableCache>
                    </c15:dlblFTEntry>
                  </c15:dlblFieldTable>
                  <c15:showDataLabelsRange val="0"/>
                </c:ext>
                <c:ext xmlns:c16="http://schemas.microsoft.com/office/drawing/2014/chart" uri="{C3380CC4-5D6E-409C-BE32-E72D297353CC}">
                  <c16:uniqueId val="{00000000-6071-4259-8427-1F495FD46E4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{4D330145-9C8D-4681-A248-810DE862B217}</c15:txfldGUID>
                      <c15:f>Diagramm!$I$47</c15:f>
                      <c15:dlblFieldTableCache>
                        <c:ptCount val="1"/>
                      </c15:dlblFieldTableCache>
                    </c15:dlblFTEntry>
                  </c15:dlblFieldTable>
                  <c15:showDataLabelsRange val="0"/>
                </c:ext>
                <c:ext xmlns:c16="http://schemas.microsoft.com/office/drawing/2014/chart" uri="{C3380CC4-5D6E-409C-BE32-E72D297353CC}">
                  <c16:uniqueId val="{00000001-6071-4259-8427-1F495FD46E4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{453F8303-C751-400B-AC6A-413DE35BB658}</c15:txfldGUID>
                      <c15:f>Diagramm!$I$48</c15:f>
                      <c15:dlblFieldTableCache>
                        <c:ptCount val="1"/>
                      </c15:dlblFieldTableCache>
                    </c15:dlblFTEntry>
                  </c15:dlblFieldTable>
                  <c15:showDataLabelsRange val="0"/>
                </c:ext>
                <c:ext xmlns:c16="http://schemas.microsoft.com/office/drawing/2014/chart" uri="{C3380CC4-5D6E-409C-BE32-E72D297353CC}">
                  <c16:uniqueId val="{00000002-6071-4259-8427-1F495FD46E4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{A655B3BB-776F-4813-8CDA-08435644ADED}</c15:txfldGUID>
                      <c15:f>Diagramm!$I$49</c15:f>
                      <c15:dlblFieldTableCache>
                        <c:ptCount val="1"/>
                      </c15:dlblFieldTableCache>
                    </c15:dlblFTEntry>
                  </c15:dlblFieldTable>
                  <c15:showDataLabelsRange val="0"/>
                </c:ext>
                <c:ext xmlns:c16="http://schemas.microsoft.com/office/drawing/2014/chart" uri="{C3380CC4-5D6E-409C-BE32-E72D297353CC}">
                  <c16:uniqueId val="{00000003-6071-4259-8427-1F495FD46E4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{A22B01D5-CC09-49F7-A634-A3D608C6D8AC}</c15:txfldGUID>
                      <c15:f>Diagramm!$I$50</c15:f>
                      <c15:dlblFieldTableCache>
                        <c:ptCount val="1"/>
                      </c15:dlblFieldTableCache>
                    </c15:dlblFTEntry>
                  </c15:dlblFieldTable>
                  <c15:showDataLabelsRange val="0"/>
                </c:ext>
                <c:ext xmlns:c16="http://schemas.microsoft.com/office/drawing/2014/chart" uri="{C3380CC4-5D6E-409C-BE32-E72D297353CC}">
                  <c16:uniqueId val="{00000004-6071-4259-8427-1F495FD46E4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{F78125C5-D388-486B-9A7A-86CE49433882}</c15:txfldGUID>
                      <c15:f>Diagramm!$I$51</c15:f>
                      <c15:dlblFieldTableCache>
                        <c:ptCount val="1"/>
                      </c15:dlblFieldTableCache>
                    </c15:dlblFTEntry>
                  </c15:dlblFieldTable>
                  <c15:showDataLabelsRange val="0"/>
                </c:ext>
                <c:ext xmlns:c16="http://schemas.microsoft.com/office/drawing/2014/chart" uri="{C3380CC4-5D6E-409C-BE32-E72D297353CC}">
                  <c16:uniqueId val="{00000005-6071-4259-8427-1F495FD46E4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{0ECB09AA-CC53-45AC-B0B4-851E53585414}</c15:txfldGUID>
                      <c15:f>Diagramm!$I$52</c15:f>
                      <c15:dlblFieldTableCache>
                        <c:ptCount val="1"/>
                      </c15:dlblFieldTableCache>
                    </c15:dlblFTEntry>
                  </c15:dlblFieldTable>
                  <c15:showDataLabelsRange val="0"/>
                </c:ext>
                <c:ext xmlns:c16="http://schemas.microsoft.com/office/drawing/2014/chart" uri="{C3380CC4-5D6E-409C-BE32-E72D297353CC}">
                  <c16:uniqueId val="{00000006-6071-4259-8427-1F495FD46E4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{780248BE-E20B-42A4-B15E-D28BD8D89B5F}</c15:txfldGUID>
                      <c15:f>Diagramm!$I$53</c15:f>
                      <c15:dlblFieldTableCache>
                        <c:ptCount val="1"/>
                      </c15:dlblFieldTableCache>
                    </c15:dlblFTEntry>
                  </c15:dlblFieldTable>
                  <c15:showDataLabelsRange val="0"/>
                </c:ext>
                <c:ext xmlns:c16="http://schemas.microsoft.com/office/drawing/2014/chart" uri="{C3380CC4-5D6E-409C-BE32-E72D297353CC}">
                  <c16:uniqueId val="{00000007-6071-4259-8427-1F495FD46E4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{FCD0DC11-96C1-44AD-AAA6-050A56E23842}</c15:txfldGUID>
                      <c15:f>Diagramm!$I$54</c15:f>
                      <c15:dlblFieldTableCache>
                        <c:ptCount val="1"/>
                      </c15:dlblFieldTableCache>
                    </c15:dlblFTEntry>
                  </c15:dlblFieldTable>
                  <c15:showDataLabelsRange val="0"/>
                </c:ext>
                <c:ext xmlns:c16="http://schemas.microsoft.com/office/drawing/2014/chart" uri="{C3380CC4-5D6E-409C-BE32-E72D297353CC}">
                  <c16:uniqueId val="{00000008-6071-4259-8427-1F495FD46E4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{555DB857-DCA9-43C3-BB73-D33998C3A25B}</c15:txfldGUID>
                      <c15:f>Diagramm!$I$55</c15:f>
                      <c15:dlblFieldTableCache>
                        <c:ptCount val="1"/>
                      </c15:dlblFieldTableCache>
                    </c15:dlblFTEntry>
                  </c15:dlblFieldTable>
                  <c15:showDataLabelsRange val="0"/>
                </c:ext>
                <c:ext xmlns:c16="http://schemas.microsoft.com/office/drawing/2014/chart" uri="{C3380CC4-5D6E-409C-BE32-E72D297353CC}">
                  <c16:uniqueId val="{00000009-6071-4259-8427-1F495FD46E4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{119E1021-9434-4C3C-B58F-44A65F4AAF56}</c15:txfldGUID>
                      <c15:f>Diagramm!$I$56</c15:f>
                      <c15:dlblFieldTableCache>
                        <c:ptCount val="1"/>
                      </c15:dlblFieldTableCache>
                    </c15:dlblFTEntry>
                  </c15:dlblFieldTable>
                  <c15:showDataLabelsRange val="0"/>
                </c:ext>
                <c:ext xmlns:c16="http://schemas.microsoft.com/office/drawing/2014/chart" uri="{C3380CC4-5D6E-409C-BE32-E72D297353CC}">
                  <c16:uniqueId val="{0000000A-6071-4259-8427-1F495FD46E4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{5DDCC465-4DB2-4F8B-B4A6-F67DB6B4326F}</c15:txfldGUID>
                      <c15:f>Diagramm!$I$57</c15:f>
                      <c15:dlblFieldTableCache>
                        <c:ptCount val="1"/>
                      </c15:dlblFieldTableCache>
                    </c15:dlblFTEntry>
                  </c15:dlblFieldTable>
                  <c15:showDataLabelsRange val="0"/>
                </c:ext>
                <c:ext xmlns:c16="http://schemas.microsoft.com/office/drawing/2014/chart" uri="{C3380CC4-5D6E-409C-BE32-E72D297353CC}">
                  <c16:uniqueId val="{0000000B-6071-4259-8427-1F495FD46E4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{F6FDAF04-BB7E-4160-9DC0-1486F0146F62}</c15:txfldGUID>
                      <c15:f>Diagramm!$I$58</c15:f>
                      <c15:dlblFieldTableCache>
                        <c:ptCount val="1"/>
                      </c15:dlblFieldTableCache>
                    </c15:dlblFTEntry>
                  </c15:dlblFieldTable>
                  <c15:showDataLabelsRange val="0"/>
                </c:ext>
                <c:ext xmlns:c16="http://schemas.microsoft.com/office/drawing/2014/chart" uri="{C3380CC4-5D6E-409C-BE32-E72D297353CC}">
                  <c16:uniqueId val="{0000000C-6071-4259-8427-1F495FD46E4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{5E964628-3286-4D9E-9285-168E3F4C8D55}</c15:txfldGUID>
                      <c15:f>Diagramm!$I$59</c15:f>
                      <c15:dlblFieldTableCache>
                        <c:ptCount val="1"/>
                      </c15:dlblFieldTableCache>
                    </c15:dlblFTEntry>
                  </c15:dlblFieldTable>
                  <c15:showDataLabelsRange val="0"/>
                </c:ext>
                <c:ext xmlns:c16="http://schemas.microsoft.com/office/drawing/2014/chart" uri="{C3380CC4-5D6E-409C-BE32-E72D297353CC}">
                  <c16:uniqueId val="{0000000D-6071-4259-8427-1F495FD46E4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{3E7AB51C-85EF-4361-998D-ACE4BDC9966D}</c15:txfldGUID>
                      <c15:f>Diagramm!$I$60</c15:f>
                      <c15:dlblFieldTableCache>
                        <c:ptCount val="1"/>
                      </c15:dlblFieldTableCache>
                    </c15:dlblFTEntry>
                  </c15:dlblFieldTable>
                  <c15:showDataLabelsRange val="0"/>
                </c:ext>
                <c:ext xmlns:c16="http://schemas.microsoft.com/office/drawing/2014/chart" uri="{C3380CC4-5D6E-409C-BE32-E72D297353CC}">
                  <c16:uniqueId val="{0000000E-6071-4259-8427-1F495FD46E4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{1529DD47-134C-44F5-A46E-DA4EF5FA8D75}</c15:txfldGUID>
                      <c15:f>Diagramm!$I$61</c15:f>
                      <c15:dlblFieldTableCache>
                        <c:ptCount val="1"/>
                      </c15:dlblFieldTableCache>
                    </c15:dlblFTEntry>
                  </c15:dlblFieldTable>
                  <c15:showDataLabelsRange val="0"/>
                </c:ext>
                <c:ext xmlns:c16="http://schemas.microsoft.com/office/drawing/2014/chart" uri="{C3380CC4-5D6E-409C-BE32-E72D297353CC}">
                  <c16:uniqueId val="{0000000F-6071-4259-8427-1F495FD46E4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{A6943768-98EB-495B-AEB8-5CA8015E061E}</c15:txfldGUID>
                      <c15:f>Diagramm!$I$62</c15:f>
                      <c15:dlblFieldTableCache>
                        <c:ptCount val="1"/>
                      </c15:dlblFieldTableCache>
                    </c15:dlblFTEntry>
                  </c15:dlblFieldTable>
                  <c15:showDataLabelsRange val="0"/>
                </c:ext>
                <c:ext xmlns:c16="http://schemas.microsoft.com/office/drawing/2014/chart" uri="{C3380CC4-5D6E-409C-BE32-E72D297353CC}">
                  <c16:uniqueId val="{00000010-6071-4259-8427-1F495FD46E4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{374001A5-C6C1-4385-81B7-02B5171E75E7}</c15:txfldGUID>
                      <c15:f>Diagramm!$I$63</c15:f>
                      <c15:dlblFieldTableCache>
                        <c:ptCount val="1"/>
                      </c15:dlblFieldTableCache>
                    </c15:dlblFTEntry>
                  </c15:dlblFieldTable>
                  <c15:showDataLabelsRange val="0"/>
                </c:ext>
                <c:ext xmlns:c16="http://schemas.microsoft.com/office/drawing/2014/chart" uri="{C3380CC4-5D6E-409C-BE32-E72D297353CC}">
                  <c16:uniqueId val="{00000011-6071-4259-8427-1F495FD46E4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{B7FE7753-8776-4D9F-BEA8-1A27DD90F760}</c15:txfldGUID>
                      <c15:f>Diagramm!$I$64</c15:f>
                      <c15:dlblFieldTableCache>
                        <c:ptCount val="1"/>
                      </c15:dlblFieldTableCache>
                    </c15:dlblFTEntry>
                  </c15:dlblFieldTable>
                  <c15:showDataLabelsRange val="0"/>
                </c:ext>
                <c:ext xmlns:c16="http://schemas.microsoft.com/office/drawing/2014/chart" uri="{C3380CC4-5D6E-409C-BE32-E72D297353CC}">
                  <c16:uniqueId val="{00000012-6071-4259-8427-1F495FD46E4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{21E2AD8A-3EF9-428E-A95B-3A42B1C44841}</c15:txfldGUID>
                      <c15:f>Diagramm!$I$65</c15:f>
                      <c15:dlblFieldTableCache>
                        <c:ptCount val="1"/>
                      </c15:dlblFieldTableCache>
                    </c15:dlblFTEntry>
                  </c15:dlblFieldTable>
                  <c15:showDataLabelsRange val="0"/>
                </c:ext>
                <c:ext xmlns:c16="http://schemas.microsoft.com/office/drawing/2014/chart" uri="{C3380CC4-5D6E-409C-BE32-E72D297353CC}">
                  <c16:uniqueId val="{00000013-6071-4259-8427-1F495FD46E4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{4612ABC0-3E35-44CE-B072-A982B4D96CB5}</c15:txfldGUID>
                      <c15:f>Diagramm!$I$66</c15:f>
                      <c15:dlblFieldTableCache>
                        <c:ptCount val="1"/>
                      </c15:dlblFieldTableCache>
                    </c15:dlblFTEntry>
                  </c15:dlblFieldTable>
                  <c15:showDataLabelsRange val="0"/>
                </c:ext>
                <c:ext xmlns:c16="http://schemas.microsoft.com/office/drawing/2014/chart" uri="{C3380CC4-5D6E-409C-BE32-E72D297353CC}">
                  <c16:uniqueId val="{00000014-6071-4259-8427-1F495FD46E4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{78A700F3-BE59-4A82-8DD0-C52D5AA03E37}</c15:txfldGUID>
                      <c15:f>Diagramm!$I$67</c15:f>
                      <c15:dlblFieldTableCache>
                        <c:ptCount val="1"/>
                      </c15:dlblFieldTableCache>
                    </c15:dlblFTEntry>
                  </c15:dlblFieldTable>
                  <c15:showDataLabelsRange val="0"/>
                </c:ext>
                <c:ext xmlns:c16="http://schemas.microsoft.com/office/drawing/2014/chart" uri="{C3380CC4-5D6E-409C-BE32-E72D297353CC}">
                  <c16:uniqueId val="{00000015-6071-4259-8427-1F495FD46E4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071-4259-8427-1F495FD46E4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{1F7DEE50-83C7-4D08-B7BF-6C196291F878}</c15:txfldGUID>
                      <c15:f>Diagramm!$K$46</c15:f>
                      <c15:dlblFieldTableCache>
                        <c:ptCount val="1"/>
                      </c15:dlblFieldTableCache>
                    </c15:dlblFTEntry>
                  </c15:dlblFieldTable>
                  <c15:showDataLabelsRange val="0"/>
                </c:ext>
                <c:ext xmlns:c16="http://schemas.microsoft.com/office/drawing/2014/chart" uri="{C3380CC4-5D6E-409C-BE32-E72D297353CC}">
                  <c16:uniqueId val="{00000017-6071-4259-8427-1F495FD46E4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{708F097E-5880-4A1F-83BD-E1C265CD287B}</c15:txfldGUID>
                      <c15:f>Diagramm!$K$47</c15:f>
                      <c15:dlblFieldTableCache>
                        <c:ptCount val="1"/>
                      </c15:dlblFieldTableCache>
                    </c15:dlblFTEntry>
                  </c15:dlblFieldTable>
                  <c15:showDataLabelsRange val="0"/>
                </c:ext>
                <c:ext xmlns:c16="http://schemas.microsoft.com/office/drawing/2014/chart" uri="{C3380CC4-5D6E-409C-BE32-E72D297353CC}">
                  <c16:uniqueId val="{00000018-6071-4259-8427-1F495FD46E4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{598E9D1B-CD40-436A-A889-7EB5B65F1819}</c15:txfldGUID>
                      <c15:f>Diagramm!$K$48</c15:f>
                      <c15:dlblFieldTableCache>
                        <c:ptCount val="1"/>
                      </c15:dlblFieldTableCache>
                    </c15:dlblFTEntry>
                  </c15:dlblFieldTable>
                  <c15:showDataLabelsRange val="0"/>
                </c:ext>
                <c:ext xmlns:c16="http://schemas.microsoft.com/office/drawing/2014/chart" uri="{C3380CC4-5D6E-409C-BE32-E72D297353CC}">
                  <c16:uniqueId val="{00000019-6071-4259-8427-1F495FD46E4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{7380785B-FF8D-4416-B3F8-2452F2B3B1D3}</c15:txfldGUID>
                      <c15:f>Diagramm!$K$49</c15:f>
                      <c15:dlblFieldTableCache>
                        <c:ptCount val="1"/>
                      </c15:dlblFieldTableCache>
                    </c15:dlblFTEntry>
                  </c15:dlblFieldTable>
                  <c15:showDataLabelsRange val="0"/>
                </c:ext>
                <c:ext xmlns:c16="http://schemas.microsoft.com/office/drawing/2014/chart" uri="{C3380CC4-5D6E-409C-BE32-E72D297353CC}">
                  <c16:uniqueId val="{0000001A-6071-4259-8427-1F495FD46E4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{A4049251-86F4-4F21-AE7E-D36BD73DFF95}</c15:txfldGUID>
                      <c15:f>Diagramm!$K$50</c15:f>
                      <c15:dlblFieldTableCache>
                        <c:ptCount val="1"/>
                      </c15:dlblFieldTableCache>
                    </c15:dlblFTEntry>
                  </c15:dlblFieldTable>
                  <c15:showDataLabelsRange val="0"/>
                </c:ext>
                <c:ext xmlns:c16="http://schemas.microsoft.com/office/drawing/2014/chart" uri="{C3380CC4-5D6E-409C-BE32-E72D297353CC}">
                  <c16:uniqueId val="{0000001B-6071-4259-8427-1F495FD46E4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{78D5C9A0-C71E-4340-ADFF-F27B70480341}</c15:txfldGUID>
                      <c15:f>Diagramm!$K$51</c15:f>
                      <c15:dlblFieldTableCache>
                        <c:ptCount val="1"/>
                      </c15:dlblFieldTableCache>
                    </c15:dlblFTEntry>
                  </c15:dlblFieldTable>
                  <c15:showDataLabelsRange val="0"/>
                </c:ext>
                <c:ext xmlns:c16="http://schemas.microsoft.com/office/drawing/2014/chart" uri="{C3380CC4-5D6E-409C-BE32-E72D297353CC}">
                  <c16:uniqueId val="{0000001C-6071-4259-8427-1F495FD46E4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{9E78FD49-A5DF-4068-9837-ECA7CD342020}</c15:txfldGUID>
                      <c15:f>Diagramm!$K$52</c15:f>
                      <c15:dlblFieldTableCache>
                        <c:ptCount val="1"/>
                      </c15:dlblFieldTableCache>
                    </c15:dlblFTEntry>
                  </c15:dlblFieldTable>
                  <c15:showDataLabelsRange val="0"/>
                </c:ext>
                <c:ext xmlns:c16="http://schemas.microsoft.com/office/drawing/2014/chart" uri="{C3380CC4-5D6E-409C-BE32-E72D297353CC}">
                  <c16:uniqueId val="{0000001D-6071-4259-8427-1F495FD46E4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{32F3796C-B2C3-4C4D-9108-1543BA7A8EAD}</c15:txfldGUID>
                      <c15:f>Diagramm!$K$53</c15:f>
                      <c15:dlblFieldTableCache>
                        <c:ptCount val="1"/>
                      </c15:dlblFieldTableCache>
                    </c15:dlblFTEntry>
                  </c15:dlblFieldTable>
                  <c15:showDataLabelsRange val="0"/>
                </c:ext>
                <c:ext xmlns:c16="http://schemas.microsoft.com/office/drawing/2014/chart" uri="{C3380CC4-5D6E-409C-BE32-E72D297353CC}">
                  <c16:uniqueId val="{0000001E-6071-4259-8427-1F495FD46E4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{75DDDEEE-6F61-4739-9187-599020A4EE0D}</c15:txfldGUID>
                      <c15:f>Diagramm!$K$54</c15:f>
                      <c15:dlblFieldTableCache>
                        <c:ptCount val="1"/>
                      </c15:dlblFieldTableCache>
                    </c15:dlblFTEntry>
                  </c15:dlblFieldTable>
                  <c15:showDataLabelsRange val="0"/>
                </c:ext>
                <c:ext xmlns:c16="http://schemas.microsoft.com/office/drawing/2014/chart" uri="{C3380CC4-5D6E-409C-BE32-E72D297353CC}">
                  <c16:uniqueId val="{0000001F-6071-4259-8427-1F495FD46E4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{1D77C2BB-FB95-4BA9-BB72-3FC3D96DA441}</c15:txfldGUID>
                      <c15:f>Diagramm!$K$55</c15:f>
                      <c15:dlblFieldTableCache>
                        <c:ptCount val="1"/>
                      </c15:dlblFieldTableCache>
                    </c15:dlblFTEntry>
                  </c15:dlblFieldTable>
                  <c15:showDataLabelsRange val="0"/>
                </c:ext>
                <c:ext xmlns:c16="http://schemas.microsoft.com/office/drawing/2014/chart" uri="{C3380CC4-5D6E-409C-BE32-E72D297353CC}">
                  <c16:uniqueId val="{00000020-6071-4259-8427-1F495FD46E4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{78CA2014-5FFE-48EA-B867-14B20D1AD80C}</c15:txfldGUID>
                      <c15:f>Diagramm!$K$56</c15:f>
                      <c15:dlblFieldTableCache>
                        <c:ptCount val="1"/>
                      </c15:dlblFieldTableCache>
                    </c15:dlblFTEntry>
                  </c15:dlblFieldTable>
                  <c15:showDataLabelsRange val="0"/>
                </c:ext>
                <c:ext xmlns:c16="http://schemas.microsoft.com/office/drawing/2014/chart" uri="{C3380CC4-5D6E-409C-BE32-E72D297353CC}">
                  <c16:uniqueId val="{00000021-6071-4259-8427-1F495FD46E4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{FBE0FA7D-491D-4C66-9001-FA891D886B96}</c15:txfldGUID>
                      <c15:f>Diagramm!$K$57</c15:f>
                      <c15:dlblFieldTableCache>
                        <c:ptCount val="1"/>
                      </c15:dlblFieldTableCache>
                    </c15:dlblFTEntry>
                  </c15:dlblFieldTable>
                  <c15:showDataLabelsRange val="0"/>
                </c:ext>
                <c:ext xmlns:c16="http://schemas.microsoft.com/office/drawing/2014/chart" uri="{C3380CC4-5D6E-409C-BE32-E72D297353CC}">
                  <c16:uniqueId val="{00000022-6071-4259-8427-1F495FD46E4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{373EFF0B-4879-4CF7-B683-99C92CCDE93E}</c15:txfldGUID>
                      <c15:f>Diagramm!$K$58</c15:f>
                      <c15:dlblFieldTableCache>
                        <c:ptCount val="1"/>
                      </c15:dlblFieldTableCache>
                    </c15:dlblFTEntry>
                  </c15:dlblFieldTable>
                  <c15:showDataLabelsRange val="0"/>
                </c:ext>
                <c:ext xmlns:c16="http://schemas.microsoft.com/office/drawing/2014/chart" uri="{C3380CC4-5D6E-409C-BE32-E72D297353CC}">
                  <c16:uniqueId val="{00000023-6071-4259-8427-1F495FD46E4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{BB831A41-0EFC-445C-8A3C-2B203CC901E8}</c15:txfldGUID>
                      <c15:f>Diagramm!$K$59</c15:f>
                      <c15:dlblFieldTableCache>
                        <c:ptCount val="1"/>
                      </c15:dlblFieldTableCache>
                    </c15:dlblFTEntry>
                  </c15:dlblFieldTable>
                  <c15:showDataLabelsRange val="0"/>
                </c:ext>
                <c:ext xmlns:c16="http://schemas.microsoft.com/office/drawing/2014/chart" uri="{C3380CC4-5D6E-409C-BE32-E72D297353CC}">
                  <c16:uniqueId val="{00000024-6071-4259-8427-1F495FD46E4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{2C4EB873-5A95-4920-9E0A-C73DEB9833B2}</c15:txfldGUID>
                      <c15:f>Diagramm!$K$60</c15:f>
                      <c15:dlblFieldTableCache>
                        <c:ptCount val="1"/>
                      </c15:dlblFieldTableCache>
                    </c15:dlblFTEntry>
                  </c15:dlblFieldTable>
                  <c15:showDataLabelsRange val="0"/>
                </c:ext>
                <c:ext xmlns:c16="http://schemas.microsoft.com/office/drawing/2014/chart" uri="{C3380CC4-5D6E-409C-BE32-E72D297353CC}">
                  <c16:uniqueId val="{00000025-6071-4259-8427-1F495FD46E4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{F3F73A85-DABA-4558-B364-5E0A3F756ED3}</c15:txfldGUID>
                      <c15:f>Diagramm!$K$61</c15:f>
                      <c15:dlblFieldTableCache>
                        <c:ptCount val="1"/>
                      </c15:dlblFieldTableCache>
                    </c15:dlblFTEntry>
                  </c15:dlblFieldTable>
                  <c15:showDataLabelsRange val="0"/>
                </c:ext>
                <c:ext xmlns:c16="http://schemas.microsoft.com/office/drawing/2014/chart" uri="{C3380CC4-5D6E-409C-BE32-E72D297353CC}">
                  <c16:uniqueId val="{00000026-6071-4259-8427-1F495FD46E4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{B0F265DF-3CA2-47B8-9D82-489D5BADCAA7}</c15:txfldGUID>
                      <c15:f>Diagramm!$K$62</c15:f>
                      <c15:dlblFieldTableCache>
                        <c:ptCount val="1"/>
                      </c15:dlblFieldTableCache>
                    </c15:dlblFTEntry>
                  </c15:dlblFieldTable>
                  <c15:showDataLabelsRange val="0"/>
                </c:ext>
                <c:ext xmlns:c16="http://schemas.microsoft.com/office/drawing/2014/chart" uri="{C3380CC4-5D6E-409C-BE32-E72D297353CC}">
                  <c16:uniqueId val="{00000027-6071-4259-8427-1F495FD46E4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{36470065-D9C3-453C-B6A8-752920BCDF4E}</c15:txfldGUID>
                      <c15:f>Diagramm!$K$63</c15:f>
                      <c15:dlblFieldTableCache>
                        <c:ptCount val="1"/>
                      </c15:dlblFieldTableCache>
                    </c15:dlblFTEntry>
                  </c15:dlblFieldTable>
                  <c15:showDataLabelsRange val="0"/>
                </c:ext>
                <c:ext xmlns:c16="http://schemas.microsoft.com/office/drawing/2014/chart" uri="{C3380CC4-5D6E-409C-BE32-E72D297353CC}">
                  <c16:uniqueId val="{00000028-6071-4259-8427-1F495FD46E4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{4542C097-7958-4237-968D-9CC13EB6DED2}</c15:txfldGUID>
                      <c15:f>Diagramm!$K$64</c15:f>
                      <c15:dlblFieldTableCache>
                        <c:ptCount val="1"/>
                      </c15:dlblFieldTableCache>
                    </c15:dlblFTEntry>
                  </c15:dlblFieldTable>
                  <c15:showDataLabelsRange val="0"/>
                </c:ext>
                <c:ext xmlns:c16="http://schemas.microsoft.com/office/drawing/2014/chart" uri="{C3380CC4-5D6E-409C-BE32-E72D297353CC}">
                  <c16:uniqueId val="{00000029-6071-4259-8427-1F495FD46E4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{36C2256F-4E5A-4CD9-85F5-2A0522AF057B}</c15:txfldGUID>
                      <c15:f>Diagramm!$K$65</c15:f>
                      <c15:dlblFieldTableCache>
                        <c:ptCount val="1"/>
                      </c15:dlblFieldTableCache>
                    </c15:dlblFTEntry>
                  </c15:dlblFieldTable>
                  <c15:showDataLabelsRange val="0"/>
                </c:ext>
                <c:ext xmlns:c16="http://schemas.microsoft.com/office/drawing/2014/chart" uri="{C3380CC4-5D6E-409C-BE32-E72D297353CC}">
                  <c16:uniqueId val="{0000002A-6071-4259-8427-1F495FD46E4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{158AF298-57DC-4B61-A3A0-3C2A57FAE725}</c15:txfldGUID>
                      <c15:f>Diagramm!$K$66</c15:f>
                      <c15:dlblFieldTableCache>
                        <c:ptCount val="1"/>
                      </c15:dlblFieldTableCache>
                    </c15:dlblFTEntry>
                  </c15:dlblFieldTable>
                  <c15:showDataLabelsRange val="0"/>
                </c:ext>
                <c:ext xmlns:c16="http://schemas.microsoft.com/office/drawing/2014/chart" uri="{C3380CC4-5D6E-409C-BE32-E72D297353CC}">
                  <c16:uniqueId val="{0000002B-6071-4259-8427-1F495FD46E4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{8BEFD0D4-0BED-4731-87DA-27F3DD6F2547}</c15:txfldGUID>
                      <c15:f>Diagramm!$K$67</c15:f>
                      <c15:dlblFieldTableCache>
                        <c:ptCount val="1"/>
                      </c15:dlblFieldTableCache>
                    </c15:dlblFTEntry>
                  </c15:dlblFieldTable>
                  <c15:showDataLabelsRange val="0"/>
                </c:ext>
                <c:ext xmlns:c16="http://schemas.microsoft.com/office/drawing/2014/chart" uri="{C3380CC4-5D6E-409C-BE32-E72D297353CC}">
                  <c16:uniqueId val="{0000002C-6071-4259-8427-1F495FD46E4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071-4259-8427-1F495FD46E4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{701FD96B-193F-452A-B3DB-2C498FC44936}</c15:txfldGUID>
                      <c15:f>Diagramm!$J$46</c15:f>
                      <c15:dlblFieldTableCache>
                        <c:ptCount val="1"/>
                      </c15:dlblFieldTableCache>
                    </c15:dlblFTEntry>
                  </c15:dlblFieldTable>
                  <c15:showDataLabelsRange val="0"/>
                </c:ext>
                <c:ext xmlns:c16="http://schemas.microsoft.com/office/drawing/2014/chart" uri="{C3380CC4-5D6E-409C-BE32-E72D297353CC}">
                  <c16:uniqueId val="{0000002E-6071-4259-8427-1F495FD46E4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{79FD7B24-C1B6-44FC-B36B-D52203B0F4B0}</c15:txfldGUID>
                      <c15:f>Diagramm!$J$47</c15:f>
                      <c15:dlblFieldTableCache>
                        <c:ptCount val="1"/>
                      </c15:dlblFieldTableCache>
                    </c15:dlblFTEntry>
                  </c15:dlblFieldTable>
                  <c15:showDataLabelsRange val="0"/>
                </c:ext>
                <c:ext xmlns:c16="http://schemas.microsoft.com/office/drawing/2014/chart" uri="{C3380CC4-5D6E-409C-BE32-E72D297353CC}">
                  <c16:uniqueId val="{0000002F-6071-4259-8427-1F495FD46E4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{ABA53F28-18A1-47E3-A741-30D963B52A3D}</c15:txfldGUID>
                      <c15:f>Diagramm!$J$48</c15:f>
                      <c15:dlblFieldTableCache>
                        <c:ptCount val="1"/>
                      </c15:dlblFieldTableCache>
                    </c15:dlblFTEntry>
                  </c15:dlblFieldTable>
                  <c15:showDataLabelsRange val="0"/>
                </c:ext>
                <c:ext xmlns:c16="http://schemas.microsoft.com/office/drawing/2014/chart" uri="{C3380CC4-5D6E-409C-BE32-E72D297353CC}">
                  <c16:uniqueId val="{00000030-6071-4259-8427-1F495FD46E4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{1AB4F923-15D0-4840-87B2-084A00F33141}</c15:txfldGUID>
                      <c15:f>Diagramm!$J$49</c15:f>
                      <c15:dlblFieldTableCache>
                        <c:ptCount val="1"/>
                      </c15:dlblFieldTableCache>
                    </c15:dlblFTEntry>
                  </c15:dlblFieldTable>
                  <c15:showDataLabelsRange val="0"/>
                </c:ext>
                <c:ext xmlns:c16="http://schemas.microsoft.com/office/drawing/2014/chart" uri="{C3380CC4-5D6E-409C-BE32-E72D297353CC}">
                  <c16:uniqueId val="{00000031-6071-4259-8427-1F495FD46E4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{278C93E7-8350-4E15-9542-CB4F03385F6D}</c15:txfldGUID>
                      <c15:f>Diagramm!$J$50</c15:f>
                      <c15:dlblFieldTableCache>
                        <c:ptCount val="1"/>
                      </c15:dlblFieldTableCache>
                    </c15:dlblFTEntry>
                  </c15:dlblFieldTable>
                  <c15:showDataLabelsRange val="0"/>
                </c:ext>
                <c:ext xmlns:c16="http://schemas.microsoft.com/office/drawing/2014/chart" uri="{C3380CC4-5D6E-409C-BE32-E72D297353CC}">
                  <c16:uniqueId val="{00000032-6071-4259-8427-1F495FD46E4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{449C7A69-1D76-422A-8DE1-46CE87EB5B19}</c15:txfldGUID>
                      <c15:f>Diagramm!$J$51</c15:f>
                      <c15:dlblFieldTableCache>
                        <c:ptCount val="1"/>
                      </c15:dlblFieldTableCache>
                    </c15:dlblFTEntry>
                  </c15:dlblFieldTable>
                  <c15:showDataLabelsRange val="0"/>
                </c:ext>
                <c:ext xmlns:c16="http://schemas.microsoft.com/office/drawing/2014/chart" uri="{C3380CC4-5D6E-409C-BE32-E72D297353CC}">
                  <c16:uniqueId val="{00000033-6071-4259-8427-1F495FD46E4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{E90B8161-F20D-43C2-8977-BE98B9BBDC69}</c15:txfldGUID>
                      <c15:f>Diagramm!$J$52</c15:f>
                      <c15:dlblFieldTableCache>
                        <c:ptCount val="1"/>
                      </c15:dlblFieldTableCache>
                    </c15:dlblFTEntry>
                  </c15:dlblFieldTable>
                  <c15:showDataLabelsRange val="0"/>
                </c:ext>
                <c:ext xmlns:c16="http://schemas.microsoft.com/office/drawing/2014/chart" uri="{C3380CC4-5D6E-409C-BE32-E72D297353CC}">
                  <c16:uniqueId val="{00000034-6071-4259-8427-1F495FD46E4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{ED7BAC0C-6FE9-46F8-9D6C-E9A7EC3BEAF1}</c15:txfldGUID>
                      <c15:f>Diagramm!$J$53</c15:f>
                      <c15:dlblFieldTableCache>
                        <c:ptCount val="1"/>
                      </c15:dlblFieldTableCache>
                    </c15:dlblFTEntry>
                  </c15:dlblFieldTable>
                  <c15:showDataLabelsRange val="0"/>
                </c:ext>
                <c:ext xmlns:c16="http://schemas.microsoft.com/office/drawing/2014/chart" uri="{C3380CC4-5D6E-409C-BE32-E72D297353CC}">
                  <c16:uniqueId val="{00000035-6071-4259-8427-1F495FD46E4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{B0947200-71BA-4F60-B078-0F4EC16B3F97}</c15:txfldGUID>
                      <c15:f>Diagramm!$J$54</c15:f>
                      <c15:dlblFieldTableCache>
                        <c:ptCount val="1"/>
                      </c15:dlblFieldTableCache>
                    </c15:dlblFTEntry>
                  </c15:dlblFieldTable>
                  <c15:showDataLabelsRange val="0"/>
                </c:ext>
                <c:ext xmlns:c16="http://schemas.microsoft.com/office/drawing/2014/chart" uri="{C3380CC4-5D6E-409C-BE32-E72D297353CC}">
                  <c16:uniqueId val="{00000036-6071-4259-8427-1F495FD46E4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{D025C2EF-C86B-42A2-9DA8-A3302F8A5F74}</c15:txfldGUID>
                      <c15:f>Diagramm!$J$55</c15:f>
                      <c15:dlblFieldTableCache>
                        <c:ptCount val="1"/>
                      </c15:dlblFieldTableCache>
                    </c15:dlblFTEntry>
                  </c15:dlblFieldTable>
                  <c15:showDataLabelsRange val="0"/>
                </c:ext>
                <c:ext xmlns:c16="http://schemas.microsoft.com/office/drawing/2014/chart" uri="{C3380CC4-5D6E-409C-BE32-E72D297353CC}">
                  <c16:uniqueId val="{00000037-6071-4259-8427-1F495FD46E4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{FCC0467D-13FE-45DC-AE63-968E73FC075A}</c15:txfldGUID>
                      <c15:f>Diagramm!$J$56</c15:f>
                      <c15:dlblFieldTableCache>
                        <c:ptCount val="1"/>
                      </c15:dlblFieldTableCache>
                    </c15:dlblFTEntry>
                  </c15:dlblFieldTable>
                  <c15:showDataLabelsRange val="0"/>
                </c:ext>
                <c:ext xmlns:c16="http://schemas.microsoft.com/office/drawing/2014/chart" uri="{C3380CC4-5D6E-409C-BE32-E72D297353CC}">
                  <c16:uniqueId val="{00000038-6071-4259-8427-1F495FD46E4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{9362D7F1-BFAD-442F-BE49-66A6FEF1A21D}</c15:txfldGUID>
                      <c15:f>Diagramm!$J$57</c15:f>
                      <c15:dlblFieldTableCache>
                        <c:ptCount val="1"/>
                      </c15:dlblFieldTableCache>
                    </c15:dlblFTEntry>
                  </c15:dlblFieldTable>
                  <c15:showDataLabelsRange val="0"/>
                </c:ext>
                <c:ext xmlns:c16="http://schemas.microsoft.com/office/drawing/2014/chart" uri="{C3380CC4-5D6E-409C-BE32-E72D297353CC}">
                  <c16:uniqueId val="{00000039-6071-4259-8427-1F495FD46E4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{FC2908B8-9879-4F63-9A0E-5BC30DF85A00}</c15:txfldGUID>
                      <c15:f>Diagramm!$J$58</c15:f>
                      <c15:dlblFieldTableCache>
                        <c:ptCount val="1"/>
                      </c15:dlblFieldTableCache>
                    </c15:dlblFTEntry>
                  </c15:dlblFieldTable>
                  <c15:showDataLabelsRange val="0"/>
                </c:ext>
                <c:ext xmlns:c16="http://schemas.microsoft.com/office/drawing/2014/chart" uri="{C3380CC4-5D6E-409C-BE32-E72D297353CC}">
                  <c16:uniqueId val="{0000003A-6071-4259-8427-1F495FD46E4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{A623342C-D266-4AE0-8235-2E9266514F7B}</c15:txfldGUID>
                      <c15:f>Diagramm!$J$59</c15:f>
                      <c15:dlblFieldTableCache>
                        <c:ptCount val="1"/>
                      </c15:dlblFieldTableCache>
                    </c15:dlblFTEntry>
                  </c15:dlblFieldTable>
                  <c15:showDataLabelsRange val="0"/>
                </c:ext>
                <c:ext xmlns:c16="http://schemas.microsoft.com/office/drawing/2014/chart" uri="{C3380CC4-5D6E-409C-BE32-E72D297353CC}">
                  <c16:uniqueId val="{0000003B-6071-4259-8427-1F495FD46E4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{163C3BEF-4834-4ECA-83F9-5827D785E3FC}</c15:txfldGUID>
                      <c15:f>Diagramm!$J$60</c15:f>
                      <c15:dlblFieldTableCache>
                        <c:ptCount val="1"/>
                      </c15:dlblFieldTableCache>
                    </c15:dlblFTEntry>
                  </c15:dlblFieldTable>
                  <c15:showDataLabelsRange val="0"/>
                </c:ext>
                <c:ext xmlns:c16="http://schemas.microsoft.com/office/drawing/2014/chart" uri="{C3380CC4-5D6E-409C-BE32-E72D297353CC}">
                  <c16:uniqueId val="{0000003C-6071-4259-8427-1F495FD46E4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{C055D384-DEC2-4353-90EB-4FB056E2D6AC}</c15:txfldGUID>
                      <c15:f>Diagramm!$J$61</c15:f>
                      <c15:dlblFieldTableCache>
                        <c:ptCount val="1"/>
                      </c15:dlblFieldTableCache>
                    </c15:dlblFTEntry>
                  </c15:dlblFieldTable>
                  <c15:showDataLabelsRange val="0"/>
                </c:ext>
                <c:ext xmlns:c16="http://schemas.microsoft.com/office/drawing/2014/chart" uri="{C3380CC4-5D6E-409C-BE32-E72D297353CC}">
                  <c16:uniqueId val="{0000003D-6071-4259-8427-1F495FD46E4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{F1E2B94A-021E-4DD0-9BA6-25CC9463B2A1}</c15:txfldGUID>
                      <c15:f>Diagramm!$J$62</c15:f>
                      <c15:dlblFieldTableCache>
                        <c:ptCount val="1"/>
                      </c15:dlblFieldTableCache>
                    </c15:dlblFTEntry>
                  </c15:dlblFieldTable>
                  <c15:showDataLabelsRange val="0"/>
                </c:ext>
                <c:ext xmlns:c16="http://schemas.microsoft.com/office/drawing/2014/chart" uri="{C3380CC4-5D6E-409C-BE32-E72D297353CC}">
                  <c16:uniqueId val="{0000003E-6071-4259-8427-1F495FD46E4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{69A199FA-7854-426E-B6A4-F50A17622623}</c15:txfldGUID>
                      <c15:f>Diagramm!$J$63</c15:f>
                      <c15:dlblFieldTableCache>
                        <c:ptCount val="1"/>
                      </c15:dlblFieldTableCache>
                    </c15:dlblFTEntry>
                  </c15:dlblFieldTable>
                  <c15:showDataLabelsRange val="0"/>
                </c:ext>
                <c:ext xmlns:c16="http://schemas.microsoft.com/office/drawing/2014/chart" uri="{C3380CC4-5D6E-409C-BE32-E72D297353CC}">
                  <c16:uniqueId val="{0000003F-6071-4259-8427-1F495FD46E4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{344F193A-62A5-43EB-B9D6-0BE353261972}</c15:txfldGUID>
                      <c15:f>Diagramm!$J$64</c15:f>
                      <c15:dlblFieldTableCache>
                        <c:ptCount val="1"/>
                      </c15:dlblFieldTableCache>
                    </c15:dlblFTEntry>
                  </c15:dlblFieldTable>
                  <c15:showDataLabelsRange val="0"/>
                </c:ext>
                <c:ext xmlns:c16="http://schemas.microsoft.com/office/drawing/2014/chart" uri="{C3380CC4-5D6E-409C-BE32-E72D297353CC}">
                  <c16:uniqueId val="{00000040-6071-4259-8427-1F495FD46E4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{834C54C3-C448-4215-A4E9-C3F6E4DA399C}</c15:txfldGUID>
                      <c15:f>Diagramm!$J$65</c15:f>
                      <c15:dlblFieldTableCache>
                        <c:ptCount val="1"/>
                      </c15:dlblFieldTableCache>
                    </c15:dlblFTEntry>
                  </c15:dlblFieldTable>
                  <c15:showDataLabelsRange val="0"/>
                </c:ext>
                <c:ext xmlns:c16="http://schemas.microsoft.com/office/drawing/2014/chart" uri="{C3380CC4-5D6E-409C-BE32-E72D297353CC}">
                  <c16:uniqueId val="{00000041-6071-4259-8427-1F495FD46E4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{C817D303-AB9E-4EBB-AED8-FA096FA11D06}</c15:txfldGUID>
                      <c15:f>Diagramm!$J$66</c15:f>
                      <c15:dlblFieldTableCache>
                        <c:ptCount val="1"/>
                      </c15:dlblFieldTableCache>
                    </c15:dlblFTEntry>
                  </c15:dlblFieldTable>
                  <c15:showDataLabelsRange val="0"/>
                </c:ext>
                <c:ext xmlns:c16="http://schemas.microsoft.com/office/drawing/2014/chart" uri="{C3380CC4-5D6E-409C-BE32-E72D297353CC}">
                  <c16:uniqueId val="{00000042-6071-4259-8427-1F495FD46E4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{A6F21D33-AD05-4BA2-8E92-EEF2B9800784}</c15:txfldGUID>
                      <c15:f>Diagramm!$J$67</c15:f>
                      <c15:dlblFieldTableCache>
                        <c:ptCount val="1"/>
                      </c15:dlblFieldTableCache>
                    </c15:dlblFTEntry>
                  </c15:dlblFieldTable>
                  <c15:showDataLabelsRange val="0"/>
                </c:ext>
                <c:ext xmlns:c16="http://schemas.microsoft.com/office/drawing/2014/chart" uri="{C3380CC4-5D6E-409C-BE32-E72D297353CC}">
                  <c16:uniqueId val="{00000043-6071-4259-8427-1F495FD46E4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071-4259-8427-1F495FD46E4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040-4C38-ABC5-69CE057C92D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040-4C38-ABC5-69CE057C92D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040-4C38-ABC5-69CE057C92D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040-4C38-ABC5-69CE057C92D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040-4C38-ABC5-69CE057C92D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040-4C38-ABC5-69CE057C92D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040-4C38-ABC5-69CE057C92D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040-4C38-ABC5-69CE057C92D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040-4C38-ABC5-69CE057C92D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040-4C38-ABC5-69CE057C92D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040-4C38-ABC5-69CE057C92D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040-4C38-ABC5-69CE057C92D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040-4C38-ABC5-69CE057C92D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040-4C38-ABC5-69CE057C92D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040-4C38-ABC5-69CE057C92D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040-4C38-ABC5-69CE057C92D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040-4C38-ABC5-69CE057C92D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040-4C38-ABC5-69CE057C92D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040-4C38-ABC5-69CE057C92D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040-4C38-ABC5-69CE057C92D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040-4C38-ABC5-69CE057C92D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040-4C38-ABC5-69CE057C92D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040-4C38-ABC5-69CE057C92D6}"/>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040-4C38-ABC5-69CE057C92D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040-4C38-ABC5-69CE057C92D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040-4C38-ABC5-69CE057C92D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040-4C38-ABC5-69CE057C92D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040-4C38-ABC5-69CE057C92D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040-4C38-ABC5-69CE057C92D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040-4C38-ABC5-69CE057C92D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040-4C38-ABC5-69CE057C92D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040-4C38-ABC5-69CE057C92D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040-4C38-ABC5-69CE057C92D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040-4C38-ABC5-69CE057C92D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040-4C38-ABC5-69CE057C92D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040-4C38-ABC5-69CE057C92D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040-4C38-ABC5-69CE057C92D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040-4C38-ABC5-69CE057C92D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040-4C38-ABC5-69CE057C92D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040-4C38-ABC5-69CE057C92D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040-4C38-ABC5-69CE057C92D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040-4C38-ABC5-69CE057C92D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3040-4C38-ABC5-69CE057C92D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040-4C38-ABC5-69CE057C92D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3040-4C38-ABC5-69CE057C92D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040-4C38-ABC5-69CE057C92D6}"/>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3040-4C38-ABC5-69CE057C92D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3040-4C38-ABC5-69CE057C92D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040-4C38-ABC5-69CE057C92D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040-4C38-ABC5-69CE057C92D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040-4C38-ABC5-69CE057C92D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3040-4C38-ABC5-69CE057C92D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3040-4C38-ABC5-69CE057C92D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3040-4C38-ABC5-69CE057C92D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3040-4C38-ABC5-69CE057C92D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3040-4C38-ABC5-69CE057C92D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3040-4C38-ABC5-69CE057C92D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3040-4C38-ABC5-69CE057C92D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3040-4C38-ABC5-69CE057C92D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3040-4C38-ABC5-69CE057C92D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3040-4C38-ABC5-69CE057C92D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3040-4C38-ABC5-69CE057C92D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3040-4C38-ABC5-69CE057C92D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3040-4C38-ABC5-69CE057C92D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3040-4C38-ABC5-69CE057C92D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3040-4C38-ABC5-69CE057C92D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3040-4C38-ABC5-69CE057C92D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3040-4C38-ABC5-69CE057C92D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040-4C38-ABC5-69CE057C92D6}"/>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102.28379293028536</c:v>
                </c:pt>
                <c:pt idx="2">
                  <c:v>104.46496801379882</c:v>
                </c:pt>
                <c:pt idx="3">
                  <c:v>101.12879631449094</c:v>
                </c:pt>
                <c:pt idx="4">
                  <c:v>102.58291303683326</c:v>
                </c:pt>
                <c:pt idx="5">
                  <c:v>104.47806816445055</c:v>
                </c:pt>
                <c:pt idx="6">
                  <c:v>106.47802449728172</c:v>
                </c:pt>
                <c:pt idx="7">
                  <c:v>102.60256326281085</c:v>
                </c:pt>
                <c:pt idx="8">
                  <c:v>104.0544966267112</c:v>
                </c:pt>
                <c:pt idx="9">
                  <c:v>105.39071199318792</c:v>
                </c:pt>
                <c:pt idx="10">
                  <c:v>107.65485469749569</c:v>
                </c:pt>
                <c:pt idx="11">
                  <c:v>104.56758586057073</c:v>
                </c:pt>
                <c:pt idx="12">
                  <c:v>105.96056854653828</c:v>
                </c:pt>
                <c:pt idx="13">
                  <c:v>107.8644571079234</c:v>
                </c:pt>
                <c:pt idx="14">
                  <c:v>109.8382131394511</c:v>
                </c:pt>
                <c:pt idx="15">
                  <c:v>106.37103993362591</c:v>
                </c:pt>
                <c:pt idx="16">
                  <c:v>107.85790703259754</c:v>
                </c:pt>
                <c:pt idx="17">
                  <c:v>109.18320560686448</c:v>
                </c:pt>
                <c:pt idx="18">
                  <c:v>110.99320975524552</c:v>
                </c:pt>
                <c:pt idx="19">
                  <c:v>108.35789611580533</c:v>
                </c:pt>
                <c:pt idx="20">
                  <c:v>110.08711600183403</c:v>
                </c:pt>
                <c:pt idx="21">
                  <c:v>111.14386148774045</c:v>
                </c:pt>
                <c:pt idx="22">
                  <c:v>113.1634680465492</c:v>
                </c:pt>
                <c:pt idx="23">
                  <c:v>110.27488482784219</c:v>
                </c:pt>
                <c:pt idx="24">
                  <c:v>110.47575380450208</c:v>
                </c:pt>
              </c:numCache>
            </c:numRef>
          </c:val>
          <c:smooth val="0"/>
          <c:extLst>
            <c:ext xmlns:c16="http://schemas.microsoft.com/office/drawing/2014/chart" uri="{C3380CC4-5D6E-409C-BE32-E72D297353CC}">
              <c16:uniqueId val="{00000000-DDAB-43B6-9A40-BEB53AA8224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103.36448598130841</c:v>
                </c:pt>
                <c:pt idx="2">
                  <c:v>105.98130841121495</c:v>
                </c:pt>
                <c:pt idx="3">
                  <c:v>103.12416555407209</c:v>
                </c:pt>
                <c:pt idx="4">
                  <c:v>102.99065420560747</c:v>
                </c:pt>
                <c:pt idx="5">
                  <c:v>105.98130841121495</c:v>
                </c:pt>
                <c:pt idx="6">
                  <c:v>108.59813084112149</c:v>
                </c:pt>
                <c:pt idx="7">
                  <c:v>108.49132176234978</c:v>
                </c:pt>
                <c:pt idx="8">
                  <c:v>108.46461949265687</c:v>
                </c:pt>
                <c:pt idx="9">
                  <c:v>111.34846461949266</c:v>
                </c:pt>
                <c:pt idx="10">
                  <c:v>114.44592790387182</c:v>
                </c:pt>
                <c:pt idx="11">
                  <c:v>112.44325767690253</c:v>
                </c:pt>
                <c:pt idx="12">
                  <c:v>111.93591455273699</c:v>
                </c:pt>
                <c:pt idx="13">
                  <c:v>117.67690253671562</c:v>
                </c:pt>
                <c:pt idx="14">
                  <c:v>118.13084112149532</c:v>
                </c:pt>
                <c:pt idx="15">
                  <c:v>118.7716955941255</c:v>
                </c:pt>
                <c:pt idx="16">
                  <c:v>118.82510013351136</c:v>
                </c:pt>
                <c:pt idx="17">
                  <c:v>123.2576769025367</c:v>
                </c:pt>
                <c:pt idx="18">
                  <c:v>125.95460614152204</c:v>
                </c:pt>
                <c:pt idx="19">
                  <c:v>124.83311081441923</c:v>
                </c:pt>
                <c:pt idx="20">
                  <c:v>125.98130841121495</c:v>
                </c:pt>
                <c:pt idx="21">
                  <c:v>128.2510013351135</c:v>
                </c:pt>
                <c:pt idx="22">
                  <c:v>131.45527369826436</c:v>
                </c:pt>
                <c:pt idx="23">
                  <c:v>132.25634178905207</c:v>
                </c:pt>
                <c:pt idx="24">
                  <c:v>129.1855807743658</c:v>
                </c:pt>
              </c:numCache>
            </c:numRef>
          </c:val>
          <c:smooth val="0"/>
          <c:extLst>
            <c:ext xmlns:c16="http://schemas.microsoft.com/office/drawing/2014/chart" uri="{C3380CC4-5D6E-409C-BE32-E72D297353CC}">
              <c16:uniqueId val="{00000001-DDAB-43B6-9A40-BEB53AA8224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101.45570497712464</c:v>
                </c:pt>
                <c:pt idx="2">
                  <c:v>100.72092056009983</c:v>
                </c:pt>
                <c:pt idx="3">
                  <c:v>101.98253154027451</c:v>
                </c:pt>
                <c:pt idx="4">
                  <c:v>98.433384167475396</c:v>
                </c:pt>
                <c:pt idx="5">
                  <c:v>99.237487869125189</c:v>
                </c:pt>
                <c:pt idx="6">
                  <c:v>97.96201303202551</c:v>
                </c:pt>
                <c:pt idx="7">
                  <c:v>99.445445723000134</c:v>
                </c:pt>
                <c:pt idx="8">
                  <c:v>97.892693747400529</c:v>
                </c:pt>
                <c:pt idx="9">
                  <c:v>99.958408429225017</c:v>
                </c:pt>
                <c:pt idx="10">
                  <c:v>97.975876888950509</c:v>
                </c:pt>
                <c:pt idx="11">
                  <c:v>99.597948149175096</c:v>
                </c:pt>
                <c:pt idx="12">
                  <c:v>97.795646748925549</c:v>
                </c:pt>
                <c:pt idx="13">
                  <c:v>98.752252876750319</c:v>
                </c:pt>
                <c:pt idx="14">
                  <c:v>96.755857479550812</c:v>
                </c:pt>
                <c:pt idx="15">
                  <c:v>97.310411756550678</c:v>
                </c:pt>
                <c:pt idx="16">
                  <c:v>94.509912657701364</c:v>
                </c:pt>
                <c:pt idx="17">
                  <c:v>95.508110356301117</c:v>
                </c:pt>
                <c:pt idx="18">
                  <c:v>94.204907805351439</c:v>
                </c:pt>
                <c:pt idx="19">
                  <c:v>95.203105503951207</c:v>
                </c:pt>
                <c:pt idx="20">
                  <c:v>93.081935394426722</c:v>
                </c:pt>
                <c:pt idx="21">
                  <c:v>93.927630666851513</c:v>
                </c:pt>
                <c:pt idx="22">
                  <c:v>92.208512408151947</c:v>
                </c:pt>
                <c:pt idx="23">
                  <c:v>93.511714959101624</c:v>
                </c:pt>
                <c:pt idx="24">
                  <c:v>90.30916400942742</c:v>
                </c:pt>
              </c:numCache>
            </c:numRef>
          </c:val>
          <c:smooth val="0"/>
          <c:extLst>
            <c:ext xmlns:c16="http://schemas.microsoft.com/office/drawing/2014/chart" uri="{C3380CC4-5D6E-409C-BE32-E72D297353CC}">
              <c16:uniqueId val="{00000002-DDAB-43B6-9A40-BEB53AA8224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DAB-43B6-9A40-BEB53AA82242}"/>
                </c:ext>
              </c:extLst>
            </c:dLbl>
            <c:dLbl>
              <c:idx val="1"/>
              <c:delete val="1"/>
              <c:extLst>
                <c:ext xmlns:c15="http://schemas.microsoft.com/office/drawing/2012/chart" uri="{CE6537A1-D6FC-4f65-9D91-7224C49458BB}"/>
                <c:ext xmlns:c16="http://schemas.microsoft.com/office/drawing/2014/chart" uri="{C3380CC4-5D6E-409C-BE32-E72D297353CC}">
                  <c16:uniqueId val="{00000004-DDAB-43B6-9A40-BEB53AA82242}"/>
                </c:ext>
              </c:extLst>
            </c:dLbl>
            <c:dLbl>
              <c:idx val="2"/>
              <c:delete val="1"/>
              <c:extLst>
                <c:ext xmlns:c15="http://schemas.microsoft.com/office/drawing/2012/chart" uri="{CE6537A1-D6FC-4f65-9D91-7224C49458BB}"/>
                <c:ext xmlns:c16="http://schemas.microsoft.com/office/drawing/2014/chart" uri="{C3380CC4-5D6E-409C-BE32-E72D297353CC}">
                  <c16:uniqueId val="{00000005-DDAB-43B6-9A40-BEB53AA82242}"/>
                </c:ext>
              </c:extLst>
            </c:dLbl>
            <c:dLbl>
              <c:idx val="3"/>
              <c:delete val="1"/>
              <c:extLst>
                <c:ext xmlns:c15="http://schemas.microsoft.com/office/drawing/2012/chart" uri="{CE6537A1-D6FC-4f65-9D91-7224C49458BB}"/>
                <c:ext xmlns:c16="http://schemas.microsoft.com/office/drawing/2014/chart" uri="{C3380CC4-5D6E-409C-BE32-E72D297353CC}">
                  <c16:uniqueId val="{00000006-DDAB-43B6-9A40-BEB53AA82242}"/>
                </c:ext>
              </c:extLst>
            </c:dLbl>
            <c:dLbl>
              <c:idx val="4"/>
              <c:delete val="1"/>
              <c:extLst>
                <c:ext xmlns:c15="http://schemas.microsoft.com/office/drawing/2012/chart" uri="{CE6537A1-D6FC-4f65-9D91-7224C49458BB}"/>
                <c:ext xmlns:c16="http://schemas.microsoft.com/office/drawing/2014/chart" uri="{C3380CC4-5D6E-409C-BE32-E72D297353CC}">
                  <c16:uniqueId val="{00000007-DDAB-43B6-9A40-BEB53AA82242}"/>
                </c:ext>
              </c:extLst>
            </c:dLbl>
            <c:dLbl>
              <c:idx val="5"/>
              <c:delete val="1"/>
              <c:extLst>
                <c:ext xmlns:c15="http://schemas.microsoft.com/office/drawing/2012/chart" uri="{CE6537A1-D6FC-4f65-9D91-7224C49458BB}"/>
                <c:ext xmlns:c16="http://schemas.microsoft.com/office/drawing/2014/chart" uri="{C3380CC4-5D6E-409C-BE32-E72D297353CC}">
                  <c16:uniqueId val="{00000008-DDAB-43B6-9A40-BEB53AA82242}"/>
                </c:ext>
              </c:extLst>
            </c:dLbl>
            <c:dLbl>
              <c:idx val="6"/>
              <c:delete val="1"/>
              <c:extLst>
                <c:ext xmlns:c15="http://schemas.microsoft.com/office/drawing/2012/chart" uri="{CE6537A1-D6FC-4f65-9D91-7224C49458BB}"/>
                <c:ext xmlns:c16="http://schemas.microsoft.com/office/drawing/2014/chart" uri="{C3380CC4-5D6E-409C-BE32-E72D297353CC}">
                  <c16:uniqueId val="{00000009-DDAB-43B6-9A40-BEB53AA82242}"/>
                </c:ext>
              </c:extLst>
            </c:dLbl>
            <c:dLbl>
              <c:idx val="7"/>
              <c:delete val="1"/>
              <c:extLst>
                <c:ext xmlns:c15="http://schemas.microsoft.com/office/drawing/2012/chart" uri="{CE6537A1-D6FC-4f65-9D91-7224C49458BB}"/>
                <c:ext xmlns:c16="http://schemas.microsoft.com/office/drawing/2014/chart" uri="{C3380CC4-5D6E-409C-BE32-E72D297353CC}">
                  <c16:uniqueId val="{0000000A-DDAB-43B6-9A40-BEB53AA82242}"/>
                </c:ext>
              </c:extLst>
            </c:dLbl>
            <c:dLbl>
              <c:idx val="8"/>
              <c:delete val="1"/>
              <c:extLst>
                <c:ext xmlns:c15="http://schemas.microsoft.com/office/drawing/2012/chart" uri="{CE6537A1-D6FC-4f65-9D91-7224C49458BB}"/>
                <c:ext xmlns:c16="http://schemas.microsoft.com/office/drawing/2014/chart" uri="{C3380CC4-5D6E-409C-BE32-E72D297353CC}">
                  <c16:uniqueId val="{0000000B-DDAB-43B6-9A40-BEB53AA82242}"/>
                </c:ext>
              </c:extLst>
            </c:dLbl>
            <c:dLbl>
              <c:idx val="9"/>
              <c:delete val="1"/>
              <c:extLst>
                <c:ext xmlns:c15="http://schemas.microsoft.com/office/drawing/2012/chart" uri="{CE6537A1-D6FC-4f65-9D91-7224C49458BB}"/>
                <c:ext xmlns:c16="http://schemas.microsoft.com/office/drawing/2014/chart" uri="{C3380CC4-5D6E-409C-BE32-E72D297353CC}">
                  <c16:uniqueId val="{0000000C-DDAB-43B6-9A40-BEB53AA82242}"/>
                </c:ext>
              </c:extLst>
            </c:dLbl>
            <c:dLbl>
              <c:idx val="10"/>
              <c:delete val="1"/>
              <c:extLst>
                <c:ext xmlns:c15="http://schemas.microsoft.com/office/drawing/2012/chart" uri="{CE6537A1-D6FC-4f65-9D91-7224C49458BB}"/>
                <c:ext xmlns:c16="http://schemas.microsoft.com/office/drawing/2014/chart" uri="{C3380CC4-5D6E-409C-BE32-E72D297353CC}">
                  <c16:uniqueId val="{0000000D-DDAB-43B6-9A40-BEB53AA82242}"/>
                </c:ext>
              </c:extLst>
            </c:dLbl>
            <c:dLbl>
              <c:idx val="11"/>
              <c:delete val="1"/>
              <c:extLst>
                <c:ext xmlns:c15="http://schemas.microsoft.com/office/drawing/2012/chart" uri="{CE6537A1-D6FC-4f65-9D91-7224C49458BB}"/>
                <c:ext xmlns:c16="http://schemas.microsoft.com/office/drawing/2014/chart" uri="{C3380CC4-5D6E-409C-BE32-E72D297353CC}">
                  <c16:uniqueId val="{0000000E-DDAB-43B6-9A40-BEB53AA82242}"/>
                </c:ext>
              </c:extLst>
            </c:dLbl>
            <c:dLbl>
              <c:idx val="12"/>
              <c:delete val="1"/>
              <c:extLst>
                <c:ext xmlns:c15="http://schemas.microsoft.com/office/drawing/2012/chart" uri="{CE6537A1-D6FC-4f65-9D91-7224C49458BB}"/>
                <c:ext xmlns:c16="http://schemas.microsoft.com/office/drawing/2014/chart" uri="{C3380CC4-5D6E-409C-BE32-E72D297353CC}">
                  <c16:uniqueId val="{0000000F-DDAB-43B6-9A40-BEB53AA8224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DAB-43B6-9A40-BEB53AA82242}"/>
                </c:ext>
              </c:extLst>
            </c:dLbl>
            <c:dLbl>
              <c:idx val="14"/>
              <c:delete val="1"/>
              <c:extLst>
                <c:ext xmlns:c15="http://schemas.microsoft.com/office/drawing/2012/chart" uri="{CE6537A1-D6FC-4f65-9D91-7224C49458BB}"/>
                <c:ext xmlns:c16="http://schemas.microsoft.com/office/drawing/2014/chart" uri="{C3380CC4-5D6E-409C-BE32-E72D297353CC}">
                  <c16:uniqueId val="{00000011-DDAB-43B6-9A40-BEB53AA82242}"/>
                </c:ext>
              </c:extLst>
            </c:dLbl>
            <c:dLbl>
              <c:idx val="15"/>
              <c:delete val="1"/>
              <c:extLst>
                <c:ext xmlns:c15="http://schemas.microsoft.com/office/drawing/2012/chart" uri="{CE6537A1-D6FC-4f65-9D91-7224C49458BB}"/>
                <c:ext xmlns:c16="http://schemas.microsoft.com/office/drawing/2014/chart" uri="{C3380CC4-5D6E-409C-BE32-E72D297353CC}">
                  <c16:uniqueId val="{00000012-DDAB-43B6-9A40-BEB53AA82242}"/>
                </c:ext>
              </c:extLst>
            </c:dLbl>
            <c:dLbl>
              <c:idx val="16"/>
              <c:delete val="1"/>
              <c:extLst>
                <c:ext xmlns:c15="http://schemas.microsoft.com/office/drawing/2012/chart" uri="{CE6537A1-D6FC-4f65-9D91-7224C49458BB}"/>
                <c:ext xmlns:c16="http://schemas.microsoft.com/office/drawing/2014/chart" uri="{C3380CC4-5D6E-409C-BE32-E72D297353CC}">
                  <c16:uniqueId val="{00000013-DDAB-43B6-9A40-BEB53AA82242}"/>
                </c:ext>
              </c:extLst>
            </c:dLbl>
            <c:dLbl>
              <c:idx val="17"/>
              <c:delete val="1"/>
              <c:extLst>
                <c:ext xmlns:c15="http://schemas.microsoft.com/office/drawing/2012/chart" uri="{CE6537A1-D6FC-4f65-9D91-7224C49458BB}"/>
                <c:ext xmlns:c16="http://schemas.microsoft.com/office/drawing/2014/chart" uri="{C3380CC4-5D6E-409C-BE32-E72D297353CC}">
                  <c16:uniqueId val="{00000014-DDAB-43B6-9A40-BEB53AA82242}"/>
                </c:ext>
              </c:extLst>
            </c:dLbl>
            <c:dLbl>
              <c:idx val="18"/>
              <c:delete val="1"/>
              <c:extLst>
                <c:ext xmlns:c15="http://schemas.microsoft.com/office/drawing/2012/chart" uri="{CE6537A1-D6FC-4f65-9D91-7224C49458BB}"/>
                <c:ext xmlns:c16="http://schemas.microsoft.com/office/drawing/2014/chart" uri="{C3380CC4-5D6E-409C-BE32-E72D297353CC}">
                  <c16:uniqueId val="{00000015-DDAB-43B6-9A40-BEB53AA82242}"/>
                </c:ext>
              </c:extLst>
            </c:dLbl>
            <c:dLbl>
              <c:idx val="19"/>
              <c:delete val="1"/>
              <c:extLst>
                <c:ext xmlns:c15="http://schemas.microsoft.com/office/drawing/2012/chart" uri="{CE6537A1-D6FC-4f65-9D91-7224C49458BB}"/>
                <c:ext xmlns:c16="http://schemas.microsoft.com/office/drawing/2014/chart" uri="{C3380CC4-5D6E-409C-BE32-E72D297353CC}">
                  <c16:uniqueId val="{00000016-DDAB-43B6-9A40-BEB53AA82242}"/>
                </c:ext>
              </c:extLst>
            </c:dLbl>
            <c:dLbl>
              <c:idx val="20"/>
              <c:delete val="1"/>
              <c:extLst>
                <c:ext xmlns:c15="http://schemas.microsoft.com/office/drawing/2012/chart" uri="{CE6537A1-D6FC-4f65-9D91-7224C49458BB}"/>
                <c:ext xmlns:c16="http://schemas.microsoft.com/office/drawing/2014/chart" uri="{C3380CC4-5D6E-409C-BE32-E72D297353CC}">
                  <c16:uniqueId val="{00000017-DDAB-43B6-9A40-BEB53AA82242}"/>
                </c:ext>
              </c:extLst>
            </c:dLbl>
            <c:dLbl>
              <c:idx val="21"/>
              <c:delete val="1"/>
              <c:extLst>
                <c:ext xmlns:c15="http://schemas.microsoft.com/office/drawing/2012/chart" uri="{CE6537A1-D6FC-4f65-9D91-7224C49458BB}"/>
                <c:ext xmlns:c16="http://schemas.microsoft.com/office/drawing/2014/chart" uri="{C3380CC4-5D6E-409C-BE32-E72D297353CC}">
                  <c16:uniqueId val="{00000018-DDAB-43B6-9A40-BEB53AA82242}"/>
                </c:ext>
              </c:extLst>
            </c:dLbl>
            <c:dLbl>
              <c:idx val="22"/>
              <c:delete val="1"/>
              <c:extLst>
                <c:ext xmlns:c15="http://schemas.microsoft.com/office/drawing/2012/chart" uri="{CE6537A1-D6FC-4f65-9D91-7224C49458BB}"/>
                <c:ext xmlns:c16="http://schemas.microsoft.com/office/drawing/2014/chart" uri="{C3380CC4-5D6E-409C-BE32-E72D297353CC}">
                  <c16:uniqueId val="{00000019-DDAB-43B6-9A40-BEB53AA82242}"/>
                </c:ext>
              </c:extLst>
            </c:dLbl>
            <c:dLbl>
              <c:idx val="23"/>
              <c:delete val="1"/>
              <c:extLst>
                <c:ext xmlns:c15="http://schemas.microsoft.com/office/drawing/2012/chart" uri="{CE6537A1-D6FC-4f65-9D91-7224C49458BB}"/>
                <c:ext xmlns:c16="http://schemas.microsoft.com/office/drawing/2014/chart" uri="{C3380CC4-5D6E-409C-BE32-E72D297353CC}">
                  <c16:uniqueId val="{0000001A-DDAB-43B6-9A40-BEB53AA82242}"/>
                </c:ext>
              </c:extLst>
            </c:dLbl>
            <c:dLbl>
              <c:idx val="24"/>
              <c:delete val="1"/>
              <c:extLst>
                <c:ext xmlns:c15="http://schemas.microsoft.com/office/drawing/2012/chart" uri="{CE6537A1-D6FC-4f65-9D91-7224C49458BB}"/>
                <c:ext xmlns:c16="http://schemas.microsoft.com/office/drawing/2014/chart" uri="{C3380CC4-5D6E-409C-BE32-E72D297353CC}">
                  <c16:uniqueId val="{0000001B-DDAB-43B6-9A40-BEB53AA8224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DAB-43B6-9A40-BEB53AA8224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Deggendorf (09271)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50599</v>
      </c>
      <c r="F11" s="238">
        <v>50507</v>
      </c>
      <c r="G11" s="238">
        <v>51830</v>
      </c>
      <c r="H11" s="238">
        <v>50905</v>
      </c>
      <c r="I11" s="265">
        <v>50421</v>
      </c>
      <c r="J11" s="263">
        <v>178</v>
      </c>
      <c r="K11" s="266">
        <v>0.35302750837944508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16.964762149449594</v>
      </c>
      <c r="E13" s="115">
        <v>8584</v>
      </c>
      <c r="F13" s="114">
        <v>8794</v>
      </c>
      <c r="G13" s="114">
        <v>9187</v>
      </c>
      <c r="H13" s="114">
        <v>9132</v>
      </c>
      <c r="I13" s="140">
        <v>8736</v>
      </c>
      <c r="J13" s="115">
        <v>-152</v>
      </c>
      <c r="K13" s="116">
        <v>-1.73992673992674</v>
      </c>
    </row>
    <row r="14" spans="1:255" ht="14.1" customHeight="1" x14ac:dyDescent="0.2">
      <c r="A14" s="306" t="s">
        <v>230</v>
      </c>
      <c r="B14" s="307"/>
      <c r="C14" s="308"/>
      <c r="D14" s="113">
        <v>61.83719045830945</v>
      </c>
      <c r="E14" s="115">
        <v>31289</v>
      </c>
      <c r="F14" s="114">
        <v>31079</v>
      </c>
      <c r="G14" s="114">
        <v>32042</v>
      </c>
      <c r="H14" s="114">
        <v>31528</v>
      </c>
      <c r="I14" s="140">
        <v>31473</v>
      </c>
      <c r="J14" s="115">
        <v>-184</v>
      </c>
      <c r="K14" s="116">
        <v>-0.58462809392177417</v>
      </c>
    </row>
    <row r="15" spans="1:255" ht="14.1" customHeight="1" x14ac:dyDescent="0.2">
      <c r="A15" s="306" t="s">
        <v>231</v>
      </c>
      <c r="B15" s="307"/>
      <c r="C15" s="308"/>
      <c r="D15" s="113">
        <v>10.557520899622522</v>
      </c>
      <c r="E15" s="115">
        <v>5342</v>
      </c>
      <c r="F15" s="114">
        <v>5282</v>
      </c>
      <c r="G15" s="114">
        <v>5292</v>
      </c>
      <c r="H15" s="114">
        <v>5081</v>
      </c>
      <c r="I15" s="140">
        <v>5106</v>
      </c>
      <c r="J15" s="115">
        <v>236</v>
      </c>
      <c r="K15" s="116">
        <v>4.6220133176654912</v>
      </c>
    </row>
    <row r="16" spans="1:255" ht="14.1" customHeight="1" x14ac:dyDescent="0.2">
      <c r="A16" s="306" t="s">
        <v>232</v>
      </c>
      <c r="B16" s="307"/>
      <c r="C16" s="308"/>
      <c r="D16" s="113">
        <v>9.8243048281586596</v>
      </c>
      <c r="E16" s="115">
        <v>4971</v>
      </c>
      <c r="F16" s="114">
        <v>4934</v>
      </c>
      <c r="G16" s="114">
        <v>4890</v>
      </c>
      <c r="H16" s="114">
        <v>4756</v>
      </c>
      <c r="I16" s="140">
        <v>4698</v>
      </c>
      <c r="J16" s="115">
        <v>273</v>
      </c>
      <c r="K16" s="116">
        <v>5.8109833971902933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0.53163105990236958</v>
      </c>
      <c r="E18" s="115">
        <v>269</v>
      </c>
      <c r="F18" s="114">
        <v>249</v>
      </c>
      <c r="G18" s="114">
        <v>437</v>
      </c>
      <c r="H18" s="114">
        <v>419</v>
      </c>
      <c r="I18" s="140">
        <v>280</v>
      </c>
      <c r="J18" s="115">
        <v>-11</v>
      </c>
      <c r="K18" s="116">
        <v>-3.9285714285714284</v>
      </c>
    </row>
    <row r="19" spans="1:255" ht="14.1" customHeight="1" x14ac:dyDescent="0.2">
      <c r="A19" s="306" t="s">
        <v>235</v>
      </c>
      <c r="B19" s="307" t="s">
        <v>236</v>
      </c>
      <c r="C19" s="308"/>
      <c r="D19" s="113">
        <v>0.36364355026779183</v>
      </c>
      <c r="E19" s="115">
        <v>184</v>
      </c>
      <c r="F19" s="114">
        <v>161</v>
      </c>
      <c r="G19" s="114">
        <v>344</v>
      </c>
      <c r="H19" s="114">
        <v>331</v>
      </c>
      <c r="I19" s="140">
        <v>203</v>
      </c>
      <c r="J19" s="115">
        <v>-19</v>
      </c>
      <c r="K19" s="116">
        <v>-9.3596059113300498</v>
      </c>
    </row>
    <row r="20" spans="1:255" ht="14.1" customHeight="1" x14ac:dyDescent="0.2">
      <c r="A20" s="306">
        <v>12</v>
      </c>
      <c r="B20" s="307" t="s">
        <v>237</v>
      </c>
      <c r="C20" s="308"/>
      <c r="D20" s="113">
        <v>0.43281487776438271</v>
      </c>
      <c r="E20" s="115">
        <v>219</v>
      </c>
      <c r="F20" s="114">
        <v>216</v>
      </c>
      <c r="G20" s="114">
        <v>252</v>
      </c>
      <c r="H20" s="114">
        <v>248</v>
      </c>
      <c r="I20" s="140">
        <v>231</v>
      </c>
      <c r="J20" s="115">
        <v>-12</v>
      </c>
      <c r="K20" s="116">
        <v>-5.1948051948051948</v>
      </c>
    </row>
    <row r="21" spans="1:255" ht="14.1" customHeight="1" x14ac:dyDescent="0.2">
      <c r="A21" s="306">
        <v>21</v>
      </c>
      <c r="B21" s="307" t="s">
        <v>238</v>
      </c>
      <c r="C21" s="308"/>
      <c r="D21" s="113">
        <v>1.0019960868791873</v>
      </c>
      <c r="E21" s="115">
        <v>507</v>
      </c>
      <c r="F21" s="114">
        <v>506</v>
      </c>
      <c r="G21" s="114">
        <v>521</v>
      </c>
      <c r="H21" s="114">
        <v>528</v>
      </c>
      <c r="I21" s="140">
        <v>520</v>
      </c>
      <c r="J21" s="115">
        <v>-13</v>
      </c>
      <c r="K21" s="116">
        <v>-2.5</v>
      </c>
    </row>
    <row r="22" spans="1:255" ht="14.1" customHeight="1" x14ac:dyDescent="0.2">
      <c r="A22" s="306">
        <v>22</v>
      </c>
      <c r="B22" s="307" t="s">
        <v>239</v>
      </c>
      <c r="C22" s="308"/>
      <c r="D22" s="113">
        <v>2.6957054487242833</v>
      </c>
      <c r="E22" s="115">
        <v>1364</v>
      </c>
      <c r="F22" s="114">
        <v>1482</v>
      </c>
      <c r="G22" s="114">
        <v>1509</v>
      </c>
      <c r="H22" s="114">
        <v>1533</v>
      </c>
      <c r="I22" s="140">
        <v>1540</v>
      </c>
      <c r="J22" s="115">
        <v>-176</v>
      </c>
      <c r="K22" s="116">
        <v>-11.428571428571429</v>
      </c>
    </row>
    <row r="23" spans="1:255" ht="14.1" customHeight="1" x14ac:dyDescent="0.2">
      <c r="A23" s="306">
        <v>23</v>
      </c>
      <c r="B23" s="307" t="s">
        <v>240</v>
      </c>
      <c r="C23" s="308"/>
      <c r="D23" s="113">
        <v>1.094883298088895</v>
      </c>
      <c r="E23" s="115">
        <v>554</v>
      </c>
      <c r="F23" s="114">
        <v>580</v>
      </c>
      <c r="G23" s="114">
        <v>609</v>
      </c>
      <c r="H23" s="114">
        <v>621</v>
      </c>
      <c r="I23" s="140">
        <v>621</v>
      </c>
      <c r="J23" s="115">
        <v>-67</v>
      </c>
      <c r="K23" s="116">
        <v>-10.789049919484702</v>
      </c>
    </row>
    <row r="24" spans="1:255" ht="14.1" customHeight="1" x14ac:dyDescent="0.2">
      <c r="A24" s="306">
        <v>24</v>
      </c>
      <c r="B24" s="307" t="s">
        <v>241</v>
      </c>
      <c r="C24" s="308"/>
      <c r="D24" s="113">
        <v>6.7017134725982723</v>
      </c>
      <c r="E24" s="115">
        <v>3391</v>
      </c>
      <c r="F24" s="114">
        <v>3393</v>
      </c>
      <c r="G24" s="114">
        <v>3460</v>
      </c>
      <c r="H24" s="114">
        <v>3446</v>
      </c>
      <c r="I24" s="140">
        <v>3477</v>
      </c>
      <c r="J24" s="115">
        <v>-86</v>
      </c>
      <c r="K24" s="116">
        <v>-2.4733966062697728</v>
      </c>
    </row>
    <row r="25" spans="1:255" ht="14.1" customHeight="1" x14ac:dyDescent="0.2">
      <c r="A25" s="306">
        <v>25</v>
      </c>
      <c r="B25" s="307" t="s">
        <v>242</v>
      </c>
      <c r="C25" s="308"/>
      <c r="D25" s="113">
        <v>6.0356924049882412</v>
      </c>
      <c r="E25" s="115">
        <v>3054</v>
      </c>
      <c r="F25" s="114">
        <v>3040</v>
      </c>
      <c r="G25" s="114">
        <v>3134</v>
      </c>
      <c r="H25" s="114">
        <v>3145</v>
      </c>
      <c r="I25" s="140">
        <v>3150</v>
      </c>
      <c r="J25" s="115">
        <v>-96</v>
      </c>
      <c r="K25" s="116">
        <v>-3.0476190476190474</v>
      </c>
    </row>
    <row r="26" spans="1:255" ht="14.1" customHeight="1" x14ac:dyDescent="0.2">
      <c r="A26" s="306">
        <v>26</v>
      </c>
      <c r="B26" s="307" t="s">
        <v>243</v>
      </c>
      <c r="C26" s="308"/>
      <c r="D26" s="113">
        <v>3.2055969485562956</v>
      </c>
      <c r="E26" s="115">
        <v>1622</v>
      </c>
      <c r="F26" s="114">
        <v>1593</v>
      </c>
      <c r="G26" s="114">
        <v>1606</v>
      </c>
      <c r="H26" s="114">
        <v>1631</v>
      </c>
      <c r="I26" s="140">
        <v>1625</v>
      </c>
      <c r="J26" s="115">
        <v>-3</v>
      </c>
      <c r="K26" s="116">
        <v>-0.18461538461538463</v>
      </c>
    </row>
    <row r="27" spans="1:255" ht="14.1" customHeight="1" x14ac:dyDescent="0.2">
      <c r="A27" s="306">
        <v>27</v>
      </c>
      <c r="B27" s="307" t="s">
        <v>244</v>
      </c>
      <c r="C27" s="308"/>
      <c r="D27" s="113">
        <v>4.4585861380659697</v>
      </c>
      <c r="E27" s="115">
        <v>2256</v>
      </c>
      <c r="F27" s="114">
        <v>2286</v>
      </c>
      <c r="G27" s="114">
        <v>2306</v>
      </c>
      <c r="H27" s="114">
        <v>2250</v>
      </c>
      <c r="I27" s="140">
        <v>2246</v>
      </c>
      <c r="J27" s="115">
        <v>10</v>
      </c>
      <c r="K27" s="116">
        <v>0.44523597506678542</v>
      </c>
    </row>
    <row r="28" spans="1:255" ht="14.1" customHeight="1" x14ac:dyDescent="0.2">
      <c r="A28" s="306">
        <v>28</v>
      </c>
      <c r="B28" s="307" t="s">
        <v>245</v>
      </c>
      <c r="C28" s="308"/>
      <c r="D28" s="113">
        <v>0.46838870333405797</v>
      </c>
      <c r="E28" s="115">
        <v>237</v>
      </c>
      <c r="F28" s="114">
        <v>243</v>
      </c>
      <c r="G28" s="114">
        <v>260</v>
      </c>
      <c r="H28" s="114">
        <v>261</v>
      </c>
      <c r="I28" s="140">
        <v>247</v>
      </c>
      <c r="J28" s="115">
        <v>-10</v>
      </c>
      <c r="K28" s="116">
        <v>-4.048582995951417</v>
      </c>
    </row>
    <row r="29" spans="1:255" ht="14.1" customHeight="1" x14ac:dyDescent="0.2">
      <c r="A29" s="306">
        <v>29</v>
      </c>
      <c r="B29" s="307" t="s">
        <v>246</v>
      </c>
      <c r="C29" s="308"/>
      <c r="D29" s="113">
        <v>2.3893752840965234</v>
      </c>
      <c r="E29" s="115">
        <v>1209</v>
      </c>
      <c r="F29" s="114">
        <v>1216</v>
      </c>
      <c r="G29" s="114">
        <v>1259</v>
      </c>
      <c r="H29" s="114">
        <v>1259</v>
      </c>
      <c r="I29" s="140">
        <v>1204</v>
      </c>
      <c r="J29" s="115">
        <v>5</v>
      </c>
      <c r="K29" s="116">
        <v>0.41528239202657807</v>
      </c>
    </row>
    <row r="30" spans="1:255" ht="14.1" customHeight="1" x14ac:dyDescent="0.2">
      <c r="A30" s="306" t="s">
        <v>247</v>
      </c>
      <c r="B30" s="307" t="s">
        <v>248</v>
      </c>
      <c r="C30" s="308"/>
      <c r="D30" s="113">
        <v>0.76878989703353817</v>
      </c>
      <c r="E30" s="115">
        <v>389</v>
      </c>
      <c r="F30" s="114">
        <v>388</v>
      </c>
      <c r="G30" s="114">
        <v>431</v>
      </c>
      <c r="H30" s="114">
        <v>437</v>
      </c>
      <c r="I30" s="140">
        <v>381</v>
      </c>
      <c r="J30" s="115">
        <v>8</v>
      </c>
      <c r="K30" s="116">
        <v>2.0997375328083989</v>
      </c>
    </row>
    <row r="31" spans="1:255" ht="14.1" customHeight="1" x14ac:dyDescent="0.2">
      <c r="A31" s="306" t="s">
        <v>249</v>
      </c>
      <c r="B31" s="307" t="s">
        <v>250</v>
      </c>
      <c r="C31" s="308"/>
      <c r="D31" s="113">
        <v>1.5632720014229531</v>
      </c>
      <c r="E31" s="115">
        <v>791</v>
      </c>
      <c r="F31" s="114">
        <v>797</v>
      </c>
      <c r="G31" s="114">
        <v>798</v>
      </c>
      <c r="H31" s="114">
        <v>794</v>
      </c>
      <c r="I31" s="140">
        <v>793</v>
      </c>
      <c r="J31" s="115">
        <v>-2</v>
      </c>
      <c r="K31" s="116">
        <v>-0.25220680958385877</v>
      </c>
    </row>
    <row r="32" spans="1:255" ht="14.1" customHeight="1" x14ac:dyDescent="0.2">
      <c r="A32" s="306">
        <v>31</v>
      </c>
      <c r="B32" s="307" t="s">
        <v>251</v>
      </c>
      <c r="C32" s="308"/>
      <c r="D32" s="113">
        <v>1.1166228581592521</v>
      </c>
      <c r="E32" s="115">
        <v>565</v>
      </c>
      <c r="F32" s="114">
        <v>567</v>
      </c>
      <c r="G32" s="114">
        <v>567</v>
      </c>
      <c r="H32" s="114">
        <v>562</v>
      </c>
      <c r="I32" s="140">
        <v>557</v>
      </c>
      <c r="J32" s="115">
        <v>8</v>
      </c>
      <c r="K32" s="116">
        <v>1.4362657091561939</v>
      </c>
    </row>
    <row r="33" spans="1:11" ht="14.1" customHeight="1" x14ac:dyDescent="0.2">
      <c r="A33" s="306">
        <v>32</v>
      </c>
      <c r="B33" s="307" t="s">
        <v>252</v>
      </c>
      <c r="C33" s="308"/>
      <c r="D33" s="113">
        <v>2.9605328168540881</v>
      </c>
      <c r="E33" s="115">
        <v>1498</v>
      </c>
      <c r="F33" s="114">
        <v>1187</v>
      </c>
      <c r="G33" s="114">
        <v>1598</v>
      </c>
      <c r="H33" s="114">
        <v>1565</v>
      </c>
      <c r="I33" s="140">
        <v>1530</v>
      </c>
      <c r="J33" s="115">
        <v>-32</v>
      </c>
      <c r="K33" s="116">
        <v>-2.0915032679738563</v>
      </c>
    </row>
    <row r="34" spans="1:11" ht="14.1" customHeight="1" x14ac:dyDescent="0.2">
      <c r="A34" s="306">
        <v>33</v>
      </c>
      <c r="B34" s="307" t="s">
        <v>253</v>
      </c>
      <c r="C34" s="308"/>
      <c r="D34" s="113">
        <v>2.0731635012549656</v>
      </c>
      <c r="E34" s="115">
        <v>1049</v>
      </c>
      <c r="F34" s="114">
        <v>933</v>
      </c>
      <c r="G34" s="114">
        <v>1116</v>
      </c>
      <c r="H34" s="114">
        <v>1100</v>
      </c>
      <c r="I34" s="140">
        <v>1064</v>
      </c>
      <c r="J34" s="115">
        <v>-15</v>
      </c>
      <c r="K34" s="116">
        <v>-1.4097744360902256</v>
      </c>
    </row>
    <row r="35" spans="1:11" ht="14.1" customHeight="1" x14ac:dyDescent="0.2">
      <c r="A35" s="306">
        <v>34</v>
      </c>
      <c r="B35" s="307" t="s">
        <v>254</v>
      </c>
      <c r="C35" s="308"/>
      <c r="D35" s="113">
        <v>3.1937390066997371</v>
      </c>
      <c r="E35" s="115">
        <v>1616</v>
      </c>
      <c r="F35" s="114">
        <v>1613</v>
      </c>
      <c r="G35" s="114">
        <v>1646</v>
      </c>
      <c r="H35" s="114">
        <v>1594</v>
      </c>
      <c r="I35" s="140">
        <v>1571</v>
      </c>
      <c r="J35" s="115">
        <v>45</v>
      </c>
      <c r="K35" s="116">
        <v>2.8644175684277529</v>
      </c>
    </row>
    <row r="36" spans="1:11" ht="14.1" customHeight="1" x14ac:dyDescent="0.2">
      <c r="A36" s="306">
        <v>41</v>
      </c>
      <c r="B36" s="307" t="s">
        <v>255</v>
      </c>
      <c r="C36" s="308"/>
      <c r="D36" s="113">
        <v>0.52767841261685011</v>
      </c>
      <c r="E36" s="115">
        <v>267</v>
      </c>
      <c r="F36" s="114">
        <v>278</v>
      </c>
      <c r="G36" s="114">
        <v>275</v>
      </c>
      <c r="H36" s="114">
        <v>276</v>
      </c>
      <c r="I36" s="140">
        <v>275</v>
      </c>
      <c r="J36" s="115">
        <v>-8</v>
      </c>
      <c r="K36" s="116">
        <v>-2.9090909090909092</v>
      </c>
    </row>
    <row r="37" spans="1:11" ht="14.1" customHeight="1" x14ac:dyDescent="0.2">
      <c r="A37" s="306">
        <v>42</v>
      </c>
      <c r="B37" s="307" t="s">
        <v>256</v>
      </c>
      <c r="C37" s="308"/>
      <c r="D37" s="113">
        <v>0.17194015692009723</v>
      </c>
      <c r="E37" s="115">
        <v>87</v>
      </c>
      <c r="F37" s="114">
        <v>95</v>
      </c>
      <c r="G37" s="114">
        <v>95</v>
      </c>
      <c r="H37" s="114">
        <v>96</v>
      </c>
      <c r="I37" s="140">
        <v>91</v>
      </c>
      <c r="J37" s="115">
        <v>-4</v>
      </c>
      <c r="K37" s="116">
        <v>-4.395604395604396</v>
      </c>
    </row>
    <row r="38" spans="1:11" ht="14.1" customHeight="1" x14ac:dyDescent="0.2">
      <c r="A38" s="306">
        <v>43</v>
      </c>
      <c r="B38" s="307" t="s">
        <v>257</v>
      </c>
      <c r="C38" s="308"/>
      <c r="D38" s="113">
        <v>1.9071523152631475</v>
      </c>
      <c r="E38" s="115">
        <v>965</v>
      </c>
      <c r="F38" s="114">
        <v>926</v>
      </c>
      <c r="G38" s="114">
        <v>906</v>
      </c>
      <c r="H38" s="114">
        <v>829</v>
      </c>
      <c r="I38" s="140">
        <v>851</v>
      </c>
      <c r="J38" s="115">
        <v>114</v>
      </c>
      <c r="K38" s="116">
        <v>13.396004700352526</v>
      </c>
    </row>
    <row r="39" spans="1:11" ht="14.1" customHeight="1" x14ac:dyDescent="0.2">
      <c r="A39" s="306">
        <v>51</v>
      </c>
      <c r="B39" s="307" t="s">
        <v>258</v>
      </c>
      <c r="C39" s="308"/>
      <c r="D39" s="113">
        <v>5.1068202928911637</v>
      </c>
      <c r="E39" s="115">
        <v>2584</v>
      </c>
      <c r="F39" s="114">
        <v>2594</v>
      </c>
      <c r="G39" s="114">
        <v>2661</v>
      </c>
      <c r="H39" s="114">
        <v>2656</v>
      </c>
      <c r="I39" s="140">
        <v>2654</v>
      </c>
      <c r="J39" s="115">
        <v>-70</v>
      </c>
      <c r="K39" s="116">
        <v>-2.6375282592313489</v>
      </c>
    </row>
    <row r="40" spans="1:11" ht="14.1" customHeight="1" x14ac:dyDescent="0.2">
      <c r="A40" s="306" t="s">
        <v>259</v>
      </c>
      <c r="B40" s="307" t="s">
        <v>260</v>
      </c>
      <c r="C40" s="308"/>
      <c r="D40" s="113">
        <v>4.3696515741417814</v>
      </c>
      <c r="E40" s="115">
        <v>2211</v>
      </c>
      <c r="F40" s="114">
        <v>2225</v>
      </c>
      <c r="G40" s="114">
        <v>2289</v>
      </c>
      <c r="H40" s="114">
        <v>2299</v>
      </c>
      <c r="I40" s="140">
        <v>2302</v>
      </c>
      <c r="J40" s="115">
        <v>-91</v>
      </c>
      <c r="K40" s="116">
        <v>-3.9530842745438748</v>
      </c>
    </row>
    <row r="41" spans="1:11" ht="14.1" customHeight="1" x14ac:dyDescent="0.2">
      <c r="A41" s="306"/>
      <c r="B41" s="307" t="s">
        <v>261</v>
      </c>
      <c r="C41" s="308"/>
      <c r="D41" s="113">
        <v>3.6818909464613925</v>
      </c>
      <c r="E41" s="115">
        <v>1863</v>
      </c>
      <c r="F41" s="114">
        <v>1864</v>
      </c>
      <c r="G41" s="114">
        <v>1921</v>
      </c>
      <c r="H41" s="114">
        <v>1917</v>
      </c>
      <c r="I41" s="140">
        <v>1919</v>
      </c>
      <c r="J41" s="115">
        <v>-56</v>
      </c>
      <c r="K41" s="116">
        <v>-2.9181865554976549</v>
      </c>
    </row>
    <row r="42" spans="1:11" ht="14.1" customHeight="1" x14ac:dyDescent="0.2">
      <c r="A42" s="306">
        <v>52</v>
      </c>
      <c r="B42" s="307" t="s">
        <v>262</v>
      </c>
      <c r="C42" s="308"/>
      <c r="D42" s="113">
        <v>4.3024565702879505</v>
      </c>
      <c r="E42" s="115">
        <v>2177</v>
      </c>
      <c r="F42" s="114">
        <v>2133</v>
      </c>
      <c r="G42" s="114">
        <v>2288</v>
      </c>
      <c r="H42" s="114">
        <v>2266</v>
      </c>
      <c r="I42" s="140">
        <v>2224</v>
      </c>
      <c r="J42" s="115">
        <v>-47</v>
      </c>
      <c r="K42" s="116">
        <v>-2.1133093525179856</v>
      </c>
    </row>
    <row r="43" spans="1:11" ht="14.1" customHeight="1" x14ac:dyDescent="0.2">
      <c r="A43" s="306" t="s">
        <v>263</v>
      </c>
      <c r="B43" s="307" t="s">
        <v>264</v>
      </c>
      <c r="C43" s="308"/>
      <c r="D43" s="113">
        <v>3.0929465009189907</v>
      </c>
      <c r="E43" s="115">
        <v>1565</v>
      </c>
      <c r="F43" s="114">
        <v>1543</v>
      </c>
      <c r="G43" s="114">
        <v>1632</v>
      </c>
      <c r="H43" s="114">
        <v>1630</v>
      </c>
      <c r="I43" s="140">
        <v>1598</v>
      </c>
      <c r="J43" s="115">
        <v>-33</v>
      </c>
      <c r="K43" s="116">
        <v>-2.0650813516896118</v>
      </c>
    </row>
    <row r="44" spans="1:11" ht="14.1" customHeight="1" x14ac:dyDescent="0.2">
      <c r="A44" s="306">
        <v>53</v>
      </c>
      <c r="B44" s="307" t="s">
        <v>265</v>
      </c>
      <c r="C44" s="308"/>
      <c r="D44" s="113">
        <v>0.48222296883337618</v>
      </c>
      <c r="E44" s="115">
        <v>244</v>
      </c>
      <c r="F44" s="114">
        <v>205</v>
      </c>
      <c r="G44" s="114">
        <v>186</v>
      </c>
      <c r="H44" s="114">
        <v>194</v>
      </c>
      <c r="I44" s="140">
        <v>189</v>
      </c>
      <c r="J44" s="115">
        <v>55</v>
      </c>
      <c r="K44" s="116">
        <v>29.100529100529101</v>
      </c>
    </row>
    <row r="45" spans="1:11" ht="14.1" customHeight="1" x14ac:dyDescent="0.2">
      <c r="A45" s="306" t="s">
        <v>266</v>
      </c>
      <c r="B45" s="307" t="s">
        <v>267</v>
      </c>
      <c r="C45" s="308"/>
      <c r="D45" s="113">
        <v>0.46245973240577876</v>
      </c>
      <c r="E45" s="115">
        <v>234</v>
      </c>
      <c r="F45" s="114">
        <v>194</v>
      </c>
      <c r="G45" s="114">
        <v>175</v>
      </c>
      <c r="H45" s="114">
        <v>183</v>
      </c>
      <c r="I45" s="140">
        <v>179</v>
      </c>
      <c r="J45" s="115">
        <v>55</v>
      </c>
      <c r="K45" s="116">
        <v>30.726256983240223</v>
      </c>
    </row>
    <row r="46" spans="1:11" ht="14.1" customHeight="1" x14ac:dyDescent="0.2">
      <c r="A46" s="306">
        <v>54</v>
      </c>
      <c r="B46" s="307" t="s">
        <v>268</v>
      </c>
      <c r="C46" s="308"/>
      <c r="D46" s="113">
        <v>2.2055771853198678</v>
      </c>
      <c r="E46" s="115">
        <v>1116</v>
      </c>
      <c r="F46" s="114">
        <v>1442</v>
      </c>
      <c r="G46" s="114">
        <v>1407</v>
      </c>
      <c r="H46" s="114">
        <v>1372</v>
      </c>
      <c r="I46" s="140">
        <v>1320</v>
      </c>
      <c r="J46" s="115">
        <v>-204</v>
      </c>
      <c r="K46" s="116">
        <v>-15.454545454545455</v>
      </c>
    </row>
    <row r="47" spans="1:11" ht="14.1" customHeight="1" x14ac:dyDescent="0.2">
      <c r="A47" s="306">
        <v>61</v>
      </c>
      <c r="B47" s="307" t="s">
        <v>269</v>
      </c>
      <c r="C47" s="308"/>
      <c r="D47" s="113">
        <v>2.9625091404968478</v>
      </c>
      <c r="E47" s="115">
        <v>1499</v>
      </c>
      <c r="F47" s="114">
        <v>1502</v>
      </c>
      <c r="G47" s="114">
        <v>1515</v>
      </c>
      <c r="H47" s="114">
        <v>1470</v>
      </c>
      <c r="I47" s="140">
        <v>1472</v>
      </c>
      <c r="J47" s="115">
        <v>27</v>
      </c>
      <c r="K47" s="116">
        <v>1.8342391304347827</v>
      </c>
    </row>
    <row r="48" spans="1:11" ht="14.1" customHeight="1" x14ac:dyDescent="0.2">
      <c r="A48" s="306">
        <v>62</v>
      </c>
      <c r="B48" s="307" t="s">
        <v>270</v>
      </c>
      <c r="C48" s="308"/>
      <c r="D48" s="113">
        <v>6.4349097808257083</v>
      </c>
      <c r="E48" s="115">
        <v>3256</v>
      </c>
      <c r="F48" s="114">
        <v>3253</v>
      </c>
      <c r="G48" s="114">
        <v>3279</v>
      </c>
      <c r="H48" s="114">
        <v>3180</v>
      </c>
      <c r="I48" s="140">
        <v>3169</v>
      </c>
      <c r="J48" s="115">
        <v>87</v>
      </c>
      <c r="K48" s="116">
        <v>2.7453455348690436</v>
      </c>
    </row>
    <row r="49" spans="1:11" ht="14.1" customHeight="1" x14ac:dyDescent="0.2">
      <c r="A49" s="306">
        <v>63</v>
      </c>
      <c r="B49" s="307" t="s">
        <v>271</v>
      </c>
      <c r="C49" s="308"/>
      <c r="D49" s="113">
        <v>1.6976620091306152</v>
      </c>
      <c r="E49" s="115">
        <v>859</v>
      </c>
      <c r="F49" s="114">
        <v>884</v>
      </c>
      <c r="G49" s="114">
        <v>916</v>
      </c>
      <c r="H49" s="114">
        <v>893</v>
      </c>
      <c r="I49" s="140">
        <v>856</v>
      </c>
      <c r="J49" s="115">
        <v>3</v>
      </c>
      <c r="K49" s="116">
        <v>0.35046728971962615</v>
      </c>
    </row>
    <row r="50" spans="1:11" ht="14.1" customHeight="1" x14ac:dyDescent="0.2">
      <c r="A50" s="306" t="s">
        <v>272</v>
      </c>
      <c r="B50" s="307" t="s">
        <v>273</v>
      </c>
      <c r="C50" s="308"/>
      <c r="D50" s="113">
        <v>0.19960868791873357</v>
      </c>
      <c r="E50" s="115">
        <v>101</v>
      </c>
      <c r="F50" s="114">
        <v>109</v>
      </c>
      <c r="G50" s="114">
        <v>112</v>
      </c>
      <c r="H50" s="114">
        <v>111</v>
      </c>
      <c r="I50" s="140">
        <v>104</v>
      </c>
      <c r="J50" s="115">
        <v>-3</v>
      </c>
      <c r="K50" s="116">
        <v>-2.8846153846153846</v>
      </c>
    </row>
    <row r="51" spans="1:11" ht="14.1" customHeight="1" x14ac:dyDescent="0.2">
      <c r="A51" s="306" t="s">
        <v>274</v>
      </c>
      <c r="B51" s="307" t="s">
        <v>275</v>
      </c>
      <c r="C51" s="308"/>
      <c r="D51" s="113">
        <v>1.2944919860076287</v>
      </c>
      <c r="E51" s="115">
        <v>655</v>
      </c>
      <c r="F51" s="114">
        <v>660</v>
      </c>
      <c r="G51" s="114">
        <v>695</v>
      </c>
      <c r="H51" s="114">
        <v>683</v>
      </c>
      <c r="I51" s="140">
        <v>654</v>
      </c>
      <c r="J51" s="115">
        <v>1</v>
      </c>
      <c r="K51" s="116">
        <v>0.1529051987767584</v>
      </c>
    </row>
    <row r="52" spans="1:11" ht="14.1" customHeight="1" x14ac:dyDescent="0.2">
      <c r="A52" s="306">
        <v>71</v>
      </c>
      <c r="B52" s="307" t="s">
        <v>276</v>
      </c>
      <c r="C52" s="308"/>
      <c r="D52" s="113">
        <v>11.725528172493528</v>
      </c>
      <c r="E52" s="115">
        <v>5933</v>
      </c>
      <c r="F52" s="114">
        <v>5899</v>
      </c>
      <c r="G52" s="114">
        <v>5899</v>
      </c>
      <c r="H52" s="114">
        <v>5750</v>
      </c>
      <c r="I52" s="140">
        <v>5715</v>
      </c>
      <c r="J52" s="115">
        <v>218</v>
      </c>
      <c r="K52" s="116">
        <v>3.8145231846019247</v>
      </c>
    </row>
    <row r="53" spans="1:11" ht="14.1" customHeight="1" x14ac:dyDescent="0.2">
      <c r="A53" s="306" t="s">
        <v>277</v>
      </c>
      <c r="B53" s="307" t="s">
        <v>278</v>
      </c>
      <c r="C53" s="308"/>
      <c r="D53" s="113">
        <v>4.4684677562797681</v>
      </c>
      <c r="E53" s="115">
        <v>2261</v>
      </c>
      <c r="F53" s="114">
        <v>2268</v>
      </c>
      <c r="G53" s="114">
        <v>2254</v>
      </c>
      <c r="H53" s="114">
        <v>2117</v>
      </c>
      <c r="I53" s="140">
        <v>2123</v>
      </c>
      <c r="J53" s="115">
        <v>138</v>
      </c>
      <c r="K53" s="116">
        <v>6.5002355157795568</v>
      </c>
    </row>
    <row r="54" spans="1:11" ht="14.1" customHeight="1" x14ac:dyDescent="0.2">
      <c r="A54" s="306" t="s">
        <v>279</v>
      </c>
      <c r="B54" s="307" t="s">
        <v>280</v>
      </c>
      <c r="C54" s="308"/>
      <c r="D54" s="113">
        <v>6.0910294669855132</v>
      </c>
      <c r="E54" s="115">
        <v>3082</v>
      </c>
      <c r="F54" s="114">
        <v>3050</v>
      </c>
      <c r="G54" s="114">
        <v>3067</v>
      </c>
      <c r="H54" s="114">
        <v>3037</v>
      </c>
      <c r="I54" s="140">
        <v>2993</v>
      </c>
      <c r="J54" s="115">
        <v>89</v>
      </c>
      <c r="K54" s="116">
        <v>2.9736050785165387</v>
      </c>
    </row>
    <row r="55" spans="1:11" ht="14.1" customHeight="1" x14ac:dyDescent="0.2">
      <c r="A55" s="306">
        <v>72</v>
      </c>
      <c r="B55" s="307" t="s">
        <v>281</v>
      </c>
      <c r="C55" s="308"/>
      <c r="D55" s="113">
        <v>3.4743769639716202</v>
      </c>
      <c r="E55" s="115">
        <v>1758</v>
      </c>
      <c r="F55" s="114">
        <v>1767</v>
      </c>
      <c r="G55" s="114">
        <v>1758</v>
      </c>
      <c r="H55" s="114">
        <v>1686</v>
      </c>
      <c r="I55" s="140">
        <v>1686</v>
      </c>
      <c r="J55" s="115">
        <v>72</v>
      </c>
      <c r="K55" s="116">
        <v>4.2704626334519569</v>
      </c>
    </row>
    <row r="56" spans="1:11" ht="14.1" customHeight="1" x14ac:dyDescent="0.2">
      <c r="A56" s="306" t="s">
        <v>282</v>
      </c>
      <c r="B56" s="307" t="s">
        <v>283</v>
      </c>
      <c r="C56" s="308"/>
      <c r="D56" s="113">
        <v>1.5909405324215893</v>
      </c>
      <c r="E56" s="115">
        <v>805</v>
      </c>
      <c r="F56" s="114">
        <v>811</v>
      </c>
      <c r="G56" s="114">
        <v>821</v>
      </c>
      <c r="H56" s="114">
        <v>802</v>
      </c>
      <c r="I56" s="140">
        <v>806</v>
      </c>
      <c r="J56" s="115">
        <v>-1</v>
      </c>
      <c r="K56" s="116">
        <v>-0.12406947890818859</v>
      </c>
    </row>
    <row r="57" spans="1:11" ht="14.1" customHeight="1" x14ac:dyDescent="0.2">
      <c r="A57" s="306" t="s">
        <v>284</v>
      </c>
      <c r="B57" s="307" t="s">
        <v>285</v>
      </c>
      <c r="C57" s="308"/>
      <c r="D57" s="113">
        <v>1.1561493310144468</v>
      </c>
      <c r="E57" s="115">
        <v>585</v>
      </c>
      <c r="F57" s="114">
        <v>585</v>
      </c>
      <c r="G57" s="114">
        <v>569</v>
      </c>
      <c r="H57" s="114">
        <v>524</v>
      </c>
      <c r="I57" s="140">
        <v>527</v>
      </c>
      <c r="J57" s="115">
        <v>58</v>
      </c>
      <c r="K57" s="116">
        <v>11.005692599620494</v>
      </c>
    </row>
    <row r="58" spans="1:11" ht="14.1" customHeight="1" x14ac:dyDescent="0.2">
      <c r="A58" s="306">
        <v>73</v>
      </c>
      <c r="B58" s="307" t="s">
        <v>286</v>
      </c>
      <c r="C58" s="308"/>
      <c r="D58" s="113">
        <v>2.4684282298069133</v>
      </c>
      <c r="E58" s="115">
        <v>1249</v>
      </c>
      <c r="F58" s="114">
        <v>1265</v>
      </c>
      <c r="G58" s="114">
        <v>1269</v>
      </c>
      <c r="H58" s="114">
        <v>1219</v>
      </c>
      <c r="I58" s="140">
        <v>1212</v>
      </c>
      <c r="J58" s="115">
        <v>37</v>
      </c>
      <c r="K58" s="116">
        <v>3.052805280528053</v>
      </c>
    </row>
    <row r="59" spans="1:11" ht="14.1" customHeight="1" x14ac:dyDescent="0.2">
      <c r="A59" s="306" t="s">
        <v>287</v>
      </c>
      <c r="B59" s="307" t="s">
        <v>288</v>
      </c>
      <c r="C59" s="308"/>
      <c r="D59" s="113">
        <v>2.0000395264728552</v>
      </c>
      <c r="E59" s="115">
        <v>1012</v>
      </c>
      <c r="F59" s="114">
        <v>1022</v>
      </c>
      <c r="G59" s="114">
        <v>1030</v>
      </c>
      <c r="H59" s="114">
        <v>981</v>
      </c>
      <c r="I59" s="140">
        <v>972</v>
      </c>
      <c r="J59" s="115">
        <v>40</v>
      </c>
      <c r="K59" s="116">
        <v>4.1152263374485596</v>
      </c>
    </row>
    <row r="60" spans="1:11" ht="14.1" customHeight="1" x14ac:dyDescent="0.2">
      <c r="A60" s="306">
        <v>81</v>
      </c>
      <c r="B60" s="307" t="s">
        <v>289</v>
      </c>
      <c r="C60" s="308"/>
      <c r="D60" s="113">
        <v>9.0871361094092773</v>
      </c>
      <c r="E60" s="115">
        <v>4598</v>
      </c>
      <c r="F60" s="114">
        <v>4565</v>
      </c>
      <c r="G60" s="114">
        <v>4518</v>
      </c>
      <c r="H60" s="114">
        <v>4416</v>
      </c>
      <c r="I60" s="140">
        <v>4393</v>
      </c>
      <c r="J60" s="115">
        <v>205</v>
      </c>
      <c r="K60" s="116">
        <v>4.6665149100842251</v>
      </c>
    </row>
    <row r="61" spans="1:11" ht="14.1" customHeight="1" x14ac:dyDescent="0.2">
      <c r="A61" s="306" t="s">
        <v>290</v>
      </c>
      <c r="B61" s="307" t="s">
        <v>291</v>
      </c>
      <c r="C61" s="308"/>
      <c r="D61" s="113">
        <v>2.213482479890907</v>
      </c>
      <c r="E61" s="115">
        <v>1120</v>
      </c>
      <c r="F61" s="114">
        <v>1136</v>
      </c>
      <c r="G61" s="114">
        <v>1149</v>
      </c>
      <c r="H61" s="114">
        <v>1114</v>
      </c>
      <c r="I61" s="140">
        <v>1102</v>
      </c>
      <c r="J61" s="115">
        <v>18</v>
      </c>
      <c r="K61" s="116">
        <v>1.633393829401089</v>
      </c>
    </row>
    <row r="62" spans="1:11" ht="14.1" customHeight="1" x14ac:dyDescent="0.2">
      <c r="A62" s="306" t="s">
        <v>292</v>
      </c>
      <c r="B62" s="307" t="s">
        <v>293</v>
      </c>
      <c r="C62" s="308"/>
      <c r="D62" s="113">
        <v>4.1324927370106126</v>
      </c>
      <c r="E62" s="115">
        <v>2091</v>
      </c>
      <c r="F62" s="114">
        <v>2095</v>
      </c>
      <c r="G62" s="114">
        <v>2040</v>
      </c>
      <c r="H62" s="114">
        <v>1996</v>
      </c>
      <c r="I62" s="140">
        <v>2009</v>
      </c>
      <c r="J62" s="115">
        <v>82</v>
      </c>
      <c r="K62" s="116">
        <v>4.0816326530612246</v>
      </c>
    </row>
    <row r="63" spans="1:11" ht="14.1" customHeight="1" x14ac:dyDescent="0.2">
      <c r="A63" s="306"/>
      <c r="B63" s="307" t="s">
        <v>294</v>
      </c>
      <c r="C63" s="308"/>
      <c r="D63" s="113">
        <v>3.7293227138876262</v>
      </c>
      <c r="E63" s="115">
        <v>1887</v>
      </c>
      <c r="F63" s="114">
        <v>1889</v>
      </c>
      <c r="G63" s="114">
        <v>1834</v>
      </c>
      <c r="H63" s="114">
        <v>1808</v>
      </c>
      <c r="I63" s="140">
        <v>1818</v>
      </c>
      <c r="J63" s="115">
        <v>69</v>
      </c>
      <c r="K63" s="116">
        <v>3.7953795379537953</v>
      </c>
    </row>
    <row r="64" spans="1:11" ht="14.1" customHeight="1" x14ac:dyDescent="0.2">
      <c r="A64" s="306" t="s">
        <v>295</v>
      </c>
      <c r="B64" s="307" t="s">
        <v>296</v>
      </c>
      <c r="C64" s="308"/>
      <c r="D64" s="113">
        <v>1.086978003517856</v>
      </c>
      <c r="E64" s="115">
        <v>550</v>
      </c>
      <c r="F64" s="114">
        <v>545</v>
      </c>
      <c r="G64" s="114">
        <v>552</v>
      </c>
      <c r="H64" s="114">
        <v>545</v>
      </c>
      <c r="I64" s="140">
        <v>531</v>
      </c>
      <c r="J64" s="115">
        <v>19</v>
      </c>
      <c r="K64" s="116">
        <v>3.5781544256120528</v>
      </c>
    </row>
    <row r="65" spans="1:11" ht="14.1" customHeight="1" x14ac:dyDescent="0.2">
      <c r="A65" s="306" t="s">
        <v>297</v>
      </c>
      <c r="B65" s="307" t="s">
        <v>298</v>
      </c>
      <c r="C65" s="308"/>
      <c r="D65" s="113">
        <v>0.79645842803217459</v>
      </c>
      <c r="E65" s="115">
        <v>403</v>
      </c>
      <c r="F65" s="114">
        <v>347</v>
      </c>
      <c r="G65" s="114">
        <v>346</v>
      </c>
      <c r="H65" s="114">
        <v>334</v>
      </c>
      <c r="I65" s="140">
        <v>331</v>
      </c>
      <c r="J65" s="115">
        <v>72</v>
      </c>
      <c r="K65" s="116">
        <v>21.75226586102719</v>
      </c>
    </row>
    <row r="66" spans="1:11" ht="14.1" customHeight="1" x14ac:dyDescent="0.2">
      <c r="A66" s="306">
        <v>82</v>
      </c>
      <c r="B66" s="307" t="s">
        <v>299</v>
      </c>
      <c r="C66" s="308"/>
      <c r="D66" s="113">
        <v>2.6146761793711337</v>
      </c>
      <c r="E66" s="115">
        <v>1323</v>
      </c>
      <c r="F66" s="114">
        <v>1338</v>
      </c>
      <c r="G66" s="114">
        <v>1338</v>
      </c>
      <c r="H66" s="114">
        <v>1297</v>
      </c>
      <c r="I66" s="140">
        <v>1295</v>
      </c>
      <c r="J66" s="115">
        <v>28</v>
      </c>
      <c r="K66" s="116">
        <v>2.1621621621621623</v>
      </c>
    </row>
    <row r="67" spans="1:11" ht="14.1" customHeight="1" x14ac:dyDescent="0.2">
      <c r="A67" s="306" t="s">
        <v>300</v>
      </c>
      <c r="B67" s="307" t="s">
        <v>301</v>
      </c>
      <c r="C67" s="308"/>
      <c r="D67" s="113">
        <v>1.7371884819858101</v>
      </c>
      <c r="E67" s="115">
        <v>879</v>
      </c>
      <c r="F67" s="114">
        <v>887</v>
      </c>
      <c r="G67" s="114">
        <v>883</v>
      </c>
      <c r="H67" s="114">
        <v>857</v>
      </c>
      <c r="I67" s="140">
        <v>868</v>
      </c>
      <c r="J67" s="115">
        <v>11</v>
      </c>
      <c r="K67" s="116">
        <v>1.2672811059907834</v>
      </c>
    </row>
    <row r="68" spans="1:11" ht="14.1" customHeight="1" x14ac:dyDescent="0.2">
      <c r="A68" s="306" t="s">
        <v>302</v>
      </c>
      <c r="B68" s="307" t="s">
        <v>303</v>
      </c>
      <c r="C68" s="308"/>
      <c r="D68" s="113">
        <v>0.4486254669064606</v>
      </c>
      <c r="E68" s="115">
        <v>227</v>
      </c>
      <c r="F68" s="114">
        <v>232</v>
      </c>
      <c r="G68" s="114">
        <v>237</v>
      </c>
      <c r="H68" s="114">
        <v>226</v>
      </c>
      <c r="I68" s="140">
        <v>208</v>
      </c>
      <c r="J68" s="115">
        <v>19</v>
      </c>
      <c r="K68" s="116">
        <v>9.134615384615385</v>
      </c>
    </row>
    <row r="69" spans="1:11" ht="14.1" customHeight="1" x14ac:dyDescent="0.2">
      <c r="A69" s="306">
        <v>83</v>
      </c>
      <c r="B69" s="307" t="s">
        <v>304</v>
      </c>
      <c r="C69" s="308"/>
      <c r="D69" s="113">
        <v>3.4724006403288601</v>
      </c>
      <c r="E69" s="115">
        <v>1757</v>
      </c>
      <c r="F69" s="114">
        <v>1746</v>
      </c>
      <c r="G69" s="114">
        <v>1740</v>
      </c>
      <c r="H69" s="114">
        <v>1696</v>
      </c>
      <c r="I69" s="140">
        <v>1689</v>
      </c>
      <c r="J69" s="115">
        <v>68</v>
      </c>
      <c r="K69" s="116">
        <v>4.0260509177027828</v>
      </c>
    </row>
    <row r="70" spans="1:11" ht="14.1" customHeight="1" x14ac:dyDescent="0.2">
      <c r="A70" s="306" t="s">
        <v>305</v>
      </c>
      <c r="B70" s="307" t="s">
        <v>306</v>
      </c>
      <c r="C70" s="308"/>
      <c r="D70" s="113">
        <v>2.7549951580070751</v>
      </c>
      <c r="E70" s="115">
        <v>1394</v>
      </c>
      <c r="F70" s="114">
        <v>1378</v>
      </c>
      <c r="G70" s="114">
        <v>1376</v>
      </c>
      <c r="H70" s="114">
        <v>1343</v>
      </c>
      <c r="I70" s="140">
        <v>1344</v>
      </c>
      <c r="J70" s="115">
        <v>50</v>
      </c>
      <c r="K70" s="116">
        <v>3.7202380952380953</v>
      </c>
    </row>
    <row r="71" spans="1:11" ht="14.1" customHeight="1" x14ac:dyDescent="0.2">
      <c r="A71" s="306"/>
      <c r="B71" s="307" t="s">
        <v>307</v>
      </c>
      <c r="C71" s="308"/>
      <c r="D71" s="113">
        <v>1.8992470206921086</v>
      </c>
      <c r="E71" s="115">
        <v>961</v>
      </c>
      <c r="F71" s="114">
        <v>952</v>
      </c>
      <c r="G71" s="114">
        <v>951</v>
      </c>
      <c r="H71" s="114">
        <v>909</v>
      </c>
      <c r="I71" s="140">
        <v>909</v>
      </c>
      <c r="J71" s="115">
        <v>52</v>
      </c>
      <c r="K71" s="116">
        <v>5.7205720572057208</v>
      </c>
    </row>
    <row r="72" spans="1:11" ht="14.1" customHeight="1" x14ac:dyDescent="0.2">
      <c r="A72" s="306">
        <v>84</v>
      </c>
      <c r="B72" s="307" t="s">
        <v>308</v>
      </c>
      <c r="C72" s="308"/>
      <c r="D72" s="113">
        <v>1.2865866914365895</v>
      </c>
      <c r="E72" s="115">
        <v>651</v>
      </c>
      <c r="F72" s="114">
        <v>652</v>
      </c>
      <c r="G72" s="114">
        <v>636</v>
      </c>
      <c r="H72" s="114">
        <v>610</v>
      </c>
      <c r="I72" s="140">
        <v>607</v>
      </c>
      <c r="J72" s="115">
        <v>44</v>
      </c>
      <c r="K72" s="116">
        <v>7.2487644151565078</v>
      </c>
    </row>
    <row r="73" spans="1:11" ht="14.1" customHeight="1" x14ac:dyDescent="0.2">
      <c r="A73" s="306" t="s">
        <v>309</v>
      </c>
      <c r="B73" s="307" t="s">
        <v>310</v>
      </c>
      <c r="C73" s="308"/>
      <c r="D73" s="113">
        <v>0.34190399019743473</v>
      </c>
      <c r="E73" s="115">
        <v>173</v>
      </c>
      <c r="F73" s="114">
        <v>175</v>
      </c>
      <c r="G73" s="114">
        <v>171</v>
      </c>
      <c r="H73" s="114">
        <v>172</v>
      </c>
      <c r="I73" s="140">
        <v>173</v>
      </c>
      <c r="J73" s="115">
        <v>0</v>
      </c>
      <c r="K73" s="116">
        <v>0</v>
      </c>
    </row>
    <row r="74" spans="1:11" ht="14.1" customHeight="1" x14ac:dyDescent="0.2">
      <c r="A74" s="306" t="s">
        <v>311</v>
      </c>
      <c r="B74" s="307" t="s">
        <v>312</v>
      </c>
      <c r="C74" s="308"/>
      <c r="D74" s="113">
        <v>0.31818810648431789</v>
      </c>
      <c r="E74" s="115">
        <v>161</v>
      </c>
      <c r="F74" s="114">
        <v>161</v>
      </c>
      <c r="G74" s="114">
        <v>164</v>
      </c>
      <c r="H74" s="114">
        <v>152</v>
      </c>
      <c r="I74" s="140">
        <v>155</v>
      </c>
      <c r="J74" s="115">
        <v>6</v>
      </c>
      <c r="K74" s="116">
        <v>3.870967741935484</v>
      </c>
    </row>
    <row r="75" spans="1:11" ht="14.1" customHeight="1" x14ac:dyDescent="0.2">
      <c r="A75" s="306" t="s">
        <v>313</v>
      </c>
      <c r="B75" s="307" t="s">
        <v>314</v>
      </c>
      <c r="C75" s="308"/>
      <c r="D75" s="113">
        <v>0.31028281191327894</v>
      </c>
      <c r="E75" s="115">
        <v>157</v>
      </c>
      <c r="F75" s="114">
        <v>150</v>
      </c>
      <c r="G75" s="114">
        <v>138</v>
      </c>
      <c r="H75" s="114">
        <v>137</v>
      </c>
      <c r="I75" s="140">
        <v>130</v>
      </c>
      <c r="J75" s="115">
        <v>27</v>
      </c>
      <c r="K75" s="116">
        <v>20.76923076923077</v>
      </c>
    </row>
    <row r="76" spans="1:11" ht="14.1" customHeight="1" x14ac:dyDescent="0.2">
      <c r="A76" s="306">
        <v>91</v>
      </c>
      <c r="B76" s="307" t="s">
        <v>315</v>
      </c>
      <c r="C76" s="308"/>
      <c r="D76" s="113" t="s">
        <v>513</v>
      </c>
      <c r="E76" s="115" t="s">
        <v>513</v>
      </c>
      <c r="F76" s="114" t="s">
        <v>513</v>
      </c>
      <c r="G76" s="114" t="s">
        <v>513</v>
      </c>
      <c r="H76" s="114">
        <v>49</v>
      </c>
      <c r="I76" s="140">
        <v>49</v>
      </c>
      <c r="J76" s="115" t="s">
        <v>513</v>
      </c>
      <c r="K76" s="116" t="s">
        <v>513</v>
      </c>
    </row>
    <row r="77" spans="1:11" ht="14.1" customHeight="1" x14ac:dyDescent="0.2">
      <c r="A77" s="306">
        <v>92</v>
      </c>
      <c r="B77" s="307" t="s">
        <v>316</v>
      </c>
      <c r="C77" s="308"/>
      <c r="D77" s="113">
        <v>0.58301547461412284</v>
      </c>
      <c r="E77" s="115">
        <v>295</v>
      </c>
      <c r="F77" s="114">
        <v>284</v>
      </c>
      <c r="G77" s="114">
        <v>292</v>
      </c>
      <c r="H77" s="114">
        <v>284</v>
      </c>
      <c r="I77" s="140">
        <v>293</v>
      </c>
      <c r="J77" s="115">
        <v>2</v>
      </c>
      <c r="K77" s="116">
        <v>0.68259385665529015</v>
      </c>
    </row>
    <row r="78" spans="1:11" ht="14.1" customHeight="1" x14ac:dyDescent="0.2">
      <c r="A78" s="306">
        <v>93</v>
      </c>
      <c r="B78" s="307" t="s">
        <v>317</v>
      </c>
      <c r="C78" s="308"/>
      <c r="D78" s="113">
        <v>0.10869780035178561</v>
      </c>
      <c r="E78" s="115">
        <v>55</v>
      </c>
      <c r="F78" s="114">
        <v>56</v>
      </c>
      <c r="G78" s="114">
        <v>56</v>
      </c>
      <c r="H78" s="114">
        <v>56</v>
      </c>
      <c r="I78" s="140">
        <v>58</v>
      </c>
      <c r="J78" s="115">
        <v>-3</v>
      </c>
      <c r="K78" s="116">
        <v>-5.1724137931034484</v>
      </c>
    </row>
    <row r="79" spans="1:11" ht="14.1" customHeight="1" x14ac:dyDescent="0.2">
      <c r="A79" s="306">
        <v>94</v>
      </c>
      <c r="B79" s="307" t="s">
        <v>318</v>
      </c>
      <c r="C79" s="308"/>
      <c r="D79" s="113">
        <v>0.10276882942350639</v>
      </c>
      <c r="E79" s="115">
        <v>52</v>
      </c>
      <c r="F79" s="114">
        <v>51</v>
      </c>
      <c r="G79" s="114">
        <v>51</v>
      </c>
      <c r="H79" s="114">
        <v>37</v>
      </c>
      <c r="I79" s="140">
        <v>49</v>
      </c>
      <c r="J79" s="115">
        <v>3</v>
      </c>
      <c r="K79" s="116">
        <v>6.1224489795918364</v>
      </c>
    </row>
    <row r="80" spans="1:11" ht="14.1" customHeight="1" x14ac:dyDescent="0.2">
      <c r="A80" s="306" t="s">
        <v>319</v>
      </c>
      <c r="B80" s="307" t="s">
        <v>320</v>
      </c>
      <c r="C80" s="308"/>
      <c r="D80" s="113" t="s">
        <v>513</v>
      </c>
      <c r="E80" s="115" t="s">
        <v>513</v>
      </c>
      <c r="F80" s="114" t="s">
        <v>513</v>
      </c>
      <c r="G80" s="114" t="s">
        <v>513</v>
      </c>
      <c r="H80" s="114">
        <v>3</v>
      </c>
      <c r="I80" s="140">
        <v>3</v>
      </c>
      <c r="J80" s="115" t="s">
        <v>513</v>
      </c>
      <c r="K80" s="116" t="s">
        <v>513</v>
      </c>
    </row>
    <row r="81" spans="1:11" ht="14.1" customHeight="1" x14ac:dyDescent="0.2">
      <c r="A81" s="310" t="s">
        <v>321</v>
      </c>
      <c r="B81" s="311" t="s">
        <v>224</v>
      </c>
      <c r="C81" s="312"/>
      <c r="D81" s="125">
        <v>0.81622166445977196</v>
      </c>
      <c r="E81" s="143">
        <v>413</v>
      </c>
      <c r="F81" s="144">
        <v>418</v>
      </c>
      <c r="G81" s="144">
        <v>419</v>
      </c>
      <c r="H81" s="144">
        <v>408</v>
      </c>
      <c r="I81" s="145">
        <v>408</v>
      </c>
      <c r="J81" s="143">
        <v>5</v>
      </c>
      <c r="K81" s="146">
        <v>1.2254901960784315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11352</v>
      </c>
      <c r="E12" s="114">
        <v>11698</v>
      </c>
      <c r="F12" s="114">
        <v>11574</v>
      </c>
      <c r="G12" s="114">
        <v>11578</v>
      </c>
      <c r="H12" s="140">
        <v>11432</v>
      </c>
      <c r="I12" s="115">
        <v>-80</v>
      </c>
      <c r="J12" s="116">
        <v>-0.69979006298110569</v>
      </c>
      <c r="K12"/>
      <c r="L12"/>
      <c r="M12"/>
      <c r="N12"/>
      <c r="O12"/>
      <c r="P12"/>
    </row>
    <row r="13" spans="1:16" s="110" customFormat="1" ht="14.45" customHeight="1" x14ac:dyDescent="0.2">
      <c r="A13" s="120" t="s">
        <v>105</v>
      </c>
      <c r="B13" s="119" t="s">
        <v>106</v>
      </c>
      <c r="C13" s="113">
        <v>35.623678646934458</v>
      </c>
      <c r="D13" s="115">
        <v>4044</v>
      </c>
      <c r="E13" s="114">
        <v>4098</v>
      </c>
      <c r="F13" s="114">
        <v>4014</v>
      </c>
      <c r="G13" s="114">
        <v>3996</v>
      </c>
      <c r="H13" s="140">
        <v>3944</v>
      </c>
      <c r="I13" s="115">
        <v>100</v>
      </c>
      <c r="J13" s="116">
        <v>2.5354969574036512</v>
      </c>
      <c r="K13"/>
      <c r="L13"/>
      <c r="M13"/>
      <c r="N13"/>
      <c r="O13"/>
      <c r="P13"/>
    </row>
    <row r="14" spans="1:16" s="110" customFormat="1" ht="14.45" customHeight="1" x14ac:dyDescent="0.2">
      <c r="A14" s="120"/>
      <c r="B14" s="119" t="s">
        <v>107</v>
      </c>
      <c r="C14" s="113">
        <v>64.376321353065535</v>
      </c>
      <c r="D14" s="115">
        <v>7308</v>
      </c>
      <c r="E14" s="114">
        <v>7600</v>
      </c>
      <c r="F14" s="114">
        <v>7560</v>
      </c>
      <c r="G14" s="114">
        <v>7582</v>
      </c>
      <c r="H14" s="140">
        <v>7488</v>
      </c>
      <c r="I14" s="115">
        <v>-180</v>
      </c>
      <c r="J14" s="116">
        <v>-2.4038461538461537</v>
      </c>
      <c r="K14"/>
      <c r="L14"/>
      <c r="M14"/>
      <c r="N14"/>
      <c r="O14"/>
      <c r="P14"/>
    </row>
    <row r="15" spans="1:16" s="110" customFormat="1" ht="14.45" customHeight="1" x14ac:dyDescent="0.2">
      <c r="A15" s="118" t="s">
        <v>105</v>
      </c>
      <c r="B15" s="121" t="s">
        <v>108</v>
      </c>
      <c r="C15" s="113">
        <v>11.71599718111346</v>
      </c>
      <c r="D15" s="115">
        <v>1330</v>
      </c>
      <c r="E15" s="114">
        <v>1434</v>
      </c>
      <c r="F15" s="114">
        <v>1369</v>
      </c>
      <c r="G15" s="114">
        <v>1417</v>
      </c>
      <c r="H15" s="140">
        <v>1307</v>
      </c>
      <c r="I15" s="115">
        <v>23</v>
      </c>
      <c r="J15" s="116">
        <v>1.7597551644988523</v>
      </c>
      <c r="K15"/>
      <c r="L15"/>
      <c r="M15"/>
      <c r="N15"/>
      <c r="O15"/>
      <c r="P15"/>
    </row>
    <row r="16" spans="1:16" s="110" customFormat="1" ht="14.45" customHeight="1" x14ac:dyDescent="0.2">
      <c r="A16" s="118"/>
      <c r="B16" s="121" t="s">
        <v>109</v>
      </c>
      <c r="C16" s="113">
        <v>53.858350951374206</v>
      </c>
      <c r="D16" s="115">
        <v>6114</v>
      </c>
      <c r="E16" s="114">
        <v>6289</v>
      </c>
      <c r="F16" s="114">
        <v>6195</v>
      </c>
      <c r="G16" s="114">
        <v>6231</v>
      </c>
      <c r="H16" s="140">
        <v>6320</v>
      </c>
      <c r="I16" s="115">
        <v>-206</v>
      </c>
      <c r="J16" s="116">
        <v>-3.259493670886076</v>
      </c>
      <c r="K16"/>
      <c r="L16"/>
      <c r="M16"/>
      <c r="N16"/>
      <c r="O16"/>
      <c r="P16"/>
    </row>
    <row r="17" spans="1:16" s="110" customFormat="1" ht="14.45" customHeight="1" x14ac:dyDescent="0.2">
      <c r="A17" s="118"/>
      <c r="B17" s="121" t="s">
        <v>110</v>
      </c>
      <c r="C17" s="113">
        <v>20.110993657505286</v>
      </c>
      <c r="D17" s="115">
        <v>2283</v>
      </c>
      <c r="E17" s="114">
        <v>2324</v>
      </c>
      <c r="F17" s="114">
        <v>2340</v>
      </c>
      <c r="G17" s="114">
        <v>2306</v>
      </c>
      <c r="H17" s="140">
        <v>2230</v>
      </c>
      <c r="I17" s="115">
        <v>53</v>
      </c>
      <c r="J17" s="116">
        <v>2.376681614349776</v>
      </c>
      <c r="K17"/>
      <c r="L17"/>
      <c r="M17"/>
      <c r="N17"/>
      <c r="O17"/>
      <c r="P17"/>
    </row>
    <row r="18" spans="1:16" s="110" customFormat="1" ht="14.45" customHeight="1" x14ac:dyDescent="0.2">
      <c r="A18" s="120"/>
      <c r="B18" s="121" t="s">
        <v>111</v>
      </c>
      <c r="C18" s="113">
        <v>14.314658210007048</v>
      </c>
      <c r="D18" s="115">
        <v>1625</v>
      </c>
      <c r="E18" s="114">
        <v>1651</v>
      </c>
      <c r="F18" s="114">
        <v>1670</v>
      </c>
      <c r="G18" s="114">
        <v>1624</v>
      </c>
      <c r="H18" s="140">
        <v>1575</v>
      </c>
      <c r="I18" s="115">
        <v>50</v>
      </c>
      <c r="J18" s="116">
        <v>3.1746031746031744</v>
      </c>
      <c r="K18"/>
      <c r="L18"/>
      <c r="M18"/>
      <c r="N18"/>
      <c r="O18"/>
      <c r="P18"/>
    </row>
    <row r="19" spans="1:16" s="110" customFormat="1" ht="14.45" customHeight="1" x14ac:dyDescent="0.2">
      <c r="A19" s="120"/>
      <c r="B19" s="121" t="s">
        <v>112</v>
      </c>
      <c r="C19" s="113">
        <v>1.4006342494714588</v>
      </c>
      <c r="D19" s="115">
        <v>159</v>
      </c>
      <c r="E19" s="114">
        <v>155</v>
      </c>
      <c r="F19" s="114">
        <v>169</v>
      </c>
      <c r="G19" s="114">
        <v>141</v>
      </c>
      <c r="H19" s="140">
        <v>143</v>
      </c>
      <c r="I19" s="115">
        <v>16</v>
      </c>
      <c r="J19" s="116">
        <v>11.188811188811188</v>
      </c>
      <c r="K19"/>
      <c r="L19"/>
      <c r="M19"/>
      <c r="N19"/>
      <c r="O19"/>
      <c r="P19"/>
    </row>
    <row r="20" spans="1:16" s="110" customFormat="1" ht="14.45" customHeight="1" x14ac:dyDescent="0.2">
      <c r="A20" s="120" t="s">
        <v>113</v>
      </c>
      <c r="B20" s="119" t="s">
        <v>116</v>
      </c>
      <c r="C20" s="113">
        <v>89.834390415785762</v>
      </c>
      <c r="D20" s="115">
        <v>10198</v>
      </c>
      <c r="E20" s="114">
        <v>10569</v>
      </c>
      <c r="F20" s="114">
        <v>10521</v>
      </c>
      <c r="G20" s="114">
        <v>10521</v>
      </c>
      <c r="H20" s="140">
        <v>10365</v>
      </c>
      <c r="I20" s="115">
        <v>-167</v>
      </c>
      <c r="J20" s="116">
        <v>-1.6111915098890497</v>
      </c>
      <c r="K20"/>
      <c r="L20"/>
      <c r="M20"/>
      <c r="N20"/>
      <c r="O20"/>
      <c r="P20"/>
    </row>
    <row r="21" spans="1:16" s="110" customFormat="1" ht="14.45" customHeight="1" x14ac:dyDescent="0.2">
      <c r="A21" s="123"/>
      <c r="B21" s="124" t="s">
        <v>117</v>
      </c>
      <c r="C21" s="125">
        <v>10.024665257223397</v>
      </c>
      <c r="D21" s="143">
        <v>1138</v>
      </c>
      <c r="E21" s="144">
        <v>1113</v>
      </c>
      <c r="F21" s="144">
        <v>1035</v>
      </c>
      <c r="G21" s="144">
        <v>1037</v>
      </c>
      <c r="H21" s="145">
        <v>1048</v>
      </c>
      <c r="I21" s="143">
        <v>90</v>
      </c>
      <c r="J21" s="146">
        <v>8.5877862595419856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12257</v>
      </c>
      <c r="E56" s="114">
        <v>12626</v>
      </c>
      <c r="F56" s="114">
        <v>12532</v>
      </c>
      <c r="G56" s="114">
        <v>12441</v>
      </c>
      <c r="H56" s="140">
        <v>12307</v>
      </c>
      <c r="I56" s="115">
        <v>-50</v>
      </c>
      <c r="J56" s="116">
        <v>-0.40627285284797271</v>
      </c>
      <c r="K56"/>
      <c r="L56"/>
      <c r="M56"/>
      <c r="N56"/>
      <c r="O56"/>
      <c r="P56"/>
    </row>
    <row r="57" spans="1:16" s="110" customFormat="1" ht="14.45" customHeight="1" x14ac:dyDescent="0.2">
      <c r="A57" s="120" t="s">
        <v>105</v>
      </c>
      <c r="B57" s="119" t="s">
        <v>106</v>
      </c>
      <c r="C57" s="113">
        <v>34.68222240352452</v>
      </c>
      <c r="D57" s="115">
        <v>4251</v>
      </c>
      <c r="E57" s="114">
        <v>4338</v>
      </c>
      <c r="F57" s="114">
        <v>4294</v>
      </c>
      <c r="G57" s="114">
        <v>4230</v>
      </c>
      <c r="H57" s="140">
        <v>4192</v>
      </c>
      <c r="I57" s="115">
        <v>59</v>
      </c>
      <c r="J57" s="116">
        <v>1.407442748091603</v>
      </c>
    </row>
    <row r="58" spans="1:16" s="110" customFormat="1" ht="14.45" customHeight="1" x14ac:dyDescent="0.2">
      <c r="A58" s="120"/>
      <c r="B58" s="119" t="s">
        <v>107</v>
      </c>
      <c r="C58" s="113">
        <v>65.31777759647548</v>
      </c>
      <c r="D58" s="115">
        <v>8006</v>
      </c>
      <c r="E58" s="114">
        <v>8288</v>
      </c>
      <c r="F58" s="114">
        <v>8238</v>
      </c>
      <c r="G58" s="114">
        <v>8211</v>
      </c>
      <c r="H58" s="140">
        <v>8115</v>
      </c>
      <c r="I58" s="115">
        <v>-109</v>
      </c>
      <c r="J58" s="116">
        <v>-1.3431916204559458</v>
      </c>
    </row>
    <row r="59" spans="1:16" s="110" customFormat="1" ht="14.45" customHeight="1" x14ac:dyDescent="0.2">
      <c r="A59" s="118" t="s">
        <v>105</v>
      </c>
      <c r="B59" s="121" t="s">
        <v>108</v>
      </c>
      <c r="C59" s="113">
        <v>12.849800114220445</v>
      </c>
      <c r="D59" s="115">
        <v>1575</v>
      </c>
      <c r="E59" s="114">
        <v>1697</v>
      </c>
      <c r="F59" s="114">
        <v>1638</v>
      </c>
      <c r="G59" s="114">
        <v>1655</v>
      </c>
      <c r="H59" s="140">
        <v>1570</v>
      </c>
      <c r="I59" s="115">
        <v>5</v>
      </c>
      <c r="J59" s="116">
        <v>0.31847133757961782</v>
      </c>
    </row>
    <row r="60" spans="1:16" s="110" customFormat="1" ht="14.45" customHeight="1" x14ac:dyDescent="0.2">
      <c r="A60" s="118"/>
      <c r="B60" s="121" t="s">
        <v>109</v>
      </c>
      <c r="C60" s="113">
        <v>53.202251774496204</v>
      </c>
      <c r="D60" s="115">
        <v>6521</v>
      </c>
      <c r="E60" s="114">
        <v>6695</v>
      </c>
      <c r="F60" s="114">
        <v>6646</v>
      </c>
      <c r="G60" s="114">
        <v>6611</v>
      </c>
      <c r="H60" s="140">
        <v>6712</v>
      </c>
      <c r="I60" s="115">
        <v>-191</v>
      </c>
      <c r="J60" s="116">
        <v>-2.8456495828367103</v>
      </c>
    </row>
    <row r="61" spans="1:16" s="110" customFormat="1" ht="14.45" customHeight="1" x14ac:dyDescent="0.2">
      <c r="A61" s="118"/>
      <c r="B61" s="121" t="s">
        <v>110</v>
      </c>
      <c r="C61" s="113">
        <v>20.43730113404585</v>
      </c>
      <c r="D61" s="115">
        <v>2505</v>
      </c>
      <c r="E61" s="114">
        <v>2547</v>
      </c>
      <c r="F61" s="114">
        <v>2541</v>
      </c>
      <c r="G61" s="114">
        <v>2523</v>
      </c>
      <c r="H61" s="140">
        <v>2426</v>
      </c>
      <c r="I61" s="115">
        <v>79</v>
      </c>
      <c r="J61" s="116">
        <v>3.2563891178895301</v>
      </c>
    </row>
    <row r="62" spans="1:16" s="110" customFormat="1" ht="14.45" customHeight="1" x14ac:dyDescent="0.2">
      <c r="A62" s="120"/>
      <c r="B62" s="121" t="s">
        <v>111</v>
      </c>
      <c r="C62" s="113">
        <v>13.510646977237498</v>
      </c>
      <c r="D62" s="115">
        <v>1656</v>
      </c>
      <c r="E62" s="114">
        <v>1687</v>
      </c>
      <c r="F62" s="114">
        <v>1707</v>
      </c>
      <c r="G62" s="114">
        <v>1652</v>
      </c>
      <c r="H62" s="140">
        <v>1599</v>
      </c>
      <c r="I62" s="115">
        <v>57</v>
      </c>
      <c r="J62" s="116">
        <v>3.5647279549718576</v>
      </c>
    </row>
    <row r="63" spans="1:16" s="110" customFormat="1" ht="14.45" customHeight="1" x14ac:dyDescent="0.2">
      <c r="A63" s="120"/>
      <c r="B63" s="121" t="s">
        <v>112</v>
      </c>
      <c r="C63" s="113">
        <v>1.4032797585053438</v>
      </c>
      <c r="D63" s="115">
        <v>172</v>
      </c>
      <c r="E63" s="114">
        <v>168</v>
      </c>
      <c r="F63" s="114">
        <v>184</v>
      </c>
      <c r="G63" s="114">
        <v>148</v>
      </c>
      <c r="H63" s="140">
        <v>141</v>
      </c>
      <c r="I63" s="115">
        <v>31</v>
      </c>
      <c r="J63" s="116">
        <v>21.98581560283688</v>
      </c>
    </row>
    <row r="64" spans="1:16" s="110" customFormat="1" ht="14.45" customHeight="1" x14ac:dyDescent="0.2">
      <c r="A64" s="120" t="s">
        <v>113</v>
      </c>
      <c r="B64" s="119" t="s">
        <v>116</v>
      </c>
      <c r="C64" s="113">
        <v>90.462592804111935</v>
      </c>
      <c r="D64" s="115">
        <v>11088</v>
      </c>
      <c r="E64" s="114">
        <v>11501</v>
      </c>
      <c r="F64" s="114">
        <v>11462</v>
      </c>
      <c r="G64" s="114">
        <v>11415</v>
      </c>
      <c r="H64" s="140">
        <v>11280</v>
      </c>
      <c r="I64" s="115">
        <v>-192</v>
      </c>
      <c r="J64" s="116">
        <v>-1.7021276595744681</v>
      </c>
    </row>
    <row r="65" spans="1:10" s="110" customFormat="1" ht="14.45" customHeight="1" x14ac:dyDescent="0.2">
      <c r="A65" s="123"/>
      <c r="B65" s="124" t="s">
        <v>117</v>
      </c>
      <c r="C65" s="125">
        <v>9.4395039569225752</v>
      </c>
      <c r="D65" s="143">
        <v>1157</v>
      </c>
      <c r="E65" s="144">
        <v>1113</v>
      </c>
      <c r="F65" s="144">
        <v>1053</v>
      </c>
      <c r="G65" s="144">
        <v>1008</v>
      </c>
      <c r="H65" s="145">
        <v>1009</v>
      </c>
      <c r="I65" s="143">
        <v>148</v>
      </c>
      <c r="J65" s="146">
        <v>14.66798810703667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11352</v>
      </c>
      <c r="G11" s="114">
        <v>11698</v>
      </c>
      <c r="H11" s="114">
        <v>11574</v>
      </c>
      <c r="I11" s="114">
        <v>11578</v>
      </c>
      <c r="J11" s="140">
        <v>11432</v>
      </c>
      <c r="K11" s="114">
        <v>-80</v>
      </c>
      <c r="L11" s="116">
        <v>-0.69979006298110569</v>
      </c>
    </row>
    <row r="12" spans="1:17" s="110" customFormat="1" ht="24" customHeight="1" x14ac:dyDescent="0.2">
      <c r="A12" s="606" t="s">
        <v>185</v>
      </c>
      <c r="B12" s="607"/>
      <c r="C12" s="607"/>
      <c r="D12" s="608"/>
      <c r="E12" s="113">
        <v>35.623678646934458</v>
      </c>
      <c r="F12" s="115">
        <v>4044</v>
      </c>
      <c r="G12" s="114">
        <v>4098</v>
      </c>
      <c r="H12" s="114">
        <v>4014</v>
      </c>
      <c r="I12" s="114">
        <v>3996</v>
      </c>
      <c r="J12" s="140">
        <v>3944</v>
      </c>
      <c r="K12" s="114">
        <v>100</v>
      </c>
      <c r="L12" s="116">
        <v>2.5354969574036512</v>
      </c>
    </row>
    <row r="13" spans="1:17" s="110" customFormat="1" ht="15" customHeight="1" x14ac:dyDescent="0.2">
      <c r="A13" s="120"/>
      <c r="B13" s="609" t="s">
        <v>107</v>
      </c>
      <c r="C13" s="609"/>
      <c r="E13" s="113">
        <v>64.376321353065535</v>
      </c>
      <c r="F13" s="115">
        <v>7308</v>
      </c>
      <c r="G13" s="114">
        <v>7600</v>
      </c>
      <c r="H13" s="114">
        <v>7560</v>
      </c>
      <c r="I13" s="114">
        <v>7582</v>
      </c>
      <c r="J13" s="140">
        <v>7488</v>
      </c>
      <c r="K13" s="114">
        <v>-180</v>
      </c>
      <c r="L13" s="116">
        <v>-2.4038461538461537</v>
      </c>
    </row>
    <row r="14" spans="1:17" s="110" customFormat="1" ht="22.5" customHeight="1" x14ac:dyDescent="0.2">
      <c r="A14" s="606" t="s">
        <v>186</v>
      </c>
      <c r="B14" s="607"/>
      <c r="C14" s="607"/>
      <c r="D14" s="608"/>
      <c r="E14" s="113">
        <v>11.71599718111346</v>
      </c>
      <c r="F14" s="115">
        <v>1330</v>
      </c>
      <c r="G14" s="114">
        <v>1434</v>
      </c>
      <c r="H14" s="114">
        <v>1369</v>
      </c>
      <c r="I14" s="114">
        <v>1417</v>
      </c>
      <c r="J14" s="140">
        <v>1307</v>
      </c>
      <c r="K14" s="114">
        <v>23</v>
      </c>
      <c r="L14" s="116">
        <v>1.7597551644988523</v>
      </c>
    </row>
    <row r="15" spans="1:17" s="110" customFormat="1" ht="15" customHeight="1" x14ac:dyDescent="0.2">
      <c r="A15" s="120"/>
      <c r="B15" s="119"/>
      <c r="C15" s="258" t="s">
        <v>106</v>
      </c>
      <c r="E15" s="113">
        <v>46.165413533834588</v>
      </c>
      <c r="F15" s="115">
        <v>614</v>
      </c>
      <c r="G15" s="114">
        <v>638</v>
      </c>
      <c r="H15" s="114">
        <v>609</v>
      </c>
      <c r="I15" s="114">
        <v>640</v>
      </c>
      <c r="J15" s="140">
        <v>603</v>
      </c>
      <c r="K15" s="114">
        <v>11</v>
      </c>
      <c r="L15" s="116">
        <v>1.8242122719734659</v>
      </c>
    </row>
    <row r="16" spans="1:17" s="110" customFormat="1" ht="15" customHeight="1" x14ac:dyDescent="0.2">
      <c r="A16" s="120"/>
      <c r="B16" s="119"/>
      <c r="C16" s="258" t="s">
        <v>107</v>
      </c>
      <c r="E16" s="113">
        <v>53.834586466165412</v>
      </c>
      <c r="F16" s="115">
        <v>716</v>
      </c>
      <c r="G16" s="114">
        <v>796</v>
      </c>
      <c r="H16" s="114">
        <v>760</v>
      </c>
      <c r="I16" s="114">
        <v>777</v>
      </c>
      <c r="J16" s="140">
        <v>704</v>
      </c>
      <c r="K16" s="114">
        <v>12</v>
      </c>
      <c r="L16" s="116">
        <v>1.7045454545454546</v>
      </c>
    </row>
    <row r="17" spans="1:12" s="110" customFormat="1" ht="15" customHeight="1" x14ac:dyDescent="0.2">
      <c r="A17" s="120"/>
      <c r="B17" s="121" t="s">
        <v>109</v>
      </c>
      <c r="C17" s="258"/>
      <c r="E17" s="113">
        <v>53.858350951374206</v>
      </c>
      <c r="F17" s="115">
        <v>6114</v>
      </c>
      <c r="G17" s="114">
        <v>6289</v>
      </c>
      <c r="H17" s="114">
        <v>6195</v>
      </c>
      <c r="I17" s="114">
        <v>6231</v>
      </c>
      <c r="J17" s="140">
        <v>6320</v>
      </c>
      <c r="K17" s="114">
        <v>-206</v>
      </c>
      <c r="L17" s="116">
        <v>-3.259493670886076</v>
      </c>
    </row>
    <row r="18" spans="1:12" s="110" customFormat="1" ht="15" customHeight="1" x14ac:dyDescent="0.2">
      <c r="A18" s="120"/>
      <c r="B18" s="119"/>
      <c r="C18" s="258" t="s">
        <v>106</v>
      </c>
      <c r="E18" s="113">
        <v>32.335623159960747</v>
      </c>
      <c r="F18" s="115">
        <v>1977</v>
      </c>
      <c r="G18" s="114">
        <v>2002</v>
      </c>
      <c r="H18" s="114">
        <v>1918</v>
      </c>
      <c r="I18" s="114">
        <v>1900</v>
      </c>
      <c r="J18" s="140">
        <v>1926</v>
      </c>
      <c r="K18" s="114">
        <v>51</v>
      </c>
      <c r="L18" s="116">
        <v>2.64797507788162</v>
      </c>
    </row>
    <row r="19" spans="1:12" s="110" customFormat="1" ht="15" customHeight="1" x14ac:dyDescent="0.2">
      <c r="A19" s="120"/>
      <c r="B19" s="119"/>
      <c r="C19" s="258" t="s">
        <v>107</v>
      </c>
      <c r="E19" s="113">
        <v>67.664376840039253</v>
      </c>
      <c r="F19" s="115">
        <v>4137</v>
      </c>
      <c r="G19" s="114">
        <v>4287</v>
      </c>
      <c r="H19" s="114">
        <v>4277</v>
      </c>
      <c r="I19" s="114">
        <v>4331</v>
      </c>
      <c r="J19" s="140">
        <v>4394</v>
      </c>
      <c r="K19" s="114">
        <v>-257</v>
      </c>
      <c r="L19" s="116">
        <v>-5.8488848429676832</v>
      </c>
    </row>
    <row r="20" spans="1:12" s="110" customFormat="1" ht="15" customHeight="1" x14ac:dyDescent="0.2">
      <c r="A20" s="120"/>
      <c r="B20" s="121" t="s">
        <v>110</v>
      </c>
      <c r="C20" s="258"/>
      <c r="E20" s="113">
        <v>20.110993657505286</v>
      </c>
      <c r="F20" s="115">
        <v>2283</v>
      </c>
      <c r="G20" s="114">
        <v>2324</v>
      </c>
      <c r="H20" s="114">
        <v>2340</v>
      </c>
      <c r="I20" s="114">
        <v>2306</v>
      </c>
      <c r="J20" s="140">
        <v>2230</v>
      </c>
      <c r="K20" s="114">
        <v>53</v>
      </c>
      <c r="L20" s="116">
        <v>2.376681614349776</v>
      </c>
    </row>
    <row r="21" spans="1:12" s="110" customFormat="1" ht="15" customHeight="1" x14ac:dyDescent="0.2">
      <c r="A21" s="120"/>
      <c r="B21" s="119"/>
      <c r="C21" s="258" t="s">
        <v>106</v>
      </c>
      <c r="E21" s="113">
        <v>27.157249233464739</v>
      </c>
      <c r="F21" s="115">
        <v>620</v>
      </c>
      <c r="G21" s="114">
        <v>628</v>
      </c>
      <c r="H21" s="114">
        <v>641</v>
      </c>
      <c r="I21" s="114">
        <v>630</v>
      </c>
      <c r="J21" s="140">
        <v>609</v>
      </c>
      <c r="K21" s="114">
        <v>11</v>
      </c>
      <c r="L21" s="116">
        <v>1.80623973727422</v>
      </c>
    </row>
    <row r="22" spans="1:12" s="110" customFormat="1" ht="15" customHeight="1" x14ac:dyDescent="0.2">
      <c r="A22" s="120"/>
      <c r="B22" s="119"/>
      <c r="C22" s="258" t="s">
        <v>107</v>
      </c>
      <c r="E22" s="113">
        <v>72.842750766535261</v>
      </c>
      <c r="F22" s="115">
        <v>1663</v>
      </c>
      <c r="G22" s="114">
        <v>1696</v>
      </c>
      <c r="H22" s="114">
        <v>1699</v>
      </c>
      <c r="I22" s="114">
        <v>1676</v>
      </c>
      <c r="J22" s="140">
        <v>1621</v>
      </c>
      <c r="K22" s="114">
        <v>42</v>
      </c>
      <c r="L22" s="116">
        <v>2.5909932140653917</v>
      </c>
    </row>
    <row r="23" spans="1:12" s="110" customFormat="1" ht="15" customHeight="1" x14ac:dyDescent="0.2">
      <c r="A23" s="120"/>
      <c r="B23" s="121" t="s">
        <v>111</v>
      </c>
      <c r="C23" s="258"/>
      <c r="E23" s="113">
        <v>14.314658210007048</v>
      </c>
      <c r="F23" s="115">
        <v>1625</v>
      </c>
      <c r="G23" s="114">
        <v>1651</v>
      </c>
      <c r="H23" s="114">
        <v>1670</v>
      </c>
      <c r="I23" s="114">
        <v>1624</v>
      </c>
      <c r="J23" s="140">
        <v>1575</v>
      </c>
      <c r="K23" s="114">
        <v>50</v>
      </c>
      <c r="L23" s="116">
        <v>3.1746031746031744</v>
      </c>
    </row>
    <row r="24" spans="1:12" s="110" customFormat="1" ht="15" customHeight="1" x14ac:dyDescent="0.2">
      <c r="A24" s="120"/>
      <c r="B24" s="119"/>
      <c r="C24" s="258" t="s">
        <v>106</v>
      </c>
      <c r="E24" s="113">
        <v>51.261538461538464</v>
      </c>
      <c r="F24" s="115">
        <v>833</v>
      </c>
      <c r="G24" s="114">
        <v>830</v>
      </c>
      <c r="H24" s="114">
        <v>846</v>
      </c>
      <c r="I24" s="114">
        <v>826</v>
      </c>
      <c r="J24" s="140">
        <v>806</v>
      </c>
      <c r="K24" s="114">
        <v>27</v>
      </c>
      <c r="L24" s="116">
        <v>3.3498759305210917</v>
      </c>
    </row>
    <row r="25" spans="1:12" s="110" customFormat="1" ht="15" customHeight="1" x14ac:dyDescent="0.2">
      <c r="A25" s="120"/>
      <c r="B25" s="119"/>
      <c r="C25" s="258" t="s">
        <v>107</v>
      </c>
      <c r="E25" s="113">
        <v>48.738461538461536</v>
      </c>
      <c r="F25" s="115">
        <v>792</v>
      </c>
      <c r="G25" s="114">
        <v>821</v>
      </c>
      <c r="H25" s="114">
        <v>824</v>
      </c>
      <c r="I25" s="114">
        <v>798</v>
      </c>
      <c r="J25" s="140">
        <v>769</v>
      </c>
      <c r="K25" s="114">
        <v>23</v>
      </c>
      <c r="L25" s="116">
        <v>2.990897269180754</v>
      </c>
    </row>
    <row r="26" spans="1:12" s="110" customFormat="1" ht="15" customHeight="1" x14ac:dyDescent="0.2">
      <c r="A26" s="120"/>
      <c r="C26" s="121" t="s">
        <v>187</v>
      </c>
      <c r="D26" s="110" t="s">
        <v>188</v>
      </c>
      <c r="E26" s="113">
        <v>1.4006342494714588</v>
      </c>
      <c r="F26" s="115">
        <v>159</v>
      </c>
      <c r="G26" s="114">
        <v>155</v>
      </c>
      <c r="H26" s="114">
        <v>169</v>
      </c>
      <c r="I26" s="114">
        <v>141</v>
      </c>
      <c r="J26" s="140">
        <v>143</v>
      </c>
      <c r="K26" s="114">
        <v>16</v>
      </c>
      <c r="L26" s="116">
        <v>11.188811188811188</v>
      </c>
    </row>
    <row r="27" spans="1:12" s="110" customFormat="1" ht="15" customHeight="1" x14ac:dyDescent="0.2">
      <c r="A27" s="120"/>
      <c r="B27" s="119"/>
      <c r="D27" s="259" t="s">
        <v>106</v>
      </c>
      <c r="E27" s="113">
        <v>45.911949685534594</v>
      </c>
      <c r="F27" s="115">
        <v>73</v>
      </c>
      <c r="G27" s="114">
        <v>61</v>
      </c>
      <c r="H27" s="114">
        <v>66</v>
      </c>
      <c r="I27" s="114">
        <v>55</v>
      </c>
      <c r="J27" s="140">
        <v>63</v>
      </c>
      <c r="K27" s="114">
        <v>10</v>
      </c>
      <c r="L27" s="116">
        <v>15.873015873015873</v>
      </c>
    </row>
    <row r="28" spans="1:12" s="110" customFormat="1" ht="15" customHeight="1" x14ac:dyDescent="0.2">
      <c r="A28" s="120"/>
      <c r="B28" s="119"/>
      <c r="D28" s="259" t="s">
        <v>107</v>
      </c>
      <c r="E28" s="113">
        <v>54.088050314465406</v>
      </c>
      <c r="F28" s="115">
        <v>86</v>
      </c>
      <c r="G28" s="114">
        <v>94</v>
      </c>
      <c r="H28" s="114">
        <v>103</v>
      </c>
      <c r="I28" s="114">
        <v>86</v>
      </c>
      <c r="J28" s="140">
        <v>80</v>
      </c>
      <c r="K28" s="114">
        <v>6</v>
      </c>
      <c r="L28" s="116">
        <v>7.5</v>
      </c>
    </row>
    <row r="29" spans="1:12" s="110" customFormat="1" ht="24" customHeight="1" x14ac:dyDescent="0.2">
      <c r="A29" s="606" t="s">
        <v>189</v>
      </c>
      <c r="B29" s="607"/>
      <c r="C29" s="607"/>
      <c r="D29" s="608"/>
      <c r="E29" s="113">
        <v>89.834390415785762</v>
      </c>
      <c r="F29" s="115">
        <v>10198</v>
      </c>
      <c r="G29" s="114">
        <v>10569</v>
      </c>
      <c r="H29" s="114">
        <v>10521</v>
      </c>
      <c r="I29" s="114">
        <v>10521</v>
      </c>
      <c r="J29" s="140">
        <v>10365</v>
      </c>
      <c r="K29" s="114">
        <v>-167</v>
      </c>
      <c r="L29" s="116">
        <v>-1.6111915098890497</v>
      </c>
    </row>
    <row r="30" spans="1:12" s="110" customFormat="1" ht="15" customHeight="1" x14ac:dyDescent="0.2">
      <c r="A30" s="120"/>
      <c r="B30" s="119"/>
      <c r="C30" s="258" t="s">
        <v>106</v>
      </c>
      <c r="E30" s="113">
        <v>34.359678368307513</v>
      </c>
      <c r="F30" s="115">
        <v>3504</v>
      </c>
      <c r="G30" s="114">
        <v>3587</v>
      </c>
      <c r="H30" s="114">
        <v>3563</v>
      </c>
      <c r="I30" s="114">
        <v>3567</v>
      </c>
      <c r="J30" s="140">
        <v>3492</v>
      </c>
      <c r="K30" s="114">
        <v>12</v>
      </c>
      <c r="L30" s="116">
        <v>0.3436426116838488</v>
      </c>
    </row>
    <row r="31" spans="1:12" s="110" customFormat="1" ht="15" customHeight="1" x14ac:dyDescent="0.2">
      <c r="A31" s="120"/>
      <c r="B31" s="119"/>
      <c r="C31" s="258" t="s">
        <v>107</v>
      </c>
      <c r="E31" s="113">
        <v>65.640321631692487</v>
      </c>
      <c r="F31" s="115">
        <v>6694</v>
      </c>
      <c r="G31" s="114">
        <v>6982</v>
      </c>
      <c r="H31" s="114">
        <v>6958</v>
      </c>
      <c r="I31" s="114">
        <v>6954</v>
      </c>
      <c r="J31" s="140">
        <v>6873</v>
      </c>
      <c r="K31" s="114">
        <v>-179</v>
      </c>
      <c r="L31" s="116">
        <v>-2.604394005528881</v>
      </c>
    </row>
    <row r="32" spans="1:12" s="110" customFormat="1" ht="15" customHeight="1" x14ac:dyDescent="0.2">
      <c r="A32" s="120"/>
      <c r="B32" s="119" t="s">
        <v>117</v>
      </c>
      <c r="C32" s="258"/>
      <c r="E32" s="113">
        <v>10.024665257223397</v>
      </c>
      <c r="F32" s="114">
        <v>1138</v>
      </c>
      <c r="G32" s="114">
        <v>1113</v>
      </c>
      <c r="H32" s="114">
        <v>1035</v>
      </c>
      <c r="I32" s="114">
        <v>1037</v>
      </c>
      <c r="J32" s="140">
        <v>1048</v>
      </c>
      <c r="K32" s="114">
        <v>90</v>
      </c>
      <c r="L32" s="116">
        <v>8.5877862595419856</v>
      </c>
    </row>
    <row r="33" spans="1:12" s="110" customFormat="1" ht="15" customHeight="1" x14ac:dyDescent="0.2">
      <c r="A33" s="120"/>
      <c r="B33" s="119"/>
      <c r="C33" s="258" t="s">
        <v>106</v>
      </c>
      <c r="E33" s="113">
        <v>47.100175746924428</v>
      </c>
      <c r="F33" s="114">
        <v>536</v>
      </c>
      <c r="G33" s="114">
        <v>508</v>
      </c>
      <c r="H33" s="114">
        <v>449</v>
      </c>
      <c r="I33" s="114">
        <v>424</v>
      </c>
      <c r="J33" s="140">
        <v>445</v>
      </c>
      <c r="K33" s="114">
        <v>91</v>
      </c>
      <c r="L33" s="116">
        <v>20.44943820224719</v>
      </c>
    </row>
    <row r="34" spans="1:12" s="110" customFormat="1" ht="15" customHeight="1" x14ac:dyDescent="0.2">
      <c r="A34" s="120"/>
      <c r="B34" s="119"/>
      <c r="C34" s="258" t="s">
        <v>107</v>
      </c>
      <c r="E34" s="113">
        <v>52.899824253075572</v>
      </c>
      <c r="F34" s="114">
        <v>602</v>
      </c>
      <c r="G34" s="114">
        <v>605</v>
      </c>
      <c r="H34" s="114">
        <v>586</v>
      </c>
      <c r="I34" s="114">
        <v>613</v>
      </c>
      <c r="J34" s="140">
        <v>603</v>
      </c>
      <c r="K34" s="114">
        <v>-1</v>
      </c>
      <c r="L34" s="116">
        <v>-0.16583747927031509</v>
      </c>
    </row>
    <row r="35" spans="1:12" s="110" customFormat="1" ht="24" customHeight="1" x14ac:dyDescent="0.2">
      <c r="A35" s="606" t="s">
        <v>192</v>
      </c>
      <c r="B35" s="607"/>
      <c r="C35" s="607"/>
      <c r="D35" s="608"/>
      <c r="E35" s="113">
        <v>14.085623678646934</v>
      </c>
      <c r="F35" s="114">
        <v>1599</v>
      </c>
      <c r="G35" s="114">
        <v>1678</v>
      </c>
      <c r="H35" s="114">
        <v>1656</v>
      </c>
      <c r="I35" s="114">
        <v>1718</v>
      </c>
      <c r="J35" s="114">
        <v>1629</v>
      </c>
      <c r="K35" s="318">
        <v>-30</v>
      </c>
      <c r="L35" s="319">
        <v>-1.8416206261510129</v>
      </c>
    </row>
    <row r="36" spans="1:12" s="110" customFormat="1" ht="15" customHeight="1" x14ac:dyDescent="0.2">
      <c r="A36" s="120"/>
      <c r="B36" s="119"/>
      <c r="C36" s="258" t="s">
        <v>106</v>
      </c>
      <c r="E36" s="113">
        <v>36.96060037523452</v>
      </c>
      <c r="F36" s="114">
        <v>591</v>
      </c>
      <c r="G36" s="114">
        <v>612</v>
      </c>
      <c r="H36" s="114">
        <v>590</v>
      </c>
      <c r="I36" s="114">
        <v>603</v>
      </c>
      <c r="J36" s="114">
        <v>581</v>
      </c>
      <c r="K36" s="318">
        <v>10</v>
      </c>
      <c r="L36" s="116">
        <v>1.7211703958691911</v>
      </c>
    </row>
    <row r="37" spans="1:12" s="110" customFormat="1" ht="15" customHeight="1" x14ac:dyDescent="0.2">
      <c r="A37" s="120"/>
      <c r="B37" s="119"/>
      <c r="C37" s="258" t="s">
        <v>107</v>
      </c>
      <c r="E37" s="113">
        <v>63.03939962476548</v>
      </c>
      <c r="F37" s="114">
        <v>1008</v>
      </c>
      <c r="G37" s="114">
        <v>1066</v>
      </c>
      <c r="H37" s="114">
        <v>1066</v>
      </c>
      <c r="I37" s="114">
        <v>1115</v>
      </c>
      <c r="J37" s="140">
        <v>1048</v>
      </c>
      <c r="K37" s="114">
        <v>-40</v>
      </c>
      <c r="L37" s="116">
        <v>-3.8167938931297711</v>
      </c>
    </row>
    <row r="38" spans="1:12" s="110" customFormat="1" ht="15" customHeight="1" x14ac:dyDescent="0.2">
      <c r="A38" s="120"/>
      <c r="B38" s="119" t="s">
        <v>328</v>
      </c>
      <c r="C38" s="258"/>
      <c r="E38" s="113">
        <v>66.041226215644826</v>
      </c>
      <c r="F38" s="114">
        <v>7497</v>
      </c>
      <c r="G38" s="114">
        <v>7711</v>
      </c>
      <c r="H38" s="114">
        <v>7622</v>
      </c>
      <c r="I38" s="114">
        <v>7541</v>
      </c>
      <c r="J38" s="140">
        <v>7481</v>
      </c>
      <c r="K38" s="114">
        <v>16</v>
      </c>
      <c r="L38" s="116">
        <v>0.21387515038096511</v>
      </c>
    </row>
    <row r="39" spans="1:12" s="110" customFormat="1" ht="15" customHeight="1" x14ac:dyDescent="0.2">
      <c r="A39" s="120"/>
      <c r="B39" s="119"/>
      <c r="C39" s="258" t="s">
        <v>106</v>
      </c>
      <c r="E39" s="113">
        <v>35.934373749499798</v>
      </c>
      <c r="F39" s="115">
        <v>2694</v>
      </c>
      <c r="G39" s="114">
        <v>2725</v>
      </c>
      <c r="H39" s="114">
        <v>2674</v>
      </c>
      <c r="I39" s="114">
        <v>2637</v>
      </c>
      <c r="J39" s="140">
        <v>2607</v>
      </c>
      <c r="K39" s="114">
        <v>87</v>
      </c>
      <c r="L39" s="116">
        <v>3.3371691599539699</v>
      </c>
    </row>
    <row r="40" spans="1:12" s="110" customFormat="1" ht="15" customHeight="1" x14ac:dyDescent="0.2">
      <c r="A40" s="120"/>
      <c r="B40" s="119"/>
      <c r="C40" s="258" t="s">
        <v>107</v>
      </c>
      <c r="E40" s="113">
        <v>64.065626250500202</v>
      </c>
      <c r="F40" s="115">
        <v>4803</v>
      </c>
      <c r="G40" s="114">
        <v>4986</v>
      </c>
      <c r="H40" s="114">
        <v>4948</v>
      </c>
      <c r="I40" s="114">
        <v>4904</v>
      </c>
      <c r="J40" s="140">
        <v>4874</v>
      </c>
      <c r="K40" s="114">
        <v>-71</v>
      </c>
      <c r="L40" s="116">
        <v>-1.4567090685268773</v>
      </c>
    </row>
    <row r="41" spans="1:12" s="110" customFormat="1" ht="15" customHeight="1" x14ac:dyDescent="0.2">
      <c r="A41" s="120"/>
      <c r="B41" s="320" t="s">
        <v>517</v>
      </c>
      <c r="C41" s="258"/>
      <c r="E41" s="113">
        <v>6.3424947145877377</v>
      </c>
      <c r="F41" s="115">
        <v>720</v>
      </c>
      <c r="G41" s="114">
        <v>726</v>
      </c>
      <c r="H41" s="114">
        <v>686</v>
      </c>
      <c r="I41" s="114">
        <v>702</v>
      </c>
      <c r="J41" s="140">
        <v>681</v>
      </c>
      <c r="K41" s="114">
        <v>39</v>
      </c>
      <c r="L41" s="116">
        <v>5.7268722466960353</v>
      </c>
    </row>
    <row r="42" spans="1:12" s="110" customFormat="1" ht="15" customHeight="1" x14ac:dyDescent="0.2">
      <c r="A42" s="120"/>
      <c r="B42" s="119"/>
      <c r="C42" s="268" t="s">
        <v>106</v>
      </c>
      <c r="D42" s="182"/>
      <c r="E42" s="113">
        <v>44.861111111111114</v>
      </c>
      <c r="F42" s="115">
        <v>323</v>
      </c>
      <c r="G42" s="114">
        <v>324</v>
      </c>
      <c r="H42" s="114">
        <v>300</v>
      </c>
      <c r="I42" s="114">
        <v>310</v>
      </c>
      <c r="J42" s="140">
        <v>293</v>
      </c>
      <c r="K42" s="114">
        <v>30</v>
      </c>
      <c r="L42" s="116">
        <v>10.238907849829351</v>
      </c>
    </row>
    <row r="43" spans="1:12" s="110" customFormat="1" ht="15" customHeight="1" x14ac:dyDescent="0.2">
      <c r="A43" s="120"/>
      <c r="B43" s="119"/>
      <c r="C43" s="268" t="s">
        <v>107</v>
      </c>
      <c r="D43" s="182"/>
      <c r="E43" s="113">
        <v>55.138888888888886</v>
      </c>
      <c r="F43" s="115">
        <v>397</v>
      </c>
      <c r="G43" s="114">
        <v>402</v>
      </c>
      <c r="H43" s="114">
        <v>386</v>
      </c>
      <c r="I43" s="114">
        <v>392</v>
      </c>
      <c r="J43" s="140">
        <v>388</v>
      </c>
      <c r="K43" s="114">
        <v>9</v>
      </c>
      <c r="L43" s="116">
        <v>2.3195876288659796</v>
      </c>
    </row>
    <row r="44" spans="1:12" s="110" customFormat="1" ht="15" customHeight="1" x14ac:dyDescent="0.2">
      <c r="A44" s="120"/>
      <c r="B44" s="119" t="s">
        <v>205</v>
      </c>
      <c r="C44" s="268"/>
      <c r="D44" s="182"/>
      <c r="E44" s="113">
        <v>13.530655391120508</v>
      </c>
      <c r="F44" s="115">
        <v>1536</v>
      </c>
      <c r="G44" s="114">
        <v>1583</v>
      </c>
      <c r="H44" s="114">
        <v>1610</v>
      </c>
      <c r="I44" s="114">
        <v>1617</v>
      </c>
      <c r="J44" s="140">
        <v>1641</v>
      </c>
      <c r="K44" s="114">
        <v>-105</v>
      </c>
      <c r="L44" s="116">
        <v>-6.3985374771480803</v>
      </c>
    </row>
    <row r="45" spans="1:12" s="110" customFormat="1" ht="15" customHeight="1" x14ac:dyDescent="0.2">
      <c r="A45" s="120"/>
      <c r="B45" s="119"/>
      <c r="C45" s="268" t="s">
        <v>106</v>
      </c>
      <c r="D45" s="182"/>
      <c r="E45" s="113">
        <v>28.385416666666668</v>
      </c>
      <c r="F45" s="115">
        <v>436</v>
      </c>
      <c r="G45" s="114">
        <v>437</v>
      </c>
      <c r="H45" s="114">
        <v>450</v>
      </c>
      <c r="I45" s="114">
        <v>446</v>
      </c>
      <c r="J45" s="140">
        <v>463</v>
      </c>
      <c r="K45" s="114">
        <v>-27</v>
      </c>
      <c r="L45" s="116">
        <v>-5.8315334773218144</v>
      </c>
    </row>
    <row r="46" spans="1:12" s="110" customFormat="1" ht="15" customHeight="1" x14ac:dyDescent="0.2">
      <c r="A46" s="123"/>
      <c r="B46" s="124"/>
      <c r="C46" s="260" t="s">
        <v>107</v>
      </c>
      <c r="D46" s="261"/>
      <c r="E46" s="125">
        <v>71.614583333333329</v>
      </c>
      <c r="F46" s="143">
        <v>1100</v>
      </c>
      <c r="G46" s="144">
        <v>1146</v>
      </c>
      <c r="H46" s="144">
        <v>1160</v>
      </c>
      <c r="I46" s="144">
        <v>1171</v>
      </c>
      <c r="J46" s="145">
        <v>1178</v>
      </c>
      <c r="K46" s="144">
        <v>-78</v>
      </c>
      <c r="L46" s="146">
        <v>-6.6213921901528012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4"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11352</v>
      </c>
      <c r="E11" s="114">
        <v>11698</v>
      </c>
      <c r="F11" s="114">
        <v>11574</v>
      </c>
      <c r="G11" s="114">
        <v>11578</v>
      </c>
      <c r="H11" s="140">
        <v>11432</v>
      </c>
      <c r="I11" s="115">
        <v>-80</v>
      </c>
      <c r="J11" s="116">
        <v>-0.69979006298110569</v>
      </c>
    </row>
    <row r="12" spans="1:15" s="110" customFormat="1" ht="24.95" customHeight="1" x14ac:dyDescent="0.2">
      <c r="A12" s="193" t="s">
        <v>132</v>
      </c>
      <c r="B12" s="194" t="s">
        <v>133</v>
      </c>
      <c r="C12" s="113">
        <v>1.4711064129668781</v>
      </c>
      <c r="D12" s="115">
        <v>167</v>
      </c>
      <c r="E12" s="114">
        <v>157</v>
      </c>
      <c r="F12" s="114">
        <v>174</v>
      </c>
      <c r="G12" s="114">
        <v>156</v>
      </c>
      <c r="H12" s="140">
        <v>147</v>
      </c>
      <c r="I12" s="115">
        <v>20</v>
      </c>
      <c r="J12" s="116">
        <v>13.605442176870747</v>
      </c>
    </row>
    <row r="13" spans="1:15" s="110" customFormat="1" ht="24.95" customHeight="1" x14ac:dyDescent="0.2">
      <c r="A13" s="193" t="s">
        <v>134</v>
      </c>
      <c r="B13" s="199" t="s">
        <v>214</v>
      </c>
      <c r="C13" s="113">
        <v>1.3125440451021846</v>
      </c>
      <c r="D13" s="115">
        <v>149</v>
      </c>
      <c r="E13" s="114">
        <v>147</v>
      </c>
      <c r="F13" s="114">
        <v>144</v>
      </c>
      <c r="G13" s="114">
        <v>147</v>
      </c>
      <c r="H13" s="140">
        <v>141</v>
      </c>
      <c r="I13" s="115">
        <v>8</v>
      </c>
      <c r="J13" s="116">
        <v>5.6737588652482271</v>
      </c>
    </row>
    <row r="14" spans="1:15" s="287" customFormat="1" ht="24.95" customHeight="1" x14ac:dyDescent="0.2">
      <c r="A14" s="193" t="s">
        <v>215</v>
      </c>
      <c r="B14" s="199" t="s">
        <v>137</v>
      </c>
      <c r="C14" s="113">
        <v>8.5183227625088094</v>
      </c>
      <c r="D14" s="115">
        <v>967</v>
      </c>
      <c r="E14" s="114">
        <v>992</v>
      </c>
      <c r="F14" s="114">
        <v>977</v>
      </c>
      <c r="G14" s="114">
        <v>957</v>
      </c>
      <c r="H14" s="140">
        <v>967</v>
      </c>
      <c r="I14" s="115">
        <v>0</v>
      </c>
      <c r="J14" s="116">
        <v>0</v>
      </c>
      <c r="K14" s="110"/>
      <c r="L14" s="110"/>
      <c r="M14" s="110"/>
      <c r="N14" s="110"/>
      <c r="O14" s="110"/>
    </row>
    <row r="15" spans="1:15" s="110" customFormat="1" ht="24.95" customHeight="1" x14ac:dyDescent="0.2">
      <c r="A15" s="193" t="s">
        <v>216</v>
      </c>
      <c r="B15" s="199" t="s">
        <v>217</v>
      </c>
      <c r="C15" s="113">
        <v>3.0919661733615222</v>
      </c>
      <c r="D15" s="115">
        <v>351</v>
      </c>
      <c r="E15" s="114">
        <v>363</v>
      </c>
      <c r="F15" s="114">
        <v>355</v>
      </c>
      <c r="G15" s="114">
        <v>348</v>
      </c>
      <c r="H15" s="140">
        <v>352</v>
      </c>
      <c r="I15" s="115">
        <v>-1</v>
      </c>
      <c r="J15" s="116">
        <v>-0.28409090909090912</v>
      </c>
    </row>
    <row r="16" spans="1:15" s="287" customFormat="1" ht="24.95" customHeight="1" x14ac:dyDescent="0.2">
      <c r="A16" s="193" t="s">
        <v>218</v>
      </c>
      <c r="B16" s="199" t="s">
        <v>141</v>
      </c>
      <c r="C16" s="113">
        <v>3.8671599718111347</v>
      </c>
      <c r="D16" s="115">
        <v>439</v>
      </c>
      <c r="E16" s="114">
        <v>458</v>
      </c>
      <c r="F16" s="114">
        <v>455</v>
      </c>
      <c r="G16" s="114">
        <v>456</v>
      </c>
      <c r="H16" s="140">
        <v>459</v>
      </c>
      <c r="I16" s="115">
        <v>-20</v>
      </c>
      <c r="J16" s="116">
        <v>-4.3572984749455337</v>
      </c>
      <c r="K16" s="110"/>
      <c r="L16" s="110"/>
      <c r="M16" s="110"/>
      <c r="N16" s="110"/>
      <c r="O16" s="110"/>
    </row>
    <row r="17" spans="1:15" s="110" customFormat="1" ht="24.95" customHeight="1" x14ac:dyDescent="0.2">
      <c r="A17" s="193" t="s">
        <v>142</v>
      </c>
      <c r="B17" s="199" t="s">
        <v>220</v>
      </c>
      <c r="C17" s="113">
        <v>1.5591966173361522</v>
      </c>
      <c r="D17" s="115">
        <v>177</v>
      </c>
      <c r="E17" s="114">
        <v>171</v>
      </c>
      <c r="F17" s="114">
        <v>167</v>
      </c>
      <c r="G17" s="114">
        <v>153</v>
      </c>
      <c r="H17" s="140">
        <v>156</v>
      </c>
      <c r="I17" s="115">
        <v>21</v>
      </c>
      <c r="J17" s="116">
        <v>13.461538461538462</v>
      </c>
    </row>
    <row r="18" spans="1:15" s="287" customFormat="1" ht="24.95" customHeight="1" x14ac:dyDescent="0.2">
      <c r="A18" s="201" t="s">
        <v>144</v>
      </c>
      <c r="B18" s="202" t="s">
        <v>145</v>
      </c>
      <c r="C18" s="113">
        <v>7.2498238195912617</v>
      </c>
      <c r="D18" s="115">
        <v>823</v>
      </c>
      <c r="E18" s="114">
        <v>833</v>
      </c>
      <c r="F18" s="114">
        <v>835</v>
      </c>
      <c r="G18" s="114">
        <v>796</v>
      </c>
      <c r="H18" s="140">
        <v>784</v>
      </c>
      <c r="I18" s="115">
        <v>39</v>
      </c>
      <c r="J18" s="116">
        <v>4.9744897959183669</v>
      </c>
      <c r="K18" s="110"/>
      <c r="L18" s="110"/>
      <c r="M18" s="110"/>
      <c r="N18" s="110"/>
      <c r="O18" s="110"/>
    </row>
    <row r="19" spans="1:15" s="110" customFormat="1" ht="24.95" customHeight="1" x14ac:dyDescent="0.2">
      <c r="A19" s="193" t="s">
        <v>146</v>
      </c>
      <c r="B19" s="199" t="s">
        <v>147</v>
      </c>
      <c r="C19" s="113">
        <v>16.886892177589854</v>
      </c>
      <c r="D19" s="115">
        <v>1917</v>
      </c>
      <c r="E19" s="114">
        <v>1982</v>
      </c>
      <c r="F19" s="114">
        <v>1943</v>
      </c>
      <c r="G19" s="114">
        <v>1905</v>
      </c>
      <c r="H19" s="140">
        <v>1894</v>
      </c>
      <c r="I19" s="115">
        <v>23</v>
      </c>
      <c r="J19" s="116">
        <v>1.2143611404435057</v>
      </c>
    </row>
    <row r="20" spans="1:15" s="287" customFormat="1" ht="24.95" customHeight="1" x14ac:dyDescent="0.2">
      <c r="A20" s="193" t="s">
        <v>148</v>
      </c>
      <c r="B20" s="199" t="s">
        <v>149</v>
      </c>
      <c r="C20" s="113">
        <v>4.4926004228329806</v>
      </c>
      <c r="D20" s="115">
        <v>510</v>
      </c>
      <c r="E20" s="114">
        <v>509</v>
      </c>
      <c r="F20" s="114">
        <v>523</v>
      </c>
      <c r="G20" s="114">
        <v>513</v>
      </c>
      <c r="H20" s="140">
        <v>486</v>
      </c>
      <c r="I20" s="115">
        <v>24</v>
      </c>
      <c r="J20" s="116">
        <v>4.9382716049382713</v>
      </c>
      <c r="K20" s="110"/>
      <c r="L20" s="110"/>
      <c r="M20" s="110"/>
      <c r="N20" s="110"/>
      <c r="O20" s="110"/>
    </row>
    <row r="21" spans="1:15" s="110" customFormat="1" ht="24.95" customHeight="1" x14ac:dyDescent="0.2">
      <c r="A21" s="201" t="s">
        <v>150</v>
      </c>
      <c r="B21" s="202" t="s">
        <v>151</v>
      </c>
      <c r="C21" s="113">
        <v>13.372093023255815</v>
      </c>
      <c r="D21" s="115">
        <v>1518</v>
      </c>
      <c r="E21" s="114">
        <v>1645</v>
      </c>
      <c r="F21" s="114">
        <v>1643</v>
      </c>
      <c r="G21" s="114">
        <v>1654</v>
      </c>
      <c r="H21" s="140">
        <v>1605</v>
      </c>
      <c r="I21" s="115">
        <v>-87</v>
      </c>
      <c r="J21" s="116">
        <v>-5.4205607476635516</v>
      </c>
    </row>
    <row r="22" spans="1:15" s="110" customFormat="1" ht="24.95" customHeight="1" x14ac:dyDescent="0.2">
      <c r="A22" s="201" t="s">
        <v>152</v>
      </c>
      <c r="B22" s="199" t="s">
        <v>153</v>
      </c>
      <c r="C22" s="113">
        <v>1.9027484143763214</v>
      </c>
      <c r="D22" s="115">
        <v>216</v>
      </c>
      <c r="E22" s="114">
        <v>207</v>
      </c>
      <c r="F22" s="114">
        <v>192</v>
      </c>
      <c r="G22" s="114">
        <v>191</v>
      </c>
      <c r="H22" s="140">
        <v>197</v>
      </c>
      <c r="I22" s="115">
        <v>19</v>
      </c>
      <c r="J22" s="116">
        <v>9.6446700507614214</v>
      </c>
    </row>
    <row r="23" spans="1:15" s="110" customFormat="1" ht="24.95" customHeight="1" x14ac:dyDescent="0.2">
      <c r="A23" s="193" t="s">
        <v>154</v>
      </c>
      <c r="B23" s="199" t="s">
        <v>155</v>
      </c>
      <c r="C23" s="113">
        <v>1.6737138830162086</v>
      </c>
      <c r="D23" s="115">
        <v>190</v>
      </c>
      <c r="E23" s="114">
        <v>189</v>
      </c>
      <c r="F23" s="114">
        <v>195</v>
      </c>
      <c r="G23" s="114">
        <v>196</v>
      </c>
      <c r="H23" s="140">
        <v>202</v>
      </c>
      <c r="I23" s="115">
        <v>-12</v>
      </c>
      <c r="J23" s="116">
        <v>-5.9405940594059405</v>
      </c>
    </row>
    <row r="24" spans="1:15" s="110" customFormat="1" ht="24.95" customHeight="1" x14ac:dyDescent="0.2">
      <c r="A24" s="193" t="s">
        <v>156</v>
      </c>
      <c r="B24" s="199" t="s">
        <v>221</v>
      </c>
      <c r="C24" s="113">
        <v>8.1131078224101483</v>
      </c>
      <c r="D24" s="115">
        <v>921</v>
      </c>
      <c r="E24" s="114">
        <v>952</v>
      </c>
      <c r="F24" s="114">
        <v>943</v>
      </c>
      <c r="G24" s="114">
        <v>967</v>
      </c>
      <c r="H24" s="140">
        <v>964</v>
      </c>
      <c r="I24" s="115">
        <v>-43</v>
      </c>
      <c r="J24" s="116">
        <v>-4.4605809128630707</v>
      </c>
    </row>
    <row r="25" spans="1:15" s="110" customFormat="1" ht="24.95" customHeight="1" x14ac:dyDescent="0.2">
      <c r="A25" s="193" t="s">
        <v>222</v>
      </c>
      <c r="B25" s="204" t="s">
        <v>159</v>
      </c>
      <c r="C25" s="113">
        <v>9.7868217054263571</v>
      </c>
      <c r="D25" s="115">
        <v>1111</v>
      </c>
      <c r="E25" s="114">
        <v>1111</v>
      </c>
      <c r="F25" s="114">
        <v>1066</v>
      </c>
      <c r="G25" s="114">
        <v>1118</v>
      </c>
      <c r="H25" s="140">
        <v>1119</v>
      </c>
      <c r="I25" s="115">
        <v>-8</v>
      </c>
      <c r="J25" s="116">
        <v>-0.71492403932082216</v>
      </c>
    </row>
    <row r="26" spans="1:15" s="110" customFormat="1" ht="24.95" customHeight="1" x14ac:dyDescent="0.2">
      <c r="A26" s="201">
        <v>782.78300000000002</v>
      </c>
      <c r="B26" s="203" t="s">
        <v>160</v>
      </c>
      <c r="C26" s="113">
        <v>0.1849894291754757</v>
      </c>
      <c r="D26" s="115">
        <v>21</v>
      </c>
      <c r="E26" s="114">
        <v>28</v>
      </c>
      <c r="F26" s="114">
        <v>43</v>
      </c>
      <c r="G26" s="114">
        <v>39</v>
      </c>
      <c r="H26" s="140">
        <v>42</v>
      </c>
      <c r="I26" s="115">
        <v>-21</v>
      </c>
      <c r="J26" s="116">
        <v>-50</v>
      </c>
    </row>
    <row r="27" spans="1:15" s="110" customFormat="1" ht="24.95" customHeight="1" x14ac:dyDescent="0.2">
      <c r="A27" s="193" t="s">
        <v>161</v>
      </c>
      <c r="B27" s="199" t="s">
        <v>162</v>
      </c>
      <c r="C27" s="113">
        <v>1.7089499647639184</v>
      </c>
      <c r="D27" s="115">
        <v>194</v>
      </c>
      <c r="E27" s="114">
        <v>192</v>
      </c>
      <c r="F27" s="114">
        <v>188</v>
      </c>
      <c r="G27" s="114">
        <v>186</v>
      </c>
      <c r="H27" s="140">
        <v>179</v>
      </c>
      <c r="I27" s="115">
        <v>15</v>
      </c>
      <c r="J27" s="116">
        <v>8.3798882681564244</v>
      </c>
    </row>
    <row r="28" spans="1:15" s="110" customFormat="1" ht="24.95" customHeight="1" x14ac:dyDescent="0.2">
      <c r="A28" s="193" t="s">
        <v>163</v>
      </c>
      <c r="B28" s="199" t="s">
        <v>164</v>
      </c>
      <c r="C28" s="113">
        <v>2.6074700493305145</v>
      </c>
      <c r="D28" s="115">
        <v>296</v>
      </c>
      <c r="E28" s="114">
        <v>329</v>
      </c>
      <c r="F28" s="114">
        <v>310</v>
      </c>
      <c r="G28" s="114">
        <v>362</v>
      </c>
      <c r="H28" s="140">
        <v>310</v>
      </c>
      <c r="I28" s="115">
        <v>-14</v>
      </c>
      <c r="J28" s="116">
        <v>-4.5161290322580649</v>
      </c>
    </row>
    <row r="29" spans="1:15" s="110" customFormat="1" ht="24.95" customHeight="1" x14ac:dyDescent="0.2">
      <c r="A29" s="193">
        <v>86</v>
      </c>
      <c r="B29" s="199" t="s">
        <v>165</v>
      </c>
      <c r="C29" s="113">
        <v>6.8005637773079632</v>
      </c>
      <c r="D29" s="115">
        <v>772</v>
      </c>
      <c r="E29" s="114">
        <v>773</v>
      </c>
      <c r="F29" s="114">
        <v>767</v>
      </c>
      <c r="G29" s="114">
        <v>776</v>
      </c>
      <c r="H29" s="140">
        <v>779</v>
      </c>
      <c r="I29" s="115">
        <v>-7</v>
      </c>
      <c r="J29" s="116">
        <v>-0.89858793324775355</v>
      </c>
    </row>
    <row r="30" spans="1:15" s="110" customFormat="1" ht="24.95" customHeight="1" x14ac:dyDescent="0.2">
      <c r="A30" s="193">
        <v>87.88</v>
      </c>
      <c r="B30" s="204" t="s">
        <v>166</v>
      </c>
      <c r="C30" s="113">
        <v>3.5412262156448202</v>
      </c>
      <c r="D30" s="115">
        <v>402</v>
      </c>
      <c r="E30" s="114">
        <v>412</v>
      </c>
      <c r="F30" s="114">
        <v>394</v>
      </c>
      <c r="G30" s="114">
        <v>406</v>
      </c>
      <c r="H30" s="140">
        <v>415</v>
      </c>
      <c r="I30" s="115">
        <v>-13</v>
      </c>
      <c r="J30" s="116">
        <v>-3.1325301204819276</v>
      </c>
    </row>
    <row r="31" spans="1:15" s="110" customFormat="1" ht="24.95" customHeight="1" x14ac:dyDescent="0.2">
      <c r="A31" s="193" t="s">
        <v>167</v>
      </c>
      <c r="B31" s="199" t="s">
        <v>168</v>
      </c>
      <c r="C31" s="113">
        <v>10.377026074700494</v>
      </c>
      <c r="D31" s="115">
        <v>1178</v>
      </c>
      <c r="E31" s="114">
        <v>1240</v>
      </c>
      <c r="F31" s="114">
        <v>1237</v>
      </c>
      <c r="G31" s="114">
        <v>1209</v>
      </c>
      <c r="H31" s="140">
        <v>1201</v>
      </c>
      <c r="I31" s="115">
        <v>-23</v>
      </c>
      <c r="J31" s="116">
        <v>-1.9150707743547044</v>
      </c>
    </row>
    <row r="32" spans="1:15" s="110" customFormat="1" ht="24.95" customHeight="1" x14ac:dyDescent="0.2">
      <c r="A32" s="193"/>
      <c r="B32" s="204" t="s">
        <v>169</v>
      </c>
      <c r="C32" s="113" t="s">
        <v>513</v>
      </c>
      <c r="D32" s="115" t="s">
        <v>513</v>
      </c>
      <c r="E32" s="114" t="s">
        <v>513</v>
      </c>
      <c r="F32" s="114" t="s">
        <v>513</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1.4711064129668781</v>
      </c>
      <c r="D34" s="115">
        <v>167</v>
      </c>
      <c r="E34" s="114">
        <v>157</v>
      </c>
      <c r="F34" s="114">
        <v>174</v>
      </c>
      <c r="G34" s="114">
        <v>156</v>
      </c>
      <c r="H34" s="140">
        <v>147</v>
      </c>
      <c r="I34" s="115">
        <v>20</v>
      </c>
      <c r="J34" s="116">
        <v>13.605442176870747</v>
      </c>
    </row>
    <row r="35" spans="1:10" s="110" customFormat="1" ht="24.95" customHeight="1" x14ac:dyDescent="0.2">
      <c r="A35" s="292" t="s">
        <v>171</v>
      </c>
      <c r="B35" s="293" t="s">
        <v>172</v>
      </c>
      <c r="C35" s="113">
        <v>17.080690627202255</v>
      </c>
      <c r="D35" s="115">
        <v>1939</v>
      </c>
      <c r="E35" s="114">
        <v>1972</v>
      </c>
      <c r="F35" s="114">
        <v>1956</v>
      </c>
      <c r="G35" s="114">
        <v>1900</v>
      </c>
      <c r="H35" s="140">
        <v>1892</v>
      </c>
      <c r="I35" s="115">
        <v>47</v>
      </c>
      <c r="J35" s="116">
        <v>2.4841437632135306</v>
      </c>
    </row>
    <row r="36" spans="1:10" s="110" customFormat="1" ht="24.95" customHeight="1" x14ac:dyDescent="0.2">
      <c r="A36" s="294" t="s">
        <v>173</v>
      </c>
      <c r="B36" s="295" t="s">
        <v>174</v>
      </c>
      <c r="C36" s="125">
        <v>81.448202959830866</v>
      </c>
      <c r="D36" s="143">
        <v>9246</v>
      </c>
      <c r="E36" s="144">
        <v>9569</v>
      </c>
      <c r="F36" s="144">
        <v>9444</v>
      </c>
      <c r="G36" s="144">
        <v>9522</v>
      </c>
      <c r="H36" s="145">
        <v>9393</v>
      </c>
      <c r="I36" s="143">
        <v>-147</v>
      </c>
      <c r="J36" s="146">
        <v>-1.5649952091983392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11352</v>
      </c>
      <c r="F11" s="264">
        <v>11698</v>
      </c>
      <c r="G11" s="264">
        <v>11574</v>
      </c>
      <c r="H11" s="264">
        <v>11578</v>
      </c>
      <c r="I11" s="265">
        <v>11432</v>
      </c>
      <c r="J11" s="263">
        <v>-80</v>
      </c>
      <c r="K11" s="266">
        <v>-0.69979006298110569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42.644467935165608</v>
      </c>
      <c r="E13" s="115">
        <v>4841</v>
      </c>
      <c r="F13" s="114">
        <v>4960</v>
      </c>
      <c r="G13" s="114">
        <v>4928</v>
      </c>
      <c r="H13" s="114">
        <v>4933</v>
      </c>
      <c r="I13" s="140">
        <v>4924</v>
      </c>
      <c r="J13" s="115">
        <v>-83</v>
      </c>
      <c r="K13" s="116">
        <v>-1.685621445978879</v>
      </c>
    </row>
    <row r="14" spans="1:15" ht="15.95" customHeight="1" x14ac:dyDescent="0.2">
      <c r="A14" s="306" t="s">
        <v>230</v>
      </c>
      <c r="B14" s="307"/>
      <c r="C14" s="308"/>
      <c r="D14" s="113">
        <v>45.639534883720927</v>
      </c>
      <c r="E14" s="115">
        <v>5181</v>
      </c>
      <c r="F14" s="114">
        <v>5349</v>
      </c>
      <c r="G14" s="114">
        <v>5292</v>
      </c>
      <c r="H14" s="114">
        <v>5259</v>
      </c>
      <c r="I14" s="140">
        <v>5160</v>
      </c>
      <c r="J14" s="115">
        <v>21</v>
      </c>
      <c r="K14" s="116">
        <v>0.40697674418604651</v>
      </c>
    </row>
    <row r="15" spans="1:15" ht="15.95" customHeight="1" x14ac:dyDescent="0.2">
      <c r="A15" s="306" t="s">
        <v>231</v>
      </c>
      <c r="B15" s="307"/>
      <c r="C15" s="308"/>
      <c r="D15" s="113">
        <v>4.9859055673009163</v>
      </c>
      <c r="E15" s="115">
        <v>566</v>
      </c>
      <c r="F15" s="114">
        <v>583</v>
      </c>
      <c r="G15" s="114">
        <v>562</v>
      </c>
      <c r="H15" s="114">
        <v>558</v>
      </c>
      <c r="I15" s="140">
        <v>573</v>
      </c>
      <c r="J15" s="115">
        <v>-7</v>
      </c>
      <c r="K15" s="116">
        <v>-1.2216404886561956</v>
      </c>
    </row>
    <row r="16" spans="1:15" ht="15.95" customHeight="1" x14ac:dyDescent="0.2">
      <c r="A16" s="306" t="s">
        <v>232</v>
      </c>
      <c r="B16" s="307"/>
      <c r="C16" s="308"/>
      <c r="D16" s="113">
        <v>2.3520084566596196</v>
      </c>
      <c r="E16" s="115">
        <v>267</v>
      </c>
      <c r="F16" s="114">
        <v>293</v>
      </c>
      <c r="G16" s="114">
        <v>283</v>
      </c>
      <c r="H16" s="114">
        <v>301</v>
      </c>
      <c r="I16" s="140">
        <v>277</v>
      </c>
      <c r="J16" s="115">
        <v>-10</v>
      </c>
      <c r="K16" s="116">
        <v>-3.6101083032490973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1.109936575052854</v>
      </c>
      <c r="E18" s="115">
        <v>126</v>
      </c>
      <c r="F18" s="114">
        <v>117</v>
      </c>
      <c r="G18" s="114">
        <v>123</v>
      </c>
      <c r="H18" s="114">
        <v>109</v>
      </c>
      <c r="I18" s="140">
        <v>107</v>
      </c>
      <c r="J18" s="115">
        <v>19</v>
      </c>
      <c r="K18" s="116">
        <v>17.757009345794394</v>
      </c>
    </row>
    <row r="19" spans="1:11" ht="14.1" customHeight="1" x14ac:dyDescent="0.2">
      <c r="A19" s="306" t="s">
        <v>235</v>
      </c>
      <c r="B19" s="307" t="s">
        <v>236</v>
      </c>
      <c r="C19" s="308"/>
      <c r="D19" s="113">
        <v>0.87209302325581395</v>
      </c>
      <c r="E19" s="115">
        <v>99</v>
      </c>
      <c r="F19" s="114">
        <v>88</v>
      </c>
      <c r="G19" s="114">
        <v>93</v>
      </c>
      <c r="H19" s="114">
        <v>80</v>
      </c>
      <c r="I19" s="140">
        <v>78</v>
      </c>
      <c r="J19" s="115">
        <v>21</v>
      </c>
      <c r="K19" s="116">
        <v>26.923076923076923</v>
      </c>
    </row>
    <row r="20" spans="1:11" ht="14.1" customHeight="1" x14ac:dyDescent="0.2">
      <c r="A20" s="306">
        <v>12</v>
      </c>
      <c r="B20" s="307" t="s">
        <v>237</v>
      </c>
      <c r="C20" s="308"/>
      <c r="D20" s="113">
        <v>0.74876673713883013</v>
      </c>
      <c r="E20" s="115">
        <v>85</v>
      </c>
      <c r="F20" s="114">
        <v>81</v>
      </c>
      <c r="G20" s="114">
        <v>90</v>
      </c>
      <c r="H20" s="114">
        <v>89</v>
      </c>
      <c r="I20" s="140">
        <v>79</v>
      </c>
      <c r="J20" s="115">
        <v>6</v>
      </c>
      <c r="K20" s="116">
        <v>7.5949367088607591</v>
      </c>
    </row>
    <row r="21" spans="1:11" ht="14.1" customHeight="1" x14ac:dyDescent="0.2">
      <c r="A21" s="306">
        <v>21</v>
      </c>
      <c r="B21" s="307" t="s">
        <v>238</v>
      </c>
      <c r="C21" s="308"/>
      <c r="D21" s="113">
        <v>0.20260747004933052</v>
      </c>
      <c r="E21" s="115">
        <v>23</v>
      </c>
      <c r="F21" s="114">
        <v>22</v>
      </c>
      <c r="G21" s="114">
        <v>21</v>
      </c>
      <c r="H21" s="114">
        <v>18</v>
      </c>
      <c r="I21" s="140">
        <v>22</v>
      </c>
      <c r="J21" s="115">
        <v>1</v>
      </c>
      <c r="K21" s="116">
        <v>4.5454545454545459</v>
      </c>
    </row>
    <row r="22" spans="1:11" ht="14.1" customHeight="1" x14ac:dyDescent="0.2">
      <c r="A22" s="306">
        <v>22</v>
      </c>
      <c r="B22" s="307" t="s">
        <v>239</v>
      </c>
      <c r="C22" s="308"/>
      <c r="D22" s="113">
        <v>0.85447498238195918</v>
      </c>
      <c r="E22" s="115">
        <v>97</v>
      </c>
      <c r="F22" s="114">
        <v>91</v>
      </c>
      <c r="G22" s="114">
        <v>93</v>
      </c>
      <c r="H22" s="114">
        <v>90</v>
      </c>
      <c r="I22" s="140">
        <v>89</v>
      </c>
      <c r="J22" s="115">
        <v>8</v>
      </c>
      <c r="K22" s="116">
        <v>8.9887640449438209</v>
      </c>
    </row>
    <row r="23" spans="1:11" ht="14.1" customHeight="1" x14ac:dyDescent="0.2">
      <c r="A23" s="306">
        <v>23</v>
      </c>
      <c r="B23" s="307" t="s">
        <v>240</v>
      </c>
      <c r="C23" s="308"/>
      <c r="D23" s="113">
        <v>0.3699788583509514</v>
      </c>
      <c r="E23" s="115">
        <v>42</v>
      </c>
      <c r="F23" s="114">
        <v>42</v>
      </c>
      <c r="G23" s="114">
        <v>33</v>
      </c>
      <c r="H23" s="114">
        <v>38</v>
      </c>
      <c r="I23" s="140">
        <v>37</v>
      </c>
      <c r="J23" s="115">
        <v>5</v>
      </c>
      <c r="K23" s="116">
        <v>13.513513513513514</v>
      </c>
    </row>
    <row r="24" spans="1:11" ht="14.1" customHeight="1" x14ac:dyDescent="0.2">
      <c r="A24" s="306">
        <v>24</v>
      </c>
      <c r="B24" s="307" t="s">
        <v>241</v>
      </c>
      <c r="C24" s="308"/>
      <c r="D24" s="113">
        <v>1.1804087385482733</v>
      </c>
      <c r="E24" s="115">
        <v>134</v>
      </c>
      <c r="F24" s="114">
        <v>145</v>
      </c>
      <c r="G24" s="114">
        <v>154</v>
      </c>
      <c r="H24" s="114">
        <v>147</v>
      </c>
      <c r="I24" s="140">
        <v>151</v>
      </c>
      <c r="J24" s="115">
        <v>-17</v>
      </c>
      <c r="K24" s="116">
        <v>-11.258278145695364</v>
      </c>
    </row>
    <row r="25" spans="1:11" ht="14.1" customHeight="1" x14ac:dyDescent="0.2">
      <c r="A25" s="306">
        <v>25</v>
      </c>
      <c r="B25" s="307" t="s">
        <v>242</v>
      </c>
      <c r="C25" s="308"/>
      <c r="D25" s="113">
        <v>2.4929527836504581</v>
      </c>
      <c r="E25" s="115">
        <v>283</v>
      </c>
      <c r="F25" s="114">
        <v>290</v>
      </c>
      <c r="G25" s="114">
        <v>270</v>
      </c>
      <c r="H25" s="114">
        <v>261</v>
      </c>
      <c r="I25" s="140">
        <v>264</v>
      </c>
      <c r="J25" s="115">
        <v>19</v>
      </c>
      <c r="K25" s="116">
        <v>7.1969696969696972</v>
      </c>
    </row>
    <row r="26" spans="1:11" ht="14.1" customHeight="1" x14ac:dyDescent="0.2">
      <c r="A26" s="306">
        <v>26</v>
      </c>
      <c r="B26" s="307" t="s">
        <v>243</v>
      </c>
      <c r="C26" s="308"/>
      <c r="D26" s="113">
        <v>1.0923185341789994</v>
      </c>
      <c r="E26" s="115">
        <v>124</v>
      </c>
      <c r="F26" s="114">
        <v>119</v>
      </c>
      <c r="G26" s="114">
        <v>113</v>
      </c>
      <c r="H26" s="114">
        <v>124</v>
      </c>
      <c r="I26" s="140">
        <v>125</v>
      </c>
      <c r="J26" s="115">
        <v>-1</v>
      </c>
      <c r="K26" s="116">
        <v>-0.8</v>
      </c>
    </row>
    <row r="27" spans="1:11" ht="14.1" customHeight="1" x14ac:dyDescent="0.2">
      <c r="A27" s="306">
        <v>27</v>
      </c>
      <c r="B27" s="307" t="s">
        <v>244</v>
      </c>
      <c r="C27" s="308"/>
      <c r="D27" s="113">
        <v>0.48449612403100772</v>
      </c>
      <c r="E27" s="115">
        <v>55</v>
      </c>
      <c r="F27" s="114">
        <v>64</v>
      </c>
      <c r="G27" s="114">
        <v>55</v>
      </c>
      <c r="H27" s="114">
        <v>53</v>
      </c>
      <c r="I27" s="140">
        <v>59</v>
      </c>
      <c r="J27" s="115">
        <v>-4</v>
      </c>
      <c r="K27" s="116">
        <v>-6.7796610169491522</v>
      </c>
    </row>
    <row r="28" spans="1:11" ht="14.1" customHeight="1" x14ac:dyDescent="0.2">
      <c r="A28" s="306">
        <v>28</v>
      </c>
      <c r="B28" s="307" t="s">
        <v>245</v>
      </c>
      <c r="C28" s="308"/>
      <c r="D28" s="113">
        <v>0.38759689922480622</v>
      </c>
      <c r="E28" s="115">
        <v>44</v>
      </c>
      <c r="F28" s="114">
        <v>44</v>
      </c>
      <c r="G28" s="114">
        <v>41</v>
      </c>
      <c r="H28" s="114">
        <v>44</v>
      </c>
      <c r="I28" s="140">
        <v>47</v>
      </c>
      <c r="J28" s="115">
        <v>-3</v>
      </c>
      <c r="K28" s="116">
        <v>-6.3829787234042552</v>
      </c>
    </row>
    <row r="29" spans="1:11" ht="14.1" customHeight="1" x14ac:dyDescent="0.2">
      <c r="A29" s="306">
        <v>29</v>
      </c>
      <c r="B29" s="307" t="s">
        <v>246</v>
      </c>
      <c r="C29" s="308"/>
      <c r="D29" s="113">
        <v>3.4090909090909092</v>
      </c>
      <c r="E29" s="115">
        <v>387</v>
      </c>
      <c r="F29" s="114">
        <v>434</v>
      </c>
      <c r="G29" s="114">
        <v>409</v>
      </c>
      <c r="H29" s="114">
        <v>405</v>
      </c>
      <c r="I29" s="140">
        <v>411</v>
      </c>
      <c r="J29" s="115">
        <v>-24</v>
      </c>
      <c r="K29" s="116">
        <v>-5.8394160583941606</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2.9686398872445383</v>
      </c>
      <c r="E31" s="115">
        <v>337</v>
      </c>
      <c r="F31" s="114">
        <v>381</v>
      </c>
      <c r="G31" s="114">
        <v>364</v>
      </c>
      <c r="H31" s="114">
        <v>362</v>
      </c>
      <c r="I31" s="140">
        <v>368</v>
      </c>
      <c r="J31" s="115">
        <v>-31</v>
      </c>
      <c r="K31" s="116">
        <v>-8.4239130434782616</v>
      </c>
    </row>
    <row r="32" spans="1:11" ht="14.1" customHeight="1" x14ac:dyDescent="0.2">
      <c r="A32" s="306">
        <v>31</v>
      </c>
      <c r="B32" s="307" t="s">
        <v>251</v>
      </c>
      <c r="C32" s="308"/>
      <c r="D32" s="113">
        <v>0.19379844961240311</v>
      </c>
      <c r="E32" s="115">
        <v>22</v>
      </c>
      <c r="F32" s="114">
        <v>24</v>
      </c>
      <c r="G32" s="114">
        <v>24</v>
      </c>
      <c r="H32" s="114">
        <v>24</v>
      </c>
      <c r="I32" s="140">
        <v>21</v>
      </c>
      <c r="J32" s="115">
        <v>1</v>
      </c>
      <c r="K32" s="116">
        <v>4.7619047619047619</v>
      </c>
    </row>
    <row r="33" spans="1:11" ht="14.1" customHeight="1" x14ac:dyDescent="0.2">
      <c r="A33" s="306">
        <v>32</v>
      </c>
      <c r="B33" s="307" t="s">
        <v>252</v>
      </c>
      <c r="C33" s="308"/>
      <c r="D33" s="113">
        <v>1.2508809020436928</v>
      </c>
      <c r="E33" s="115">
        <v>142</v>
      </c>
      <c r="F33" s="114">
        <v>139</v>
      </c>
      <c r="G33" s="114">
        <v>152</v>
      </c>
      <c r="H33" s="114">
        <v>138</v>
      </c>
      <c r="I33" s="140">
        <v>129</v>
      </c>
      <c r="J33" s="115">
        <v>13</v>
      </c>
      <c r="K33" s="116">
        <v>10.077519379844961</v>
      </c>
    </row>
    <row r="34" spans="1:11" ht="14.1" customHeight="1" x14ac:dyDescent="0.2">
      <c r="A34" s="306">
        <v>33</v>
      </c>
      <c r="B34" s="307" t="s">
        <v>253</v>
      </c>
      <c r="C34" s="308"/>
      <c r="D34" s="113">
        <v>0.64305849189570119</v>
      </c>
      <c r="E34" s="115">
        <v>73</v>
      </c>
      <c r="F34" s="114">
        <v>74</v>
      </c>
      <c r="G34" s="114">
        <v>76</v>
      </c>
      <c r="H34" s="114">
        <v>73</v>
      </c>
      <c r="I34" s="140">
        <v>74</v>
      </c>
      <c r="J34" s="115">
        <v>-1</v>
      </c>
      <c r="K34" s="116">
        <v>-1.3513513513513513</v>
      </c>
    </row>
    <row r="35" spans="1:11" ht="14.1" customHeight="1" x14ac:dyDescent="0.2">
      <c r="A35" s="306">
        <v>34</v>
      </c>
      <c r="B35" s="307" t="s">
        <v>254</v>
      </c>
      <c r="C35" s="308"/>
      <c r="D35" s="113">
        <v>5.1532769556025366</v>
      </c>
      <c r="E35" s="115">
        <v>585</v>
      </c>
      <c r="F35" s="114">
        <v>600</v>
      </c>
      <c r="G35" s="114">
        <v>603</v>
      </c>
      <c r="H35" s="114">
        <v>595</v>
      </c>
      <c r="I35" s="140">
        <v>597</v>
      </c>
      <c r="J35" s="115">
        <v>-12</v>
      </c>
      <c r="K35" s="116">
        <v>-2.0100502512562812</v>
      </c>
    </row>
    <row r="36" spans="1:11" ht="14.1" customHeight="1" x14ac:dyDescent="0.2">
      <c r="A36" s="306">
        <v>41</v>
      </c>
      <c r="B36" s="307" t="s">
        <v>255</v>
      </c>
      <c r="C36" s="308"/>
      <c r="D36" s="113">
        <v>0.10570824524312897</v>
      </c>
      <c r="E36" s="115">
        <v>12</v>
      </c>
      <c r="F36" s="114">
        <v>13</v>
      </c>
      <c r="G36" s="114">
        <v>12</v>
      </c>
      <c r="H36" s="114">
        <v>15</v>
      </c>
      <c r="I36" s="140">
        <v>15</v>
      </c>
      <c r="J36" s="115">
        <v>-3</v>
      </c>
      <c r="K36" s="116">
        <v>-20</v>
      </c>
    </row>
    <row r="37" spans="1:11" ht="14.1" customHeight="1" x14ac:dyDescent="0.2">
      <c r="A37" s="306">
        <v>42</v>
      </c>
      <c r="B37" s="307" t="s">
        <v>256</v>
      </c>
      <c r="C37" s="308"/>
      <c r="D37" s="113" t="s">
        <v>513</v>
      </c>
      <c r="E37" s="115" t="s">
        <v>513</v>
      </c>
      <c r="F37" s="114" t="s">
        <v>513</v>
      </c>
      <c r="G37" s="114">
        <v>0</v>
      </c>
      <c r="H37" s="114">
        <v>0</v>
      </c>
      <c r="I37" s="140">
        <v>0</v>
      </c>
      <c r="J37" s="115" t="s">
        <v>513</v>
      </c>
      <c r="K37" s="116" t="s">
        <v>513</v>
      </c>
    </row>
    <row r="38" spans="1:11" ht="14.1" customHeight="1" x14ac:dyDescent="0.2">
      <c r="A38" s="306">
        <v>43</v>
      </c>
      <c r="B38" s="307" t="s">
        <v>257</v>
      </c>
      <c r="C38" s="308"/>
      <c r="D38" s="113">
        <v>0.45806906272022552</v>
      </c>
      <c r="E38" s="115">
        <v>52</v>
      </c>
      <c r="F38" s="114">
        <v>54</v>
      </c>
      <c r="G38" s="114">
        <v>51</v>
      </c>
      <c r="H38" s="114">
        <v>47</v>
      </c>
      <c r="I38" s="140">
        <v>43</v>
      </c>
      <c r="J38" s="115">
        <v>9</v>
      </c>
      <c r="K38" s="116">
        <v>20.930232558139537</v>
      </c>
    </row>
    <row r="39" spans="1:11" ht="14.1" customHeight="1" x14ac:dyDescent="0.2">
      <c r="A39" s="306">
        <v>51</v>
      </c>
      <c r="B39" s="307" t="s">
        <v>258</v>
      </c>
      <c r="C39" s="308"/>
      <c r="D39" s="113">
        <v>3.382663847780127</v>
      </c>
      <c r="E39" s="115">
        <v>384</v>
      </c>
      <c r="F39" s="114">
        <v>370</v>
      </c>
      <c r="G39" s="114">
        <v>374</v>
      </c>
      <c r="H39" s="114">
        <v>381</v>
      </c>
      <c r="I39" s="140">
        <v>381</v>
      </c>
      <c r="J39" s="115">
        <v>3</v>
      </c>
      <c r="K39" s="116">
        <v>0.78740157480314965</v>
      </c>
    </row>
    <row r="40" spans="1:11" ht="14.1" customHeight="1" x14ac:dyDescent="0.2">
      <c r="A40" s="306" t="s">
        <v>259</v>
      </c>
      <c r="B40" s="307" t="s">
        <v>260</v>
      </c>
      <c r="C40" s="308"/>
      <c r="D40" s="113">
        <v>3.1448202959830867</v>
      </c>
      <c r="E40" s="115">
        <v>357</v>
      </c>
      <c r="F40" s="114">
        <v>343</v>
      </c>
      <c r="G40" s="114">
        <v>346</v>
      </c>
      <c r="H40" s="114">
        <v>354</v>
      </c>
      <c r="I40" s="140">
        <v>354</v>
      </c>
      <c r="J40" s="115">
        <v>3</v>
      </c>
      <c r="K40" s="116">
        <v>0.84745762711864403</v>
      </c>
    </row>
    <row r="41" spans="1:11" ht="14.1" customHeight="1" x14ac:dyDescent="0.2">
      <c r="A41" s="306"/>
      <c r="B41" s="307" t="s">
        <v>261</v>
      </c>
      <c r="C41" s="308"/>
      <c r="D41" s="113">
        <v>2.5458069062720226</v>
      </c>
      <c r="E41" s="115">
        <v>289</v>
      </c>
      <c r="F41" s="114">
        <v>284</v>
      </c>
      <c r="G41" s="114">
        <v>283</v>
      </c>
      <c r="H41" s="114">
        <v>283</v>
      </c>
      <c r="I41" s="140">
        <v>275</v>
      </c>
      <c r="J41" s="115">
        <v>14</v>
      </c>
      <c r="K41" s="116">
        <v>5.0909090909090908</v>
      </c>
    </row>
    <row r="42" spans="1:11" ht="14.1" customHeight="1" x14ac:dyDescent="0.2">
      <c r="A42" s="306">
        <v>52</v>
      </c>
      <c r="B42" s="307" t="s">
        <v>262</v>
      </c>
      <c r="C42" s="308"/>
      <c r="D42" s="113">
        <v>5.8315715292459478</v>
      </c>
      <c r="E42" s="115">
        <v>662</v>
      </c>
      <c r="F42" s="114">
        <v>659</v>
      </c>
      <c r="G42" s="114">
        <v>658</v>
      </c>
      <c r="H42" s="114">
        <v>658</v>
      </c>
      <c r="I42" s="140">
        <v>612</v>
      </c>
      <c r="J42" s="115">
        <v>50</v>
      </c>
      <c r="K42" s="116">
        <v>8.1699346405228752</v>
      </c>
    </row>
    <row r="43" spans="1:11" ht="14.1" customHeight="1" x14ac:dyDescent="0.2">
      <c r="A43" s="306" t="s">
        <v>263</v>
      </c>
      <c r="B43" s="307" t="s">
        <v>264</v>
      </c>
      <c r="C43" s="308"/>
      <c r="D43" s="113">
        <v>5.5320648343904155</v>
      </c>
      <c r="E43" s="115">
        <v>628</v>
      </c>
      <c r="F43" s="114">
        <v>624</v>
      </c>
      <c r="G43" s="114">
        <v>620</v>
      </c>
      <c r="H43" s="114">
        <v>620</v>
      </c>
      <c r="I43" s="140">
        <v>583</v>
      </c>
      <c r="J43" s="115">
        <v>45</v>
      </c>
      <c r="K43" s="116">
        <v>7.7186963979416809</v>
      </c>
    </row>
    <row r="44" spans="1:11" ht="14.1" customHeight="1" x14ac:dyDescent="0.2">
      <c r="A44" s="306">
        <v>53</v>
      </c>
      <c r="B44" s="307" t="s">
        <v>265</v>
      </c>
      <c r="C44" s="308"/>
      <c r="D44" s="113">
        <v>1.233262861169838</v>
      </c>
      <c r="E44" s="115">
        <v>140</v>
      </c>
      <c r="F44" s="114">
        <v>108</v>
      </c>
      <c r="G44" s="114">
        <v>83</v>
      </c>
      <c r="H44" s="114">
        <v>83</v>
      </c>
      <c r="I44" s="140">
        <v>86</v>
      </c>
      <c r="J44" s="115">
        <v>54</v>
      </c>
      <c r="K44" s="116">
        <v>62.790697674418603</v>
      </c>
    </row>
    <row r="45" spans="1:11" ht="14.1" customHeight="1" x14ac:dyDescent="0.2">
      <c r="A45" s="306" t="s">
        <v>266</v>
      </c>
      <c r="B45" s="307" t="s">
        <v>267</v>
      </c>
      <c r="C45" s="308"/>
      <c r="D45" s="113">
        <v>1.2068357998590558</v>
      </c>
      <c r="E45" s="115">
        <v>137</v>
      </c>
      <c r="F45" s="114">
        <v>105</v>
      </c>
      <c r="G45" s="114">
        <v>80</v>
      </c>
      <c r="H45" s="114">
        <v>80</v>
      </c>
      <c r="I45" s="140">
        <v>83</v>
      </c>
      <c r="J45" s="115">
        <v>54</v>
      </c>
      <c r="K45" s="116">
        <v>65.060240963855421</v>
      </c>
    </row>
    <row r="46" spans="1:11" ht="14.1" customHeight="1" x14ac:dyDescent="0.2">
      <c r="A46" s="306">
        <v>54</v>
      </c>
      <c r="B46" s="307" t="s">
        <v>268</v>
      </c>
      <c r="C46" s="308"/>
      <c r="D46" s="113">
        <v>17.908738548273433</v>
      </c>
      <c r="E46" s="115">
        <v>2033</v>
      </c>
      <c r="F46" s="114">
        <v>2067</v>
      </c>
      <c r="G46" s="114">
        <v>2072</v>
      </c>
      <c r="H46" s="114">
        <v>2114</v>
      </c>
      <c r="I46" s="140">
        <v>2133</v>
      </c>
      <c r="J46" s="115">
        <v>-100</v>
      </c>
      <c r="K46" s="116">
        <v>-4.6882325363338024</v>
      </c>
    </row>
    <row r="47" spans="1:11" ht="14.1" customHeight="1" x14ac:dyDescent="0.2">
      <c r="A47" s="306">
        <v>61</v>
      </c>
      <c r="B47" s="307" t="s">
        <v>269</v>
      </c>
      <c r="C47" s="308"/>
      <c r="D47" s="113">
        <v>0.70472163495419304</v>
      </c>
      <c r="E47" s="115">
        <v>80</v>
      </c>
      <c r="F47" s="114">
        <v>80</v>
      </c>
      <c r="G47" s="114">
        <v>82</v>
      </c>
      <c r="H47" s="114">
        <v>80</v>
      </c>
      <c r="I47" s="140">
        <v>79</v>
      </c>
      <c r="J47" s="115">
        <v>1</v>
      </c>
      <c r="K47" s="116">
        <v>1.2658227848101267</v>
      </c>
    </row>
    <row r="48" spans="1:11" ht="14.1" customHeight="1" x14ac:dyDescent="0.2">
      <c r="A48" s="306">
        <v>62</v>
      </c>
      <c r="B48" s="307" t="s">
        <v>270</v>
      </c>
      <c r="C48" s="308"/>
      <c r="D48" s="113">
        <v>9.6634954193093723</v>
      </c>
      <c r="E48" s="115">
        <v>1097</v>
      </c>
      <c r="F48" s="114">
        <v>1180</v>
      </c>
      <c r="G48" s="114">
        <v>1151</v>
      </c>
      <c r="H48" s="114">
        <v>1125</v>
      </c>
      <c r="I48" s="140">
        <v>1118</v>
      </c>
      <c r="J48" s="115">
        <v>-21</v>
      </c>
      <c r="K48" s="116">
        <v>-1.8783542039355994</v>
      </c>
    </row>
    <row r="49" spans="1:11" ht="14.1" customHeight="1" x14ac:dyDescent="0.2">
      <c r="A49" s="306">
        <v>63</v>
      </c>
      <c r="B49" s="307" t="s">
        <v>271</v>
      </c>
      <c r="C49" s="308"/>
      <c r="D49" s="113">
        <v>10.033474277660325</v>
      </c>
      <c r="E49" s="115">
        <v>1139</v>
      </c>
      <c r="F49" s="114">
        <v>1237</v>
      </c>
      <c r="G49" s="114">
        <v>1273</v>
      </c>
      <c r="H49" s="114">
        <v>1272</v>
      </c>
      <c r="I49" s="140">
        <v>1211</v>
      </c>
      <c r="J49" s="115">
        <v>-72</v>
      </c>
      <c r="K49" s="116">
        <v>-5.9454995871180838</v>
      </c>
    </row>
    <row r="50" spans="1:11" ht="14.1" customHeight="1" x14ac:dyDescent="0.2">
      <c r="A50" s="306" t="s">
        <v>272</v>
      </c>
      <c r="B50" s="307" t="s">
        <v>273</v>
      </c>
      <c r="C50" s="308"/>
      <c r="D50" s="113">
        <v>0.5021141649048626</v>
      </c>
      <c r="E50" s="115">
        <v>57</v>
      </c>
      <c r="F50" s="114">
        <v>64</v>
      </c>
      <c r="G50" s="114">
        <v>71</v>
      </c>
      <c r="H50" s="114">
        <v>63</v>
      </c>
      <c r="I50" s="140">
        <v>66</v>
      </c>
      <c r="J50" s="115">
        <v>-9</v>
      </c>
      <c r="K50" s="116">
        <v>-13.636363636363637</v>
      </c>
    </row>
    <row r="51" spans="1:11" ht="14.1" customHeight="1" x14ac:dyDescent="0.2">
      <c r="A51" s="306" t="s">
        <v>274</v>
      </c>
      <c r="B51" s="307" t="s">
        <v>275</v>
      </c>
      <c r="C51" s="308"/>
      <c r="D51" s="113">
        <v>9.3551797040169138</v>
      </c>
      <c r="E51" s="115">
        <v>1062</v>
      </c>
      <c r="F51" s="114">
        <v>1152</v>
      </c>
      <c r="G51" s="114">
        <v>1176</v>
      </c>
      <c r="H51" s="114">
        <v>1179</v>
      </c>
      <c r="I51" s="140">
        <v>1122</v>
      </c>
      <c r="J51" s="115">
        <v>-60</v>
      </c>
      <c r="K51" s="116">
        <v>-5.3475935828877006</v>
      </c>
    </row>
    <row r="52" spans="1:11" ht="14.1" customHeight="1" x14ac:dyDescent="0.2">
      <c r="A52" s="306">
        <v>71</v>
      </c>
      <c r="B52" s="307" t="s">
        <v>276</v>
      </c>
      <c r="C52" s="308"/>
      <c r="D52" s="113">
        <v>13.513037350246652</v>
      </c>
      <c r="E52" s="115">
        <v>1534</v>
      </c>
      <c r="F52" s="114">
        <v>1575</v>
      </c>
      <c r="G52" s="114">
        <v>1531</v>
      </c>
      <c r="H52" s="114">
        <v>1540</v>
      </c>
      <c r="I52" s="140">
        <v>1531</v>
      </c>
      <c r="J52" s="115">
        <v>3</v>
      </c>
      <c r="K52" s="116">
        <v>0.19595035924232529</v>
      </c>
    </row>
    <row r="53" spans="1:11" ht="14.1" customHeight="1" x14ac:dyDescent="0.2">
      <c r="A53" s="306" t="s">
        <v>277</v>
      </c>
      <c r="B53" s="307" t="s">
        <v>278</v>
      </c>
      <c r="C53" s="308"/>
      <c r="D53" s="113">
        <v>0.97780126849894289</v>
      </c>
      <c r="E53" s="115">
        <v>111</v>
      </c>
      <c r="F53" s="114">
        <v>111</v>
      </c>
      <c r="G53" s="114">
        <v>109</v>
      </c>
      <c r="H53" s="114">
        <v>107</v>
      </c>
      <c r="I53" s="140">
        <v>111</v>
      </c>
      <c r="J53" s="115">
        <v>0</v>
      </c>
      <c r="K53" s="116">
        <v>0</v>
      </c>
    </row>
    <row r="54" spans="1:11" ht="14.1" customHeight="1" x14ac:dyDescent="0.2">
      <c r="A54" s="306" t="s">
        <v>279</v>
      </c>
      <c r="B54" s="307" t="s">
        <v>280</v>
      </c>
      <c r="C54" s="308"/>
      <c r="D54" s="113">
        <v>11.98907681465821</v>
      </c>
      <c r="E54" s="115">
        <v>1361</v>
      </c>
      <c r="F54" s="114">
        <v>1399</v>
      </c>
      <c r="G54" s="114">
        <v>1359</v>
      </c>
      <c r="H54" s="114">
        <v>1369</v>
      </c>
      <c r="I54" s="140">
        <v>1358</v>
      </c>
      <c r="J54" s="115">
        <v>3</v>
      </c>
      <c r="K54" s="116">
        <v>0.22091310751104565</v>
      </c>
    </row>
    <row r="55" spans="1:11" ht="14.1" customHeight="1" x14ac:dyDescent="0.2">
      <c r="A55" s="306">
        <v>72</v>
      </c>
      <c r="B55" s="307" t="s">
        <v>281</v>
      </c>
      <c r="C55" s="308"/>
      <c r="D55" s="113">
        <v>1.3918252290345314</v>
      </c>
      <c r="E55" s="115">
        <v>158</v>
      </c>
      <c r="F55" s="114">
        <v>164</v>
      </c>
      <c r="G55" s="114">
        <v>162</v>
      </c>
      <c r="H55" s="114">
        <v>160</v>
      </c>
      <c r="I55" s="140">
        <v>162</v>
      </c>
      <c r="J55" s="115">
        <v>-4</v>
      </c>
      <c r="K55" s="116">
        <v>-2.4691358024691357</v>
      </c>
    </row>
    <row r="56" spans="1:11" ht="14.1" customHeight="1" x14ac:dyDescent="0.2">
      <c r="A56" s="306" t="s">
        <v>282</v>
      </c>
      <c r="B56" s="307" t="s">
        <v>283</v>
      </c>
      <c r="C56" s="308"/>
      <c r="D56" s="113">
        <v>0.23784355179704017</v>
      </c>
      <c r="E56" s="115">
        <v>27</v>
      </c>
      <c r="F56" s="114">
        <v>26</v>
      </c>
      <c r="G56" s="114">
        <v>27</v>
      </c>
      <c r="H56" s="114">
        <v>27</v>
      </c>
      <c r="I56" s="140">
        <v>30</v>
      </c>
      <c r="J56" s="115">
        <v>-3</v>
      </c>
      <c r="K56" s="116">
        <v>-10</v>
      </c>
    </row>
    <row r="57" spans="1:11" ht="14.1" customHeight="1" x14ac:dyDescent="0.2">
      <c r="A57" s="306" t="s">
        <v>284</v>
      </c>
      <c r="B57" s="307" t="s">
        <v>285</v>
      </c>
      <c r="C57" s="308"/>
      <c r="D57" s="113">
        <v>0.77519379844961245</v>
      </c>
      <c r="E57" s="115">
        <v>88</v>
      </c>
      <c r="F57" s="114">
        <v>95</v>
      </c>
      <c r="G57" s="114">
        <v>89</v>
      </c>
      <c r="H57" s="114">
        <v>83</v>
      </c>
      <c r="I57" s="140">
        <v>83</v>
      </c>
      <c r="J57" s="115">
        <v>5</v>
      </c>
      <c r="K57" s="116">
        <v>6.024096385542169</v>
      </c>
    </row>
    <row r="58" spans="1:11" ht="14.1" customHeight="1" x14ac:dyDescent="0.2">
      <c r="A58" s="306">
        <v>73</v>
      </c>
      <c r="B58" s="307" t="s">
        <v>286</v>
      </c>
      <c r="C58" s="308"/>
      <c r="D58" s="113">
        <v>0.98661028893587033</v>
      </c>
      <c r="E58" s="115">
        <v>112</v>
      </c>
      <c r="F58" s="114">
        <v>113</v>
      </c>
      <c r="G58" s="114">
        <v>113</v>
      </c>
      <c r="H58" s="114">
        <v>110</v>
      </c>
      <c r="I58" s="140">
        <v>112</v>
      </c>
      <c r="J58" s="115">
        <v>0</v>
      </c>
      <c r="K58" s="116">
        <v>0</v>
      </c>
    </row>
    <row r="59" spans="1:11" ht="14.1" customHeight="1" x14ac:dyDescent="0.2">
      <c r="A59" s="306" t="s">
        <v>287</v>
      </c>
      <c r="B59" s="307" t="s">
        <v>288</v>
      </c>
      <c r="C59" s="308"/>
      <c r="D59" s="113">
        <v>0.66067653276955607</v>
      </c>
      <c r="E59" s="115">
        <v>75</v>
      </c>
      <c r="F59" s="114">
        <v>72</v>
      </c>
      <c r="G59" s="114">
        <v>68</v>
      </c>
      <c r="H59" s="114">
        <v>68</v>
      </c>
      <c r="I59" s="140">
        <v>70</v>
      </c>
      <c r="J59" s="115">
        <v>5</v>
      </c>
      <c r="K59" s="116">
        <v>7.1428571428571432</v>
      </c>
    </row>
    <row r="60" spans="1:11" ht="14.1" customHeight="1" x14ac:dyDescent="0.2">
      <c r="A60" s="306">
        <v>81</v>
      </c>
      <c r="B60" s="307" t="s">
        <v>289</v>
      </c>
      <c r="C60" s="308"/>
      <c r="D60" s="113">
        <v>4.3164200140944331</v>
      </c>
      <c r="E60" s="115">
        <v>490</v>
      </c>
      <c r="F60" s="114">
        <v>506</v>
      </c>
      <c r="G60" s="114">
        <v>488</v>
      </c>
      <c r="H60" s="114">
        <v>489</v>
      </c>
      <c r="I60" s="140">
        <v>491</v>
      </c>
      <c r="J60" s="115">
        <v>-1</v>
      </c>
      <c r="K60" s="116">
        <v>-0.20366598778004075</v>
      </c>
    </row>
    <row r="61" spans="1:11" ht="14.1" customHeight="1" x14ac:dyDescent="0.2">
      <c r="A61" s="306" t="s">
        <v>290</v>
      </c>
      <c r="B61" s="307" t="s">
        <v>291</v>
      </c>
      <c r="C61" s="308"/>
      <c r="D61" s="113">
        <v>1.7794221282593377</v>
      </c>
      <c r="E61" s="115">
        <v>202</v>
      </c>
      <c r="F61" s="114">
        <v>209</v>
      </c>
      <c r="G61" s="114">
        <v>203</v>
      </c>
      <c r="H61" s="114">
        <v>210</v>
      </c>
      <c r="I61" s="140">
        <v>217</v>
      </c>
      <c r="J61" s="115">
        <v>-15</v>
      </c>
      <c r="K61" s="116">
        <v>-6.9124423963133639</v>
      </c>
    </row>
    <row r="62" spans="1:11" ht="14.1" customHeight="1" x14ac:dyDescent="0.2">
      <c r="A62" s="306" t="s">
        <v>292</v>
      </c>
      <c r="B62" s="307" t="s">
        <v>293</v>
      </c>
      <c r="C62" s="308"/>
      <c r="D62" s="113">
        <v>1.0482734319943623</v>
      </c>
      <c r="E62" s="115">
        <v>119</v>
      </c>
      <c r="F62" s="114">
        <v>124</v>
      </c>
      <c r="G62" s="114">
        <v>116</v>
      </c>
      <c r="H62" s="114">
        <v>110</v>
      </c>
      <c r="I62" s="140">
        <v>105</v>
      </c>
      <c r="J62" s="115">
        <v>14</v>
      </c>
      <c r="K62" s="116">
        <v>13.333333333333334</v>
      </c>
    </row>
    <row r="63" spans="1:11" ht="14.1" customHeight="1" x14ac:dyDescent="0.2">
      <c r="A63" s="306"/>
      <c r="B63" s="307" t="s">
        <v>294</v>
      </c>
      <c r="C63" s="308"/>
      <c r="D63" s="113">
        <v>0.99541930937279777</v>
      </c>
      <c r="E63" s="115">
        <v>113</v>
      </c>
      <c r="F63" s="114">
        <v>115</v>
      </c>
      <c r="G63" s="114">
        <v>107</v>
      </c>
      <c r="H63" s="114">
        <v>102</v>
      </c>
      <c r="I63" s="140">
        <v>99</v>
      </c>
      <c r="J63" s="115">
        <v>14</v>
      </c>
      <c r="K63" s="116">
        <v>14.141414141414142</v>
      </c>
    </row>
    <row r="64" spans="1:11" ht="14.1" customHeight="1" x14ac:dyDescent="0.2">
      <c r="A64" s="306" t="s">
        <v>295</v>
      </c>
      <c r="B64" s="307" t="s">
        <v>296</v>
      </c>
      <c r="C64" s="308"/>
      <c r="D64" s="113">
        <v>0.14975334742776603</v>
      </c>
      <c r="E64" s="115">
        <v>17</v>
      </c>
      <c r="F64" s="114">
        <v>18</v>
      </c>
      <c r="G64" s="114">
        <v>18</v>
      </c>
      <c r="H64" s="114">
        <v>19</v>
      </c>
      <c r="I64" s="140">
        <v>20</v>
      </c>
      <c r="J64" s="115">
        <v>-3</v>
      </c>
      <c r="K64" s="116">
        <v>-15</v>
      </c>
    </row>
    <row r="65" spans="1:11" ht="14.1" customHeight="1" x14ac:dyDescent="0.2">
      <c r="A65" s="306" t="s">
        <v>297</v>
      </c>
      <c r="B65" s="307" t="s">
        <v>298</v>
      </c>
      <c r="C65" s="308"/>
      <c r="D65" s="113">
        <v>0.85447498238195918</v>
      </c>
      <c r="E65" s="115">
        <v>97</v>
      </c>
      <c r="F65" s="114">
        <v>99</v>
      </c>
      <c r="G65" s="114">
        <v>97</v>
      </c>
      <c r="H65" s="114">
        <v>97</v>
      </c>
      <c r="I65" s="140">
        <v>96</v>
      </c>
      <c r="J65" s="115">
        <v>1</v>
      </c>
      <c r="K65" s="116">
        <v>1.0416666666666667</v>
      </c>
    </row>
    <row r="66" spans="1:11" ht="14.1" customHeight="1" x14ac:dyDescent="0.2">
      <c r="A66" s="306">
        <v>82</v>
      </c>
      <c r="B66" s="307" t="s">
        <v>299</v>
      </c>
      <c r="C66" s="308"/>
      <c r="D66" s="113">
        <v>1.6737138830162086</v>
      </c>
      <c r="E66" s="115">
        <v>190</v>
      </c>
      <c r="F66" s="114">
        <v>186</v>
      </c>
      <c r="G66" s="114">
        <v>183</v>
      </c>
      <c r="H66" s="114">
        <v>181</v>
      </c>
      <c r="I66" s="140">
        <v>182</v>
      </c>
      <c r="J66" s="115">
        <v>8</v>
      </c>
      <c r="K66" s="116">
        <v>4.395604395604396</v>
      </c>
    </row>
    <row r="67" spans="1:11" ht="14.1" customHeight="1" x14ac:dyDescent="0.2">
      <c r="A67" s="306" t="s">
        <v>300</v>
      </c>
      <c r="B67" s="307" t="s">
        <v>301</v>
      </c>
      <c r="C67" s="308"/>
      <c r="D67" s="113">
        <v>0.78400281888653978</v>
      </c>
      <c r="E67" s="115">
        <v>89</v>
      </c>
      <c r="F67" s="114">
        <v>85</v>
      </c>
      <c r="G67" s="114">
        <v>81</v>
      </c>
      <c r="H67" s="114">
        <v>83</v>
      </c>
      <c r="I67" s="140">
        <v>82</v>
      </c>
      <c r="J67" s="115">
        <v>7</v>
      </c>
      <c r="K67" s="116">
        <v>8.536585365853659</v>
      </c>
    </row>
    <row r="68" spans="1:11" ht="14.1" customHeight="1" x14ac:dyDescent="0.2">
      <c r="A68" s="306" t="s">
        <v>302</v>
      </c>
      <c r="B68" s="307" t="s">
        <v>303</v>
      </c>
      <c r="C68" s="308"/>
      <c r="D68" s="113">
        <v>0.56377730796335446</v>
      </c>
      <c r="E68" s="115">
        <v>64</v>
      </c>
      <c r="F68" s="114">
        <v>67</v>
      </c>
      <c r="G68" s="114">
        <v>66</v>
      </c>
      <c r="H68" s="114">
        <v>65</v>
      </c>
      <c r="I68" s="140">
        <v>64</v>
      </c>
      <c r="J68" s="115">
        <v>0</v>
      </c>
      <c r="K68" s="116">
        <v>0</v>
      </c>
    </row>
    <row r="69" spans="1:11" ht="14.1" customHeight="1" x14ac:dyDescent="0.2">
      <c r="A69" s="306">
        <v>83</v>
      </c>
      <c r="B69" s="307" t="s">
        <v>304</v>
      </c>
      <c r="C69" s="308"/>
      <c r="D69" s="113">
        <v>2.2903453136011276</v>
      </c>
      <c r="E69" s="115">
        <v>260</v>
      </c>
      <c r="F69" s="114">
        <v>269</v>
      </c>
      <c r="G69" s="114">
        <v>263</v>
      </c>
      <c r="H69" s="114">
        <v>273</v>
      </c>
      <c r="I69" s="140">
        <v>273</v>
      </c>
      <c r="J69" s="115">
        <v>-13</v>
      </c>
      <c r="K69" s="116">
        <v>-4.7619047619047619</v>
      </c>
    </row>
    <row r="70" spans="1:11" ht="14.1" customHeight="1" x14ac:dyDescent="0.2">
      <c r="A70" s="306" t="s">
        <v>305</v>
      </c>
      <c r="B70" s="307" t="s">
        <v>306</v>
      </c>
      <c r="C70" s="308"/>
      <c r="D70" s="113">
        <v>0.78400281888653978</v>
      </c>
      <c r="E70" s="115">
        <v>89</v>
      </c>
      <c r="F70" s="114">
        <v>97</v>
      </c>
      <c r="G70" s="114">
        <v>88</v>
      </c>
      <c r="H70" s="114">
        <v>95</v>
      </c>
      <c r="I70" s="140">
        <v>96</v>
      </c>
      <c r="J70" s="115">
        <v>-7</v>
      </c>
      <c r="K70" s="116">
        <v>-7.291666666666667</v>
      </c>
    </row>
    <row r="71" spans="1:11" ht="14.1" customHeight="1" x14ac:dyDescent="0.2">
      <c r="A71" s="306"/>
      <c r="B71" s="307" t="s">
        <v>307</v>
      </c>
      <c r="C71" s="308"/>
      <c r="D71" s="113">
        <v>0.55496828752642702</v>
      </c>
      <c r="E71" s="115">
        <v>63</v>
      </c>
      <c r="F71" s="114">
        <v>74</v>
      </c>
      <c r="G71" s="114">
        <v>68</v>
      </c>
      <c r="H71" s="114">
        <v>73</v>
      </c>
      <c r="I71" s="140">
        <v>72</v>
      </c>
      <c r="J71" s="115">
        <v>-9</v>
      </c>
      <c r="K71" s="116">
        <v>-12.5</v>
      </c>
    </row>
    <row r="72" spans="1:11" ht="14.1" customHeight="1" x14ac:dyDescent="0.2">
      <c r="A72" s="306">
        <v>84</v>
      </c>
      <c r="B72" s="307" t="s">
        <v>308</v>
      </c>
      <c r="C72" s="308"/>
      <c r="D72" s="113">
        <v>1.4534883720930232</v>
      </c>
      <c r="E72" s="115">
        <v>165</v>
      </c>
      <c r="F72" s="114">
        <v>186</v>
      </c>
      <c r="G72" s="114">
        <v>185</v>
      </c>
      <c r="H72" s="114">
        <v>203</v>
      </c>
      <c r="I72" s="140">
        <v>183</v>
      </c>
      <c r="J72" s="115">
        <v>-18</v>
      </c>
      <c r="K72" s="116">
        <v>-9.8360655737704921</v>
      </c>
    </row>
    <row r="73" spans="1:11" ht="14.1" customHeight="1" x14ac:dyDescent="0.2">
      <c r="A73" s="306" t="s">
        <v>309</v>
      </c>
      <c r="B73" s="307" t="s">
        <v>310</v>
      </c>
      <c r="C73" s="308"/>
      <c r="D73" s="113">
        <v>0.12332628611698379</v>
      </c>
      <c r="E73" s="115">
        <v>14</v>
      </c>
      <c r="F73" s="114">
        <v>15</v>
      </c>
      <c r="G73" s="114">
        <v>10</v>
      </c>
      <c r="H73" s="114">
        <v>9</v>
      </c>
      <c r="I73" s="140">
        <v>12</v>
      </c>
      <c r="J73" s="115">
        <v>2</v>
      </c>
      <c r="K73" s="116">
        <v>16.666666666666668</v>
      </c>
    </row>
    <row r="74" spans="1:11" ht="14.1" customHeight="1" x14ac:dyDescent="0.2">
      <c r="A74" s="306" t="s">
        <v>311</v>
      </c>
      <c r="B74" s="307" t="s">
        <v>312</v>
      </c>
      <c r="C74" s="308"/>
      <c r="D74" s="113">
        <v>0.10570824524312897</v>
      </c>
      <c r="E74" s="115">
        <v>12</v>
      </c>
      <c r="F74" s="114">
        <v>13</v>
      </c>
      <c r="G74" s="114">
        <v>14</v>
      </c>
      <c r="H74" s="114">
        <v>10</v>
      </c>
      <c r="I74" s="140">
        <v>9</v>
      </c>
      <c r="J74" s="115">
        <v>3</v>
      </c>
      <c r="K74" s="116">
        <v>33.333333333333336</v>
      </c>
    </row>
    <row r="75" spans="1:11" ht="14.1" customHeight="1" x14ac:dyDescent="0.2">
      <c r="A75" s="306" t="s">
        <v>313</v>
      </c>
      <c r="B75" s="307" t="s">
        <v>314</v>
      </c>
      <c r="C75" s="308"/>
      <c r="D75" s="113">
        <v>0.28188865398167723</v>
      </c>
      <c r="E75" s="115">
        <v>32</v>
      </c>
      <c r="F75" s="114">
        <v>45</v>
      </c>
      <c r="G75" s="114">
        <v>44</v>
      </c>
      <c r="H75" s="114">
        <v>72</v>
      </c>
      <c r="I75" s="140">
        <v>45</v>
      </c>
      <c r="J75" s="115">
        <v>-13</v>
      </c>
      <c r="K75" s="116">
        <v>-28.888888888888889</v>
      </c>
    </row>
    <row r="76" spans="1:11" ht="14.1" customHeight="1" x14ac:dyDescent="0.2">
      <c r="A76" s="306">
        <v>91</v>
      </c>
      <c r="B76" s="307" t="s">
        <v>315</v>
      </c>
      <c r="C76" s="308"/>
      <c r="D76" s="113">
        <v>5.2854122621564484E-2</v>
      </c>
      <c r="E76" s="115">
        <v>6</v>
      </c>
      <c r="F76" s="114">
        <v>4</v>
      </c>
      <c r="G76" s="114" t="s">
        <v>513</v>
      </c>
      <c r="H76" s="114" t="s">
        <v>513</v>
      </c>
      <c r="I76" s="140" t="s">
        <v>513</v>
      </c>
      <c r="J76" s="115" t="s">
        <v>513</v>
      </c>
      <c r="K76" s="116" t="s">
        <v>513</v>
      </c>
    </row>
    <row r="77" spans="1:11" ht="14.1" customHeight="1" x14ac:dyDescent="0.2">
      <c r="A77" s="306">
        <v>92</v>
      </c>
      <c r="B77" s="307" t="s">
        <v>316</v>
      </c>
      <c r="C77" s="308"/>
      <c r="D77" s="113">
        <v>0.48449612403100772</v>
      </c>
      <c r="E77" s="115">
        <v>55</v>
      </c>
      <c r="F77" s="114">
        <v>54</v>
      </c>
      <c r="G77" s="114">
        <v>47</v>
      </c>
      <c r="H77" s="114">
        <v>41</v>
      </c>
      <c r="I77" s="140">
        <v>33</v>
      </c>
      <c r="J77" s="115">
        <v>22</v>
      </c>
      <c r="K77" s="116">
        <v>66.666666666666671</v>
      </c>
    </row>
    <row r="78" spans="1:11" ht="14.1" customHeight="1" x14ac:dyDescent="0.2">
      <c r="A78" s="306">
        <v>93</v>
      </c>
      <c r="B78" s="307" t="s">
        <v>317</v>
      </c>
      <c r="C78" s="308"/>
      <c r="D78" s="113">
        <v>0.11451726568005638</v>
      </c>
      <c r="E78" s="115">
        <v>13</v>
      </c>
      <c r="F78" s="114">
        <v>13</v>
      </c>
      <c r="G78" s="114">
        <v>14</v>
      </c>
      <c r="H78" s="114">
        <v>14</v>
      </c>
      <c r="I78" s="140">
        <v>15</v>
      </c>
      <c r="J78" s="115">
        <v>-2</v>
      </c>
      <c r="K78" s="116">
        <v>-13.333333333333334</v>
      </c>
    </row>
    <row r="79" spans="1:11" ht="14.1" customHeight="1" x14ac:dyDescent="0.2">
      <c r="A79" s="306">
        <v>94</v>
      </c>
      <c r="B79" s="307" t="s">
        <v>318</v>
      </c>
      <c r="C79" s="308"/>
      <c r="D79" s="113">
        <v>0.42283298097251587</v>
      </c>
      <c r="E79" s="115">
        <v>48</v>
      </c>
      <c r="F79" s="114">
        <v>58</v>
      </c>
      <c r="G79" s="114">
        <v>60</v>
      </c>
      <c r="H79" s="114">
        <v>49</v>
      </c>
      <c r="I79" s="140">
        <v>51</v>
      </c>
      <c r="J79" s="115">
        <v>-3</v>
      </c>
      <c r="K79" s="116">
        <v>-5.882352941176471</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4.3780831571529246</v>
      </c>
      <c r="E81" s="143">
        <v>497</v>
      </c>
      <c r="F81" s="144">
        <v>513</v>
      </c>
      <c r="G81" s="144">
        <v>509</v>
      </c>
      <c r="H81" s="144">
        <v>527</v>
      </c>
      <c r="I81" s="145">
        <v>498</v>
      </c>
      <c r="J81" s="143">
        <v>-1</v>
      </c>
      <c r="K81" s="146">
        <v>-0.20080321285140562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334</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335</v>
      </c>
      <c r="B5" s="623"/>
      <c r="C5" s="623"/>
      <c r="D5" s="623"/>
      <c r="E5" s="336"/>
      <c r="F5" s="336"/>
      <c r="G5" s="336"/>
      <c r="H5" s="336"/>
      <c r="I5" s="337"/>
      <c r="J5" s="337"/>
      <c r="K5" s="336"/>
      <c r="L5" s="336"/>
    </row>
    <row r="6" spans="1:17" s="553" customFormat="1" ht="35.1" customHeight="1" x14ac:dyDescent="0.25">
      <c r="A6" s="634" t="s">
        <v>521</v>
      </c>
      <c r="B6" s="635"/>
      <c r="C6" s="635"/>
      <c r="D6" s="635"/>
      <c r="E6" s="635"/>
      <c r="F6" s="635"/>
      <c r="G6" s="635"/>
      <c r="H6" s="635"/>
      <c r="I6" s="635"/>
      <c r="J6" s="635"/>
      <c r="K6" s="635"/>
      <c r="L6" s="635"/>
    </row>
    <row r="7" spans="1:17" s="91" customFormat="1" ht="12" customHeight="1" x14ac:dyDescent="0.2">
      <c r="A7" s="624" t="s">
        <v>336</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335</v>
      </c>
      <c r="G8" s="630" t="s">
        <v>337</v>
      </c>
      <c r="H8" s="630" t="s">
        <v>338</v>
      </c>
      <c r="I8" s="630" t="s">
        <v>339</v>
      </c>
      <c r="J8" s="630" t="s">
        <v>340</v>
      </c>
      <c r="K8" s="632" t="s">
        <v>341</v>
      </c>
      <c r="L8" s="633"/>
    </row>
    <row r="9" spans="1:17" ht="12" customHeight="1" x14ac:dyDescent="0.2">
      <c r="A9" s="624"/>
      <c r="B9" s="624"/>
      <c r="C9" s="624"/>
      <c r="D9" s="624"/>
      <c r="E9" s="624"/>
      <c r="F9" s="631"/>
      <c r="G9" s="631"/>
      <c r="H9" s="631"/>
      <c r="I9" s="631"/>
      <c r="J9" s="631"/>
      <c r="K9" s="338" t="s">
        <v>102</v>
      </c>
      <c r="L9" s="339" t="s">
        <v>342</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343</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4523</v>
      </c>
      <c r="G12" s="535">
        <v>3514</v>
      </c>
      <c r="H12" s="535">
        <v>5179</v>
      </c>
      <c r="I12" s="535">
        <v>4224</v>
      </c>
      <c r="J12" s="536">
        <v>4590</v>
      </c>
      <c r="K12" s="537">
        <v>-67</v>
      </c>
      <c r="L12" s="348">
        <v>-1.4596949891067539</v>
      </c>
    </row>
    <row r="13" spans="1:17" s="110" customFormat="1" ht="15" customHeight="1" x14ac:dyDescent="0.2">
      <c r="A13" s="349" t="s">
        <v>344</v>
      </c>
      <c r="B13" s="350" t="s">
        <v>345</v>
      </c>
      <c r="C13" s="346"/>
      <c r="D13" s="346"/>
      <c r="E13" s="347"/>
      <c r="F13" s="535">
        <v>3009</v>
      </c>
      <c r="G13" s="535">
        <v>2141</v>
      </c>
      <c r="H13" s="535">
        <v>2932</v>
      </c>
      <c r="I13" s="535">
        <v>2706</v>
      </c>
      <c r="J13" s="536">
        <v>3007</v>
      </c>
      <c r="K13" s="537">
        <v>2</v>
      </c>
      <c r="L13" s="348">
        <v>6.651147322913202E-2</v>
      </c>
    </row>
    <row r="14" spans="1:17" s="110" customFormat="1" ht="22.5" customHeight="1" x14ac:dyDescent="0.2">
      <c r="A14" s="349"/>
      <c r="B14" s="350" t="s">
        <v>346</v>
      </c>
      <c r="C14" s="346"/>
      <c r="D14" s="346"/>
      <c r="E14" s="347"/>
      <c r="F14" s="535">
        <v>1514</v>
      </c>
      <c r="G14" s="535">
        <v>1373</v>
      </c>
      <c r="H14" s="535">
        <v>2247</v>
      </c>
      <c r="I14" s="535">
        <v>1518</v>
      </c>
      <c r="J14" s="536">
        <v>1583</v>
      </c>
      <c r="K14" s="537">
        <v>-69</v>
      </c>
      <c r="L14" s="348">
        <v>-4.358812381554011</v>
      </c>
    </row>
    <row r="15" spans="1:17" s="110" customFormat="1" ht="15" customHeight="1" x14ac:dyDescent="0.2">
      <c r="A15" s="349" t="s">
        <v>347</v>
      </c>
      <c r="B15" s="350" t="s">
        <v>108</v>
      </c>
      <c r="C15" s="346"/>
      <c r="D15" s="346"/>
      <c r="E15" s="347"/>
      <c r="F15" s="535">
        <v>1107</v>
      </c>
      <c r="G15" s="535">
        <v>811</v>
      </c>
      <c r="H15" s="535">
        <v>2245</v>
      </c>
      <c r="I15" s="535">
        <v>827</v>
      </c>
      <c r="J15" s="536">
        <v>1119</v>
      </c>
      <c r="K15" s="537">
        <v>-12</v>
      </c>
      <c r="L15" s="348">
        <v>-1.0723860589812333</v>
      </c>
    </row>
    <row r="16" spans="1:17" s="110" customFormat="1" ht="15" customHeight="1" x14ac:dyDescent="0.2">
      <c r="A16" s="349"/>
      <c r="B16" s="350" t="s">
        <v>109</v>
      </c>
      <c r="C16" s="346"/>
      <c r="D16" s="346"/>
      <c r="E16" s="347"/>
      <c r="F16" s="535">
        <v>2951</v>
      </c>
      <c r="G16" s="535">
        <v>2296</v>
      </c>
      <c r="H16" s="535">
        <v>2619</v>
      </c>
      <c r="I16" s="535">
        <v>2989</v>
      </c>
      <c r="J16" s="536">
        <v>3013</v>
      </c>
      <c r="K16" s="537">
        <v>-62</v>
      </c>
      <c r="L16" s="348">
        <v>-2.0577497510786591</v>
      </c>
    </row>
    <row r="17" spans="1:12" s="110" customFormat="1" ht="15" customHeight="1" x14ac:dyDescent="0.2">
      <c r="A17" s="349"/>
      <c r="B17" s="350" t="s">
        <v>110</v>
      </c>
      <c r="C17" s="346"/>
      <c r="D17" s="346"/>
      <c r="E17" s="347"/>
      <c r="F17" s="535">
        <v>442</v>
      </c>
      <c r="G17" s="535">
        <v>390</v>
      </c>
      <c r="H17" s="535">
        <v>282</v>
      </c>
      <c r="I17" s="535">
        <v>377</v>
      </c>
      <c r="J17" s="536">
        <v>429</v>
      </c>
      <c r="K17" s="537">
        <v>13</v>
      </c>
      <c r="L17" s="348">
        <v>3.0303030303030303</v>
      </c>
    </row>
    <row r="18" spans="1:12" s="110" customFormat="1" ht="15" customHeight="1" x14ac:dyDescent="0.2">
      <c r="A18" s="349"/>
      <c r="B18" s="350" t="s">
        <v>111</v>
      </c>
      <c r="C18" s="346"/>
      <c r="D18" s="346"/>
      <c r="E18" s="347"/>
      <c r="F18" s="535">
        <v>23</v>
      </c>
      <c r="G18" s="535">
        <v>17</v>
      </c>
      <c r="H18" s="535">
        <v>33</v>
      </c>
      <c r="I18" s="535">
        <v>31</v>
      </c>
      <c r="J18" s="536">
        <v>29</v>
      </c>
      <c r="K18" s="537">
        <v>-6</v>
      </c>
      <c r="L18" s="348">
        <v>-20.689655172413794</v>
      </c>
    </row>
    <row r="19" spans="1:12" s="110" customFormat="1" ht="15" customHeight="1" x14ac:dyDescent="0.2">
      <c r="A19" s="118" t="s">
        <v>113</v>
      </c>
      <c r="B19" s="119" t="s">
        <v>181</v>
      </c>
      <c r="C19" s="346"/>
      <c r="D19" s="346"/>
      <c r="E19" s="347"/>
      <c r="F19" s="535">
        <v>3449</v>
      </c>
      <c r="G19" s="535">
        <v>2513</v>
      </c>
      <c r="H19" s="535">
        <v>4054</v>
      </c>
      <c r="I19" s="535">
        <v>3059</v>
      </c>
      <c r="J19" s="536">
        <v>3513</v>
      </c>
      <c r="K19" s="537">
        <v>-64</v>
      </c>
      <c r="L19" s="348">
        <v>-1.8218047253060063</v>
      </c>
    </row>
    <row r="20" spans="1:12" s="110" customFormat="1" ht="15" customHeight="1" x14ac:dyDescent="0.2">
      <c r="A20" s="118"/>
      <c r="B20" s="119" t="s">
        <v>182</v>
      </c>
      <c r="C20" s="346"/>
      <c r="D20" s="346"/>
      <c r="E20" s="347"/>
      <c r="F20" s="535">
        <v>1074</v>
      </c>
      <c r="G20" s="535">
        <v>1001</v>
      </c>
      <c r="H20" s="535">
        <v>1125</v>
      </c>
      <c r="I20" s="535">
        <v>1165</v>
      </c>
      <c r="J20" s="536">
        <v>1077</v>
      </c>
      <c r="K20" s="537">
        <v>-3</v>
      </c>
      <c r="L20" s="348">
        <v>-0.2785515320334262</v>
      </c>
    </row>
    <row r="21" spans="1:12" s="110" customFormat="1" ht="15" customHeight="1" x14ac:dyDescent="0.2">
      <c r="A21" s="118" t="s">
        <v>113</v>
      </c>
      <c r="B21" s="119" t="s">
        <v>116</v>
      </c>
      <c r="C21" s="346"/>
      <c r="D21" s="346"/>
      <c r="E21" s="347"/>
      <c r="F21" s="535">
        <v>3336</v>
      </c>
      <c r="G21" s="535">
        <v>2643</v>
      </c>
      <c r="H21" s="535">
        <v>3751</v>
      </c>
      <c r="I21" s="535">
        <v>2472</v>
      </c>
      <c r="J21" s="536">
        <v>3303</v>
      </c>
      <c r="K21" s="537">
        <v>33</v>
      </c>
      <c r="L21" s="348">
        <v>0.99909173478655766</v>
      </c>
    </row>
    <row r="22" spans="1:12" s="110" customFormat="1" ht="15" customHeight="1" x14ac:dyDescent="0.2">
      <c r="A22" s="118"/>
      <c r="B22" s="119" t="s">
        <v>117</v>
      </c>
      <c r="C22" s="346"/>
      <c r="D22" s="346"/>
      <c r="E22" s="347"/>
      <c r="F22" s="535">
        <v>1185</v>
      </c>
      <c r="G22" s="535">
        <v>870</v>
      </c>
      <c r="H22" s="535">
        <v>1421</v>
      </c>
      <c r="I22" s="535">
        <v>1747</v>
      </c>
      <c r="J22" s="536">
        <v>1282</v>
      </c>
      <c r="K22" s="537">
        <v>-97</v>
      </c>
      <c r="L22" s="348">
        <v>-7.5663026521060841</v>
      </c>
    </row>
    <row r="23" spans="1:12" s="110" customFormat="1" ht="15" customHeight="1" x14ac:dyDescent="0.2">
      <c r="A23" s="351" t="s">
        <v>347</v>
      </c>
      <c r="B23" s="352" t="s">
        <v>193</v>
      </c>
      <c r="C23" s="353"/>
      <c r="D23" s="353"/>
      <c r="E23" s="354"/>
      <c r="F23" s="538">
        <v>99</v>
      </c>
      <c r="G23" s="538">
        <v>168</v>
      </c>
      <c r="H23" s="538">
        <v>1004</v>
      </c>
      <c r="I23" s="538">
        <v>41</v>
      </c>
      <c r="J23" s="539">
        <v>65</v>
      </c>
      <c r="K23" s="540">
        <v>34</v>
      </c>
      <c r="L23" s="355">
        <v>52.307692307692307</v>
      </c>
    </row>
    <row r="24" spans="1:12" s="110" customFormat="1" ht="15" customHeight="1" x14ac:dyDescent="0.2">
      <c r="A24" s="639" t="s">
        <v>348</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25.5</v>
      </c>
      <c r="G25" s="541">
        <v>27.6</v>
      </c>
      <c r="H25" s="541">
        <v>37.200000000000003</v>
      </c>
      <c r="I25" s="541">
        <v>36</v>
      </c>
      <c r="J25" s="541">
        <v>27.3</v>
      </c>
      <c r="K25" s="542" t="s">
        <v>349</v>
      </c>
      <c r="L25" s="363">
        <v>-1.8000000000000007</v>
      </c>
    </row>
    <row r="26" spans="1:12" s="110" customFormat="1" ht="15" customHeight="1" x14ac:dyDescent="0.2">
      <c r="A26" s="364" t="s">
        <v>105</v>
      </c>
      <c r="B26" s="365" t="s">
        <v>345</v>
      </c>
      <c r="C26" s="361"/>
      <c r="D26" s="361"/>
      <c r="E26" s="362"/>
      <c r="F26" s="541">
        <v>21.8</v>
      </c>
      <c r="G26" s="541">
        <v>22.4</v>
      </c>
      <c r="H26" s="541">
        <v>30.8</v>
      </c>
      <c r="I26" s="541">
        <v>31.1</v>
      </c>
      <c r="J26" s="543">
        <v>24.3</v>
      </c>
      <c r="K26" s="542" t="s">
        <v>349</v>
      </c>
      <c r="L26" s="363">
        <v>-2.5</v>
      </c>
    </row>
    <row r="27" spans="1:12" s="110" customFormat="1" ht="15" customHeight="1" x14ac:dyDescent="0.2">
      <c r="A27" s="364"/>
      <c r="B27" s="365" t="s">
        <v>346</v>
      </c>
      <c r="C27" s="361"/>
      <c r="D27" s="361"/>
      <c r="E27" s="362"/>
      <c r="F27" s="541">
        <v>32.9</v>
      </c>
      <c r="G27" s="541">
        <v>35.6</v>
      </c>
      <c r="H27" s="541">
        <v>45.8</v>
      </c>
      <c r="I27" s="541">
        <v>44.9</v>
      </c>
      <c r="J27" s="541">
        <v>33.1</v>
      </c>
      <c r="K27" s="542" t="s">
        <v>349</v>
      </c>
      <c r="L27" s="363">
        <v>-0.20000000000000284</v>
      </c>
    </row>
    <row r="28" spans="1:12" s="110" customFormat="1" ht="15" customHeight="1" x14ac:dyDescent="0.2">
      <c r="A28" s="364" t="s">
        <v>113</v>
      </c>
      <c r="B28" s="365" t="s">
        <v>108</v>
      </c>
      <c r="C28" s="361"/>
      <c r="D28" s="361"/>
      <c r="E28" s="362"/>
      <c r="F28" s="541">
        <v>34</v>
      </c>
      <c r="G28" s="541">
        <v>43</v>
      </c>
      <c r="H28" s="541">
        <v>42.2</v>
      </c>
      <c r="I28" s="541">
        <v>43.6</v>
      </c>
      <c r="J28" s="541">
        <v>33.6</v>
      </c>
      <c r="K28" s="542" t="s">
        <v>349</v>
      </c>
      <c r="L28" s="363">
        <v>0.39999999999999858</v>
      </c>
    </row>
    <row r="29" spans="1:12" s="110" customFormat="1" ht="11.25" x14ac:dyDescent="0.2">
      <c r="A29" s="364"/>
      <c r="B29" s="365" t="s">
        <v>109</v>
      </c>
      <c r="C29" s="361"/>
      <c r="D29" s="361"/>
      <c r="E29" s="362"/>
      <c r="F29" s="541">
        <v>23</v>
      </c>
      <c r="G29" s="541">
        <v>25.3</v>
      </c>
      <c r="H29" s="541">
        <v>35.200000000000003</v>
      </c>
      <c r="I29" s="541">
        <v>34</v>
      </c>
      <c r="J29" s="543">
        <v>26.1</v>
      </c>
      <c r="K29" s="542" t="s">
        <v>349</v>
      </c>
      <c r="L29" s="363">
        <v>-3.1000000000000014</v>
      </c>
    </row>
    <row r="30" spans="1:12" s="110" customFormat="1" ht="15" customHeight="1" x14ac:dyDescent="0.2">
      <c r="A30" s="364"/>
      <c r="B30" s="365" t="s">
        <v>110</v>
      </c>
      <c r="C30" s="361"/>
      <c r="D30" s="361"/>
      <c r="E30" s="362"/>
      <c r="F30" s="541">
        <v>21</v>
      </c>
      <c r="G30" s="541">
        <v>15.4</v>
      </c>
      <c r="H30" s="541">
        <v>34.799999999999997</v>
      </c>
      <c r="I30" s="541">
        <v>35.299999999999997</v>
      </c>
      <c r="J30" s="541">
        <v>20.7</v>
      </c>
      <c r="K30" s="542" t="s">
        <v>349</v>
      </c>
      <c r="L30" s="363">
        <v>0.30000000000000071</v>
      </c>
    </row>
    <row r="31" spans="1:12" s="110" customFormat="1" ht="15" customHeight="1" x14ac:dyDescent="0.2">
      <c r="A31" s="364"/>
      <c r="B31" s="365" t="s">
        <v>111</v>
      </c>
      <c r="C31" s="361"/>
      <c r="D31" s="361"/>
      <c r="E31" s="362"/>
      <c r="F31" s="541">
        <v>47.8</v>
      </c>
      <c r="G31" s="541">
        <v>35.299999999999997</v>
      </c>
      <c r="H31" s="541">
        <v>33.299999999999997</v>
      </c>
      <c r="I31" s="541">
        <v>41.9</v>
      </c>
      <c r="J31" s="541">
        <v>27.6</v>
      </c>
      <c r="K31" s="542" t="s">
        <v>349</v>
      </c>
      <c r="L31" s="363">
        <v>20.199999999999996</v>
      </c>
    </row>
    <row r="32" spans="1:12" s="110" customFormat="1" ht="15" customHeight="1" x14ac:dyDescent="0.2">
      <c r="A32" s="366" t="s">
        <v>113</v>
      </c>
      <c r="B32" s="367" t="s">
        <v>181</v>
      </c>
      <c r="C32" s="361"/>
      <c r="D32" s="361"/>
      <c r="E32" s="362"/>
      <c r="F32" s="541">
        <v>21.3</v>
      </c>
      <c r="G32" s="541">
        <v>20.7</v>
      </c>
      <c r="H32" s="541">
        <v>33.5</v>
      </c>
      <c r="I32" s="541">
        <v>30.1</v>
      </c>
      <c r="J32" s="543">
        <v>24.4</v>
      </c>
      <c r="K32" s="542" t="s">
        <v>349</v>
      </c>
      <c r="L32" s="363">
        <v>-3.0999999999999979</v>
      </c>
    </row>
    <row r="33" spans="1:12" s="110" customFormat="1" ht="15" customHeight="1" x14ac:dyDescent="0.2">
      <c r="A33" s="366"/>
      <c r="B33" s="367" t="s">
        <v>182</v>
      </c>
      <c r="C33" s="361"/>
      <c r="D33" s="361"/>
      <c r="E33" s="362"/>
      <c r="F33" s="541">
        <v>38.700000000000003</v>
      </c>
      <c r="G33" s="541">
        <v>43.4</v>
      </c>
      <c r="H33" s="541">
        <v>47.5</v>
      </c>
      <c r="I33" s="541">
        <v>51.2</v>
      </c>
      <c r="J33" s="541">
        <v>36.700000000000003</v>
      </c>
      <c r="K33" s="542" t="s">
        <v>349</v>
      </c>
      <c r="L33" s="363">
        <v>2</v>
      </c>
    </row>
    <row r="34" spans="1:12" s="368" customFormat="1" ht="15" customHeight="1" x14ac:dyDescent="0.2">
      <c r="A34" s="366" t="s">
        <v>113</v>
      </c>
      <c r="B34" s="367" t="s">
        <v>116</v>
      </c>
      <c r="C34" s="361"/>
      <c r="D34" s="361"/>
      <c r="E34" s="362"/>
      <c r="F34" s="541">
        <v>22.7</v>
      </c>
      <c r="G34" s="541">
        <v>25.5</v>
      </c>
      <c r="H34" s="541">
        <v>34</v>
      </c>
      <c r="I34" s="541">
        <v>29.3</v>
      </c>
      <c r="J34" s="541">
        <v>24.6</v>
      </c>
      <c r="K34" s="542" t="s">
        <v>349</v>
      </c>
      <c r="L34" s="363">
        <v>-1.9000000000000021</v>
      </c>
    </row>
    <row r="35" spans="1:12" s="368" customFormat="1" ht="11.25" x14ac:dyDescent="0.2">
      <c r="A35" s="369"/>
      <c r="B35" s="370" t="s">
        <v>117</v>
      </c>
      <c r="C35" s="371"/>
      <c r="D35" s="371"/>
      <c r="E35" s="372"/>
      <c r="F35" s="544">
        <v>33.1</v>
      </c>
      <c r="G35" s="544">
        <v>33.6</v>
      </c>
      <c r="H35" s="544">
        <v>44.1</v>
      </c>
      <c r="I35" s="544">
        <v>45.2</v>
      </c>
      <c r="J35" s="545">
        <v>34.1</v>
      </c>
      <c r="K35" s="546" t="s">
        <v>349</v>
      </c>
      <c r="L35" s="373">
        <v>-1</v>
      </c>
    </row>
    <row r="36" spans="1:12" s="368" customFormat="1" ht="15.95" customHeight="1" x14ac:dyDescent="0.2">
      <c r="A36" s="374" t="s">
        <v>350</v>
      </c>
      <c r="B36" s="375"/>
      <c r="C36" s="376"/>
      <c r="D36" s="375"/>
      <c r="E36" s="377"/>
      <c r="F36" s="547">
        <v>4407</v>
      </c>
      <c r="G36" s="547">
        <v>3318</v>
      </c>
      <c r="H36" s="547">
        <v>4078</v>
      </c>
      <c r="I36" s="547">
        <v>4175</v>
      </c>
      <c r="J36" s="547">
        <v>4507</v>
      </c>
      <c r="K36" s="548">
        <v>-100</v>
      </c>
      <c r="L36" s="379">
        <v>-2.2187708009762592</v>
      </c>
    </row>
    <row r="37" spans="1:12" s="368" customFormat="1" ht="15.95" customHeight="1" x14ac:dyDescent="0.2">
      <c r="A37" s="380"/>
      <c r="B37" s="381" t="s">
        <v>113</v>
      </c>
      <c r="C37" s="381" t="s">
        <v>351</v>
      </c>
      <c r="D37" s="381"/>
      <c r="E37" s="382"/>
      <c r="F37" s="547">
        <v>1123</v>
      </c>
      <c r="G37" s="547">
        <v>915</v>
      </c>
      <c r="H37" s="547">
        <v>1519</v>
      </c>
      <c r="I37" s="547">
        <v>1504</v>
      </c>
      <c r="J37" s="547">
        <v>1231</v>
      </c>
      <c r="K37" s="548">
        <v>-108</v>
      </c>
      <c r="L37" s="379">
        <v>-8.7733549959382611</v>
      </c>
    </row>
    <row r="38" spans="1:12" s="368" customFormat="1" ht="15.95" customHeight="1" x14ac:dyDescent="0.2">
      <c r="A38" s="380"/>
      <c r="B38" s="383" t="s">
        <v>105</v>
      </c>
      <c r="C38" s="383" t="s">
        <v>106</v>
      </c>
      <c r="D38" s="384"/>
      <c r="E38" s="382"/>
      <c r="F38" s="547">
        <v>2945</v>
      </c>
      <c r="G38" s="547">
        <v>2027</v>
      </c>
      <c r="H38" s="547">
        <v>2322</v>
      </c>
      <c r="I38" s="547">
        <v>2679</v>
      </c>
      <c r="J38" s="549">
        <v>2967</v>
      </c>
      <c r="K38" s="548">
        <v>-22</v>
      </c>
      <c r="L38" s="379">
        <v>-0.74148972025615101</v>
      </c>
    </row>
    <row r="39" spans="1:12" s="368" customFormat="1" ht="15.95" customHeight="1" x14ac:dyDescent="0.2">
      <c r="A39" s="380"/>
      <c r="B39" s="384"/>
      <c r="C39" s="381" t="s">
        <v>352</v>
      </c>
      <c r="D39" s="384"/>
      <c r="E39" s="382"/>
      <c r="F39" s="547">
        <v>642</v>
      </c>
      <c r="G39" s="547">
        <v>455</v>
      </c>
      <c r="H39" s="547">
        <v>715</v>
      </c>
      <c r="I39" s="547">
        <v>833</v>
      </c>
      <c r="J39" s="547">
        <v>722</v>
      </c>
      <c r="K39" s="548">
        <v>-80</v>
      </c>
      <c r="L39" s="379">
        <v>-11.0803324099723</v>
      </c>
    </row>
    <row r="40" spans="1:12" s="368" customFormat="1" ht="15.95" customHeight="1" x14ac:dyDescent="0.2">
      <c r="A40" s="380"/>
      <c r="B40" s="383"/>
      <c r="C40" s="383" t="s">
        <v>107</v>
      </c>
      <c r="D40" s="384"/>
      <c r="E40" s="382"/>
      <c r="F40" s="547">
        <v>1462</v>
      </c>
      <c r="G40" s="547">
        <v>1291</v>
      </c>
      <c r="H40" s="547">
        <v>1756</v>
      </c>
      <c r="I40" s="547">
        <v>1496</v>
      </c>
      <c r="J40" s="547">
        <v>1540</v>
      </c>
      <c r="K40" s="548">
        <v>-78</v>
      </c>
      <c r="L40" s="379">
        <v>-5.0649350649350646</v>
      </c>
    </row>
    <row r="41" spans="1:12" s="368" customFormat="1" ht="24" customHeight="1" x14ac:dyDescent="0.2">
      <c r="A41" s="380"/>
      <c r="B41" s="384"/>
      <c r="C41" s="381" t="s">
        <v>352</v>
      </c>
      <c r="D41" s="384"/>
      <c r="E41" s="382"/>
      <c r="F41" s="547">
        <v>481</v>
      </c>
      <c r="G41" s="547">
        <v>460</v>
      </c>
      <c r="H41" s="547">
        <v>804</v>
      </c>
      <c r="I41" s="547">
        <v>671</v>
      </c>
      <c r="J41" s="549">
        <v>509</v>
      </c>
      <c r="K41" s="548">
        <v>-28</v>
      </c>
      <c r="L41" s="379">
        <v>-5.5009823182711202</v>
      </c>
    </row>
    <row r="42" spans="1:12" s="110" customFormat="1" ht="15" customHeight="1" x14ac:dyDescent="0.2">
      <c r="A42" s="380"/>
      <c r="B42" s="383" t="s">
        <v>113</v>
      </c>
      <c r="C42" s="383" t="s">
        <v>353</v>
      </c>
      <c r="D42" s="384"/>
      <c r="E42" s="382"/>
      <c r="F42" s="547">
        <v>1008</v>
      </c>
      <c r="G42" s="547">
        <v>637</v>
      </c>
      <c r="H42" s="547">
        <v>1203</v>
      </c>
      <c r="I42" s="547">
        <v>786</v>
      </c>
      <c r="J42" s="547">
        <v>1043</v>
      </c>
      <c r="K42" s="548">
        <v>-35</v>
      </c>
      <c r="L42" s="379">
        <v>-3.3557046979865772</v>
      </c>
    </row>
    <row r="43" spans="1:12" s="110" customFormat="1" ht="15" customHeight="1" x14ac:dyDescent="0.2">
      <c r="A43" s="380"/>
      <c r="B43" s="384"/>
      <c r="C43" s="381" t="s">
        <v>352</v>
      </c>
      <c r="D43" s="384"/>
      <c r="E43" s="382"/>
      <c r="F43" s="547">
        <v>343</v>
      </c>
      <c r="G43" s="547">
        <v>274</v>
      </c>
      <c r="H43" s="547">
        <v>508</v>
      </c>
      <c r="I43" s="547">
        <v>343</v>
      </c>
      <c r="J43" s="547">
        <v>350</v>
      </c>
      <c r="K43" s="548">
        <v>-7</v>
      </c>
      <c r="L43" s="379">
        <v>-2</v>
      </c>
    </row>
    <row r="44" spans="1:12" s="110" customFormat="1" ht="15" customHeight="1" x14ac:dyDescent="0.2">
      <c r="A44" s="380"/>
      <c r="B44" s="383"/>
      <c r="C44" s="365" t="s">
        <v>109</v>
      </c>
      <c r="D44" s="384"/>
      <c r="E44" s="382"/>
      <c r="F44" s="547">
        <v>2934</v>
      </c>
      <c r="G44" s="547">
        <v>2274</v>
      </c>
      <c r="H44" s="547">
        <v>2560</v>
      </c>
      <c r="I44" s="547">
        <v>2981</v>
      </c>
      <c r="J44" s="549">
        <v>3006</v>
      </c>
      <c r="K44" s="548">
        <v>-72</v>
      </c>
      <c r="L44" s="379">
        <v>-2.3952095808383231</v>
      </c>
    </row>
    <row r="45" spans="1:12" s="110" customFormat="1" ht="15" customHeight="1" x14ac:dyDescent="0.2">
      <c r="A45" s="380"/>
      <c r="B45" s="384"/>
      <c r="C45" s="381" t="s">
        <v>352</v>
      </c>
      <c r="D45" s="384"/>
      <c r="E45" s="382"/>
      <c r="F45" s="547">
        <v>676</v>
      </c>
      <c r="G45" s="547">
        <v>575</v>
      </c>
      <c r="H45" s="547">
        <v>902</v>
      </c>
      <c r="I45" s="547">
        <v>1015</v>
      </c>
      <c r="J45" s="547">
        <v>784</v>
      </c>
      <c r="K45" s="548">
        <v>-108</v>
      </c>
      <c r="L45" s="379">
        <v>-13.775510204081632</v>
      </c>
    </row>
    <row r="46" spans="1:12" s="110" customFormat="1" ht="15" customHeight="1" x14ac:dyDescent="0.2">
      <c r="A46" s="380"/>
      <c r="B46" s="383"/>
      <c r="C46" s="365" t="s">
        <v>110</v>
      </c>
      <c r="D46" s="384"/>
      <c r="E46" s="382"/>
      <c r="F46" s="547">
        <v>442</v>
      </c>
      <c r="G46" s="547">
        <v>390</v>
      </c>
      <c r="H46" s="547">
        <v>282</v>
      </c>
      <c r="I46" s="547">
        <v>377</v>
      </c>
      <c r="J46" s="547">
        <v>429</v>
      </c>
      <c r="K46" s="548">
        <v>13</v>
      </c>
      <c r="L46" s="379">
        <v>3.0303030303030303</v>
      </c>
    </row>
    <row r="47" spans="1:12" s="110" customFormat="1" ht="15" customHeight="1" x14ac:dyDescent="0.2">
      <c r="A47" s="380"/>
      <c r="B47" s="384"/>
      <c r="C47" s="381" t="s">
        <v>352</v>
      </c>
      <c r="D47" s="384"/>
      <c r="E47" s="382"/>
      <c r="F47" s="547">
        <v>93</v>
      </c>
      <c r="G47" s="547">
        <v>60</v>
      </c>
      <c r="H47" s="547">
        <v>98</v>
      </c>
      <c r="I47" s="547">
        <v>133</v>
      </c>
      <c r="J47" s="549">
        <v>89</v>
      </c>
      <c r="K47" s="548">
        <v>4</v>
      </c>
      <c r="L47" s="379">
        <v>4.4943820224719104</v>
      </c>
    </row>
    <row r="48" spans="1:12" s="110" customFormat="1" ht="15" customHeight="1" x14ac:dyDescent="0.2">
      <c r="A48" s="380"/>
      <c r="B48" s="384"/>
      <c r="C48" s="365" t="s">
        <v>111</v>
      </c>
      <c r="D48" s="385"/>
      <c r="E48" s="386"/>
      <c r="F48" s="547">
        <v>23</v>
      </c>
      <c r="G48" s="547">
        <v>17</v>
      </c>
      <c r="H48" s="547">
        <v>33</v>
      </c>
      <c r="I48" s="547">
        <v>31</v>
      </c>
      <c r="J48" s="547">
        <v>29</v>
      </c>
      <c r="K48" s="548">
        <v>-6</v>
      </c>
      <c r="L48" s="379">
        <v>-20.689655172413794</v>
      </c>
    </row>
    <row r="49" spans="1:12" s="110" customFormat="1" ht="15" customHeight="1" x14ac:dyDescent="0.2">
      <c r="A49" s="380"/>
      <c r="B49" s="384"/>
      <c r="C49" s="381" t="s">
        <v>352</v>
      </c>
      <c r="D49" s="384"/>
      <c r="E49" s="382"/>
      <c r="F49" s="547">
        <v>11</v>
      </c>
      <c r="G49" s="547">
        <v>6</v>
      </c>
      <c r="H49" s="547">
        <v>11</v>
      </c>
      <c r="I49" s="547">
        <v>13</v>
      </c>
      <c r="J49" s="547">
        <v>8</v>
      </c>
      <c r="K49" s="548">
        <v>3</v>
      </c>
      <c r="L49" s="379">
        <v>37.5</v>
      </c>
    </row>
    <row r="50" spans="1:12" s="110" customFormat="1" ht="15" customHeight="1" x14ac:dyDescent="0.2">
      <c r="A50" s="380"/>
      <c r="B50" s="383" t="s">
        <v>113</v>
      </c>
      <c r="C50" s="381" t="s">
        <v>181</v>
      </c>
      <c r="D50" s="384"/>
      <c r="E50" s="382"/>
      <c r="F50" s="547">
        <v>3341</v>
      </c>
      <c r="G50" s="547">
        <v>2319</v>
      </c>
      <c r="H50" s="547">
        <v>2976</v>
      </c>
      <c r="I50" s="547">
        <v>3012</v>
      </c>
      <c r="J50" s="549">
        <v>3431</v>
      </c>
      <c r="K50" s="548">
        <v>-90</v>
      </c>
      <c r="L50" s="379">
        <v>-2.6231419411250365</v>
      </c>
    </row>
    <row r="51" spans="1:12" s="110" customFormat="1" ht="15" customHeight="1" x14ac:dyDescent="0.2">
      <c r="A51" s="380"/>
      <c r="B51" s="384"/>
      <c r="C51" s="381" t="s">
        <v>352</v>
      </c>
      <c r="D51" s="384"/>
      <c r="E51" s="382"/>
      <c r="F51" s="547">
        <v>710</v>
      </c>
      <c r="G51" s="547">
        <v>481</v>
      </c>
      <c r="H51" s="547">
        <v>996</v>
      </c>
      <c r="I51" s="547">
        <v>908</v>
      </c>
      <c r="J51" s="547">
        <v>836</v>
      </c>
      <c r="K51" s="548">
        <v>-126</v>
      </c>
      <c r="L51" s="379">
        <v>-15.07177033492823</v>
      </c>
    </row>
    <row r="52" spans="1:12" s="110" customFormat="1" ht="15" customHeight="1" x14ac:dyDescent="0.2">
      <c r="A52" s="380"/>
      <c r="B52" s="383"/>
      <c r="C52" s="381" t="s">
        <v>182</v>
      </c>
      <c r="D52" s="384"/>
      <c r="E52" s="382"/>
      <c r="F52" s="547">
        <v>1066</v>
      </c>
      <c r="G52" s="547">
        <v>999</v>
      </c>
      <c r="H52" s="547">
        <v>1102</v>
      </c>
      <c r="I52" s="547">
        <v>1163</v>
      </c>
      <c r="J52" s="547">
        <v>1076</v>
      </c>
      <c r="K52" s="548">
        <v>-10</v>
      </c>
      <c r="L52" s="379">
        <v>-0.92936802973977695</v>
      </c>
    </row>
    <row r="53" spans="1:12" s="269" customFormat="1" ht="11.25" customHeight="1" x14ac:dyDescent="0.2">
      <c r="A53" s="380"/>
      <c r="B53" s="384"/>
      <c r="C53" s="381" t="s">
        <v>352</v>
      </c>
      <c r="D53" s="384"/>
      <c r="E53" s="382"/>
      <c r="F53" s="547">
        <v>413</v>
      </c>
      <c r="G53" s="547">
        <v>434</v>
      </c>
      <c r="H53" s="547">
        <v>523</v>
      </c>
      <c r="I53" s="547">
        <v>596</v>
      </c>
      <c r="J53" s="549">
        <v>395</v>
      </c>
      <c r="K53" s="548">
        <v>18</v>
      </c>
      <c r="L53" s="379">
        <v>4.556962025316456</v>
      </c>
    </row>
    <row r="54" spans="1:12" s="151" customFormat="1" ht="12.75" customHeight="1" x14ac:dyDescent="0.2">
      <c r="A54" s="380"/>
      <c r="B54" s="383" t="s">
        <v>113</v>
      </c>
      <c r="C54" s="383" t="s">
        <v>116</v>
      </c>
      <c r="D54" s="384"/>
      <c r="E54" s="382"/>
      <c r="F54" s="547">
        <v>3237</v>
      </c>
      <c r="G54" s="547">
        <v>2473</v>
      </c>
      <c r="H54" s="547">
        <v>2741</v>
      </c>
      <c r="I54" s="547">
        <v>2431</v>
      </c>
      <c r="J54" s="547">
        <v>3228</v>
      </c>
      <c r="K54" s="548">
        <v>9</v>
      </c>
      <c r="L54" s="379">
        <v>0.27881040892193309</v>
      </c>
    </row>
    <row r="55" spans="1:12" ht="11.25" x14ac:dyDescent="0.2">
      <c r="A55" s="380"/>
      <c r="B55" s="384"/>
      <c r="C55" s="381" t="s">
        <v>352</v>
      </c>
      <c r="D55" s="384"/>
      <c r="E55" s="382"/>
      <c r="F55" s="547">
        <v>736</v>
      </c>
      <c r="G55" s="547">
        <v>630</v>
      </c>
      <c r="H55" s="547">
        <v>933</v>
      </c>
      <c r="I55" s="547">
        <v>713</v>
      </c>
      <c r="J55" s="547">
        <v>795</v>
      </c>
      <c r="K55" s="548">
        <v>-59</v>
      </c>
      <c r="L55" s="379">
        <v>-7.4213836477987423</v>
      </c>
    </row>
    <row r="56" spans="1:12" ht="14.25" customHeight="1" x14ac:dyDescent="0.2">
      <c r="A56" s="380"/>
      <c r="B56" s="384"/>
      <c r="C56" s="383" t="s">
        <v>117</v>
      </c>
      <c r="D56" s="384"/>
      <c r="E56" s="382"/>
      <c r="F56" s="547">
        <v>1168</v>
      </c>
      <c r="G56" s="547">
        <v>844</v>
      </c>
      <c r="H56" s="547">
        <v>1330</v>
      </c>
      <c r="I56" s="547">
        <v>1739</v>
      </c>
      <c r="J56" s="547">
        <v>1274</v>
      </c>
      <c r="K56" s="548">
        <v>-106</v>
      </c>
      <c r="L56" s="379">
        <v>-8.3202511773940344</v>
      </c>
    </row>
    <row r="57" spans="1:12" ht="18.75" customHeight="1" x14ac:dyDescent="0.2">
      <c r="A57" s="387"/>
      <c r="B57" s="388"/>
      <c r="C57" s="389" t="s">
        <v>352</v>
      </c>
      <c r="D57" s="388"/>
      <c r="E57" s="390"/>
      <c r="F57" s="550">
        <v>387</v>
      </c>
      <c r="G57" s="551">
        <v>284</v>
      </c>
      <c r="H57" s="551">
        <v>586</v>
      </c>
      <c r="I57" s="551">
        <v>786</v>
      </c>
      <c r="J57" s="551">
        <v>435</v>
      </c>
      <c r="K57" s="552">
        <f t="shared" ref="K57" si="0">IF(OR(F57=".",J57=".")=TRUE,".",IF(OR(F57="*",J57="*")=TRUE,"*",IF(AND(F57="-",J57="-")=TRUE,"-",IF(AND(ISNUMBER(J57),ISNUMBER(F57))=TRUE,IF(F57-J57=0,0,F57-J57),IF(ISNUMBER(F57)=TRUE,F57,-J57)))))</f>
        <v>-48</v>
      </c>
      <c r="L57" s="391">
        <f t="shared" ref="L57" si="1">IF(K57 =".",".",IF(K57 ="*","*",IF(K57="-","-",IF(K57=0,0,IF(OR(J57="-",J57=".",F57="-",F57=".")=TRUE,"X",IF(J57=0,"0,0",IF(ABS(K57*100/J57)&gt;250,".X",(K57*100/J57))))))))</f>
        <v>-11.03448275862069</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354</v>
      </c>
      <c r="B59" s="643"/>
      <c r="C59" s="643"/>
      <c r="D59" s="642"/>
      <c r="E59" s="643"/>
      <c r="F59" s="643"/>
      <c r="G59" s="643"/>
      <c r="H59" s="643"/>
      <c r="I59" s="643"/>
      <c r="J59" s="643"/>
      <c r="K59" s="643"/>
      <c r="L59" s="643"/>
    </row>
    <row r="60" spans="1:12" ht="11.25" customHeight="1" x14ac:dyDescent="0.2">
      <c r="A60" s="644" t="s">
        <v>355</v>
      </c>
      <c r="B60" s="645"/>
      <c r="C60" s="645"/>
      <c r="D60" s="645"/>
      <c r="E60" s="645"/>
      <c r="F60" s="645"/>
      <c r="G60" s="645"/>
      <c r="H60" s="645"/>
      <c r="I60" s="645"/>
      <c r="J60" s="645"/>
      <c r="K60" s="645"/>
      <c r="L60" s="645"/>
    </row>
    <row r="61" spans="1:12" ht="12.75" customHeight="1" x14ac:dyDescent="0.2">
      <c r="A61" s="646" t="s">
        <v>356</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555" customFormat="1" ht="35.1" customHeight="1" x14ac:dyDescent="0.25">
      <c r="A6" s="634" t="s">
        <v>521</v>
      </c>
      <c r="B6" s="634"/>
      <c r="C6" s="634"/>
      <c r="D6" s="634"/>
      <c r="E6" s="634"/>
      <c r="F6" s="634"/>
      <c r="G6" s="634"/>
      <c r="H6" s="634"/>
      <c r="I6" s="634"/>
      <c r="J6" s="634"/>
      <c r="K6" s="554"/>
      <c r="L6" s="554"/>
    </row>
    <row r="7" spans="1:15" s="91" customFormat="1" ht="24.95" customHeight="1" x14ac:dyDescent="0.2">
      <c r="A7" s="588" t="s">
        <v>213</v>
      </c>
      <c r="B7" s="589"/>
      <c r="C7" s="582" t="s">
        <v>94</v>
      </c>
      <c r="D7" s="648" t="s">
        <v>358</v>
      </c>
      <c r="E7" s="649"/>
      <c r="F7" s="649"/>
      <c r="G7" s="649"/>
      <c r="H7" s="650"/>
      <c r="I7" s="651" t="s">
        <v>359</v>
      </c>
      <c r="J7" s="652"/>
      <c r="K7" s="96"/>
      <c r="L7" s="96"/>
      <c r="M7" s="96"/>
      <c r="N7" s="96"/>
      <c r="O7" s="96"/>
    </row>
    <row r="8" spans="1:15" ht="21.75" customHeight="1" x14ac:dyDescent="0.2">
      <c r="A8" s="616"/>
      <c r="B8" s="617"/>
      <c r="C8" s="583"/>
      <c r="D8" s="592" t="s">
        <v>335</v>
      </c>
      <c r="E8" s="592" t="s">
        <v>337</v>
      </c>
      <c r="F8" s="592" t="s">
        <v>338</v>
      </c>
      <c r="G8" s="592" t="s">
        <v>339</v>
      </c>
      <c r="H8" s="592" t="s">
        <v>340</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4523</v>
      </c>
      <c r="E11" s="114">
        <v>3514</v>
      </c>
      <c r="F11" s="114">
        <v>5179</v>
      </c>
      <c r="G11" s="114">
        <v>4224</v>
      </c>
      <c r="H11" s="140">
        <v>4590</v>
      </c>
      <c r="I11" s="115">
        <v>-67</v>
      </c>
      <c r="J11" s="116">
        <v>-1.4596949891067539</v>
      </c>
    </row>
    <row r="12" spans="1:15" s="110" customFormat="1" ht="24.95" customHeight="1" x14ac:dyDescent="0.2">
      <c r="A12" s="193" t="s">
        <v>132</v>
      </c>
      <c r="B12" s="194" t="s">
        <v>133</v>
      </c>
      <c r="C12" s="113">
        <v>1.4813177094848551</v>
      </c>
      <c r="D12" s="115">
        <v>67</v>
      </c>
      <c r="E12" s="114">
        <v>31</v>
      </c>
      <c r="F12" s="114">
        <v>247</v>
      </c>
      <c r="G12" s="114">
        <v>253</v>
      </c>
      <c r="H12" s="140">
        <v>72</v>
      </c>
      <c r="I12" s="115">
        <v>-5</v>
      </c>
      <c r="J12" s="116">
        <v>-6.9444444444444446</v>
      </c>
    </row>
    <row r="13" spans="1:15" s="110" customFormat="1" ht="24.95" customHeight="1" x14ac:dyDescent="0.2">
      <c r="A13" s="193" t="s">
        <v>134</v>
      </c>
      <c r="B13" s="199" t="s">
        <v>214</v>
      </c>
      <c r="C13" s="113">
        <v>2.0561574176431572</v>
      </c>
      <c r="D13" s="115">
        <v>93</v>
      </c>
      <c r="E13" s="114">
        <v>22</v>
      </c>
      <c r="F13" s="114">
        <v>52</v>
      </c>
      <c r="G13" s="114">
        <v>49</v>
      </c>
      <c r="H13" s="140">
        <v>76</v>
      </c>
      <c r="I13" s="115">
        <v>17</v>
      </c>
      <c r="J13" s="116">
        <v>22.368421052631579</v>
      </c>
    </row>
    <row r="14" spans="1:15" s="287" customFormat="1" ht="24.95" customHeight="1" x14ac:dyDescent="0.2">
      <c r="A14" s="193" t="s">
        <v>215</v>
      </c>
      <c r="B14" s="199" t="s">
        <v>137</v>
      </c>
      <c r="C14" s="113">
        <v>18.571744417422064</v>
      </c>
      <c r="D14" s="115">
        <v>840</v>
      </c>
      <c r="E14" s="114">
        <v>946</v>
      </c>
      <c r="F14" s="114">
        <v>767</v>
      </c>
      <c r="G14" s="114">
        <v>559</v>
      </c>
      <c r="H14" s="140">
        <v>587</v>
      </c>
      <c r="I14" s="115">
        <v>253</v>
      </c>
      <c r="J14" s="116">
        <v>43.100511073253834</v>
      </c>
      <c r="K14" s="110"/>
      <c r="L14" s="110"/>
      <c r="M14" s="110"/>
      <c r="N14" s="110"/>
      <c r="O14" s="110"/>
    </row>
    <row r="15" spans="1:15" s="110" customFormat="1" ht="24.95" customHeight="1" x14ac:dyDescent="0.2">
      <c r="A15" s="193" t="s">
        <v>216</v>
      </c>
      <c r="B15" s="199" t="s">
        <v>217</v>
      </c>
      <c r="C15" s="113">
        <v>2.3656864912668585</v>
      </c>
      <c r="D15" s="115">
        <v>107</v>
      </c>
      <c r="E15" s="114">
        <v>79</v>
      </c>
      <c r="F15" s="114">
        <v>189</v>
      </c>
      <c r="G15" s="114">
        <v>105</v>
      </c>
      <c r="H15" s="140">
        <v>104</v>
      </c>
      <c r="I15" s="115">
        <v>3</v>
      </c>
      <c r="J15" s="116">
        <v>2.8846153846153846</v>
      </c>
    </row>
    <row r="16" spans="1:15" s="287" customFormat="1" ht="24.95" customHeight="1" x14ac:dyDescent="0.2">
      <c r="A16" s="193" t="s">
        <v>218</v>
      </c>
      <c r="B16" s="199" t="s">
        <v>141</v>
      </c>
      <c r="C16" s="113">
        <v>13.619279239442848</v>
      </c>
      <c r="D16" s="115">
        <v>616</v>
      </c>
      <c r="E16" s="114">
        <v>364</v>
      </c>
      <c r="F16" s="114">
        <v>459</v>
      </c>
      <c r="G16" s="114">
        <v>342</v>
      </c>
      <c r="H16" s="140">
        <v>351</v>
      </c>
      <c r="I16" s="115">
        <v>265</v>
      </c>
      <c r="J16" s="116">
        <v>75.498575498575505</v>
      </c>
      <c r="K16" s="110"/>
      <c r="L16" s="110"/>
      <c r="M16" s="110"/>
      <c r="N16" s="110"/>
      <c r="O16" s="110"/>
    </row>
    <row r="17" spans="1:15" s="110" customFormat="1" ht="24.95" customHeight="1" x14ac:dyDescent="0.2">
      <c r="A17" s="193" t="s">
        <v>142</v>
      </c>
      <c r="B17" s="199" t="s">
        <v>220</v>
      </c>
      <c r="C17" s="113">
        <v>2.5867786867123592</v>
      </c>
      <c r="D17" s="115">
        <v>117</v>
      </c>
      <c r="E17" s="114">
        <v>503</v>
      </c>
      <c r="F17" s="114">
        <v>119</v>
      </c>
      <c r="G17" s="114">
        <v>112</v>
      </c>
      <c r="H17" s="140">
        <v>132</v>
      </c>
      <c r="I17" s="115">
        <v>-15</v>
      </c>
      <c r="J17" s="116">
        <v>-11.363636363636363</v>
      </c>
    </row>
    <row r="18" spans="1:15" s="287" customFormat="1" ht="24.95" customHeight="1" x14ac:dyDescent="0.2">
      <c r="A18" s="201" t="s">
        <v>144</v>
      </c>
      <c r="B18" s="202" t="s">
        <v>145</v>
      </c>
      <c r="C18" s="113">
        <v>21.269069201857175</v>
      </c>
      <c r="D18" s="115">
        <v>962</v>
      </c>
      <c r="E18" s="114">
        <v>291</v>
      </c>
      <c r="F18" s="114">
        <v>719</v>
      </c>
      <c r="G18" s="114">
        <v>577</v>
      </c>
      <c r="H18" s="140">
        <v>1119</v>
      </c>
      <c r="I18" s="115">
        <v>-157</v>
      </c>
      <c r="J18" s="116">
        <v>-14.030384271671135</v>
      </c>
      <c r="K18" s="110"/>
      <c r="L18" s="110"/>
      <c r="M18" s="110"/>
      <c r="N18" s="110"/>
      <c r="O18" s="110"/>
    </row>
    <row r="19" spans="1:15" s="110" customFormat="1" ht="24.95" customHeight="1" x14ac:dyDescent="0.2">
      <c r="A19" s="193" t="s">
        <v>146</v>
      </c>
      <c r="B19" s="199" t="s">
        <v>147</v>
      </c>
      <c r="C19" s="113">
        <v>12.137961529957993</v>
      </c>
      <c r="D19" s="115">
        <v>549</v>
      </c>
      <c r="E19" s="114">
        <v>474</v>
      </c>
      <c r="F19" s="114">
        <v>776</v>
      </c>
      <c r="G19" s="114">
        <v>414</v>
      </c>
      <c r="H19" s="140">
        <v>576</v>
      </c>
      <c r="I19" s="115">
        <v>-27</v>
      </c>
      <c r="J19" s="116">
        <v>-4.6875</v>
      </c>
    </row>
    <row r="20" spans="1:15" s="287" customFormat="1" ht="24.95" customHeight="1" x14ac:dyDescent="0.2">
      <c r="A20" s="193" t="s">
        <v>148</v>
      </c>
      <c r="B20" s="199" t="s">
        <v>149</v>
      </c>
      <c r="C20" s="113">
        <v>5.5273048861375189</v>
      </c>
      <c r="D20" s="115">
        <v>250</v>
      </c>
      <c r="E20" s="114">
        <v>135</v>
      </c>
      <c r="F20" s="114">
        <v>224</v>
      </c>
      <c r="G20" s="114">
        <v>218</v>
      </c>
      <c r="H20" s="140">
        <v>241</v>
      </c>
      <c r="I20" s="115">
        <v>9</v>
      </c>
      <c r="J20" s="116">
        <v>3.7344398340248963</v>
      </c>
      <c r="K20" s="110"/>
      <c r="L20" s="110"/>
      <c r="M20" s="110"/>
      <c r="N20" s="110"/>
      <c r="O20" s="110"/>
    </row>
    <row r="21" spans="1:15" s="110" customFormat="1" ht="24.95" customHeight="1" x14ac:dyDescent="0.2">
      <c r="A21" s="201" t="s">
        <v>150</v>
      </c>
      <c r="B21" s="202" t="s">
        <v>151</v>
      </c>
      <c r="C21" s="113">
        <v>3.8691134202962636</v>
      </c>
      <c r="D21" s="115">
        <v>175</v>
      </c>
      <c r="E21" s="114">
        <v>200</v>
      </c>
      <c r="F21" s="114">
        <v>258</v>
      </c>
      <c r="G21" s="114">
        <v>259</v>
      </c>
      <c r="H21" s="140">
        <v>210</v>
      </c>
      <c r="I21" s="115">
        <v>-35</v>
      </c>
      <c r="J21" s="116">
        <v>-16.666666666666668</v>
      </c>
    </row>
    <row r="22" spans="1:15" s="110" customFormat="1" ht="24.95" customHeight="1" x14ac:dyDescent="0.2">
      <c r="A22" s="201" t="s">
        <v>152</v>
      </c>
      <c r="B22" s="199" t="s">
        <v>153</v>
      </c>
      <c r="C22" s="113">
        <v>1.8129560026531064</v>
      </c>
      <c r="D22" s="115">
        <v>82</v>
      </c>
      <c r="E22" s="114">
        <v>55</v>
      </c>
      <c r="F22" s="114">
        <v>88</v>
      </c>
      <c r="G22" s="114">
        <v>57</v>
      </c>
      <c r="H22" s="140">
        <v>86</v>
      </c>
      <c r="I22" s="115">
        <v>-4</v>
      </c>
      <c r="J22" s="116">
        <v>-4.6511627906976747</v>
      </c>
    </row>
    <row r="23" spans="1:15" s="110" customFormat="1" ht="24.95" customHeight="1" x14ac:dyDescent="0.2">
      <c r="A23" s="193" t="s">
        <v>154</v>
      </c>
      <c r="B23" s="199" t="s">
        <v>155</v>
      </c>
      <c r="C23" s="113">
        <v>0.81804112314835287</v>
      </c>
      <c r="D23" s="115">
        <v>37</v>
      </c>
      <c r="E23" s="114">
        <v>20</v>
      </c>
      <c r="F23" s="114">
        <v>41</v>
      </c>
      <c r="G23" s="114">
        <v>25</v>
      </c>
      <c r="H23" s="140">
        <v>33</v>
      </c>
      <c r="I23" s="115">
        <v>4</v>
      </c>
      <c r="J23" s="116">
        <v>12.121212121212121</v>
      </c>
    </row>
    <row r="24" spans="1:15" s="110" customFormat="1" ht="24.95" customHeight="1" x14ac:dyDescent="0.2">
      <c r="A24" s="193" t="s">
        <v>156</v>
      </c>
      <c r="B24" s="199" t="s">
        <v>221</v>
      </c>
      <c r="C24" s="113">
        <v>5.6157417643157199</v>
      </c>
      <c r="D24" s="115">
        <v>254</v>
      </c>
      <c r="E24" s="114">
        <v>158</v>
      </c>
      <c r="F24" s="114">
        <v>203</v>
      </c>
      <c r="G24" s="114">
        <v>175</v>
      </c>
      <c r="H24" s="140">
        <v>249</v>
      </c>
      <c r="I24" s="115">
        <v>5</v>
      </c>
      <c r="J24" s="116">
        <v>2.0080321285140563</v>
      </c>
    </row>
    <row r="25" spans="1:15" s="110" customFormat="1" ht="24.95" customHeight="1" x14ac:dyDescent="0.2">
      <c r="A25" s="193" t="s">
        <v>222</v>
      </c>
      <c r="B25" s="204" t="s">
        <v>159</v>
      </c>
      <c r="C25" s="113">
        <v>5.1956665929692685</v>
      </c>
      <c r="D25" s="115">
        <v>235</v>
      </c>
      <c r="E25" s="114">
        <v>264</v>
      </c>
      <c r="F25" s="114">
        <v>280</v>
      </c>
      <c r="G25" s="114">
        <v>478</v>
      </c>
      <c r="H25" s="140">
        <v>244</v>
      </c>
      <c r="I25" s="115">
        <v>-9</v>
      </c>
      <c r="J25" s="116">
        <v>-3.6885245901639343</v>
      </c>
    </row>
    <row r="26" spans="1:15" s="110" customFormat="1" ht="24.95" customHeight="1" x14ac:dyDescent="0.2">
      <c r="A26" s="201">
        <v>782.78300000000002</v>
      </c>
      <c r="B26" s="203" t="s">
        <v>160</v>
      </c>
      <c r="C26" s="113">
        <v>7.8708821578598274</v>
      </c>
      <c r="D26" s="115">
        <v>356</v>
      </c>
      <c r="E26" s="114">
        <v>317</v>
      </c>
      <c r="F26" s="114">
        <v>425</v>
      </c>
      <c r="G26" s="114">
        <v>642</v>
      </c>
      <c r="H26" s="140">
        <v>399</v>
      </c>
      <c r="I26" s="115">
        <v>-43</v>
      </c>
      <c r="J26" s="116">
        <v>-10.776942355889725</v>
      </c>
    </row>
    <row r="27" spans="1:15" s="110" customFormat="1" ht="24.95" customHeight="1" x14ac:dyDescent="0.2">
      <c r="A27" s="193" t="s">
        <v>161</v>
      </c>
      <c r="B27" s="199" t="s">
        <v>162</v>
      </c>
      <c r="C27" s="113">
        <v>1.437099270395755</v>
      </c>
      <c r="D27" s="115">
        <v>65</v>
      </c>
      <c r="E27" s="114">
        <v>38</v>
      </c>
      <c r="F27" s="114">
        <v>116</v>
      </c>
      <c r="G27" s="114">
        <v>87</v>
      </c>
      <c r="H27" s="140">
        <v>60</v>
      </c>
      <c r="I27" s="115">
        <v>5</v>
      </c>
      <c r="J27" s="116">
        <v>8.3333333333333339</v>
      </c>
    </row>
    <row r="28" spans="1:15" s="110" customFormat="1" ht="24.95" customHeight="1" x14ac:dyDescent="0.2">
      <c r="A28" s="193" t="s">
        <v>163</v>
      </c>
      <c r="B28" s="199" t="s">
        <v>164</v>
      </c>
      <c r="C28" s="113">
        <v>2.0561574176431572</v>
      </c>
      <c r="D28" s="115">
        <v>93</v>
      </c>
      <c r="E28" s="114">
        <v>77</v>
      </c>
      <c r="F28" s="114">
        <v>217</v>
      </c>
      <c r="G28" s="114">
        <v>58</v>
      </c>
      <c r="H28" s="140">
        <v>99</v>
      </c>
      <c r="I28" s="115">
        <v>-6</v>
      </c>
      <c r="J28" s="116">
        <v>-6.0606060606060606</v>
      </c>
    </row>
    <row r="29" spans="1:15" s="110" customFormat="1" ht="24.95" customHeight="1" x14ac:dyDescent="0.2">
      <c r="A29" s="193">
        <v>86</v>
      </c>
      <c r="B29" s="199" t="s">
        <v>165</v>
      </c>
      <c r="C29" s="113">
        <v>4.9082467388901172</v>
      </c>
      <c r="D29" s="115">
        <v>222</v>
      </c>
      <c r="E29" s="114">
        <v>268</v>
      </c>
      <c r="F29" s="114">
        <v>382</v>
      </c>
      <c r="G29" s="114">
        <v>182</v>
      </c>
      <c r="H29" s="140">
        <v>286</v>
      </c>
      <c r="I29" s="115">
        <v>-64</v>
      </c>
      <c r="J29" s="116">
        <v>-22.377622377622377</v>
      </c>
    </row>
    <row r="30" spans="1:15" s="110" customFormat="1" ht="24.95" customHeight="1" x14ac:dyDescent="0.2">
      <c r="A30" s="193">
        <v>87.88</v>
      </c>
      <c r="B30" s="204" t="s">
        <v>166</v>
      </c>
      <c r="C30" s="113">
        <v>3.4490382489498121</v>
      </c>
      <c r="D30" s="115">
        <v>156</v>
      </c>
      <c r="E30" s="114">
        <v>140</v>
      </c>
      <c r="F30" s="114">
        <v>270</v>
      </c>
      <c r="G30" s="114">
        <v>112</v>
      </c>
      <c r="H30" s="140">
        <v>170</v>
      </c>
      <c r="I30" s="115">
        <v>-14</v>
      </c>
      <c r="J30" s="116">
        <v>-8.235294117647058</v>
      </c>
    </row>
    <row r="31" spans="1:15" s="110" customFormat="1" ht="24.95" customHeight="1" x14ac:dyDescent="0.2">
      <c r="A31" s="193" t="s">
        <v>167</v>
      </c>
      <c r="B31" s="199" t="s">
        <v>168</v>
      </c>
      <c r="C31" s="113">
        <v>1.9235021003758568</v>
      </c>
      <c r="D31" s="115">
        <v>87</v>
      </c>
      <c r="E31" s="114">
        <v>78</v>
      </c>
      <c r="F31" s="114">
        <v>113</v>
      </c>
      <c r="G31" s="114">
        <v>79</v>
      </c>
      <c r="H31" s="140">
        <v>83</v>
      </c>
      <c r="I31" s="115">
        <v>4</v>
      </c>
      <c r="J31" s="116">
        <v>4.8192771084337354</v>
      </c>
    </row>
    <row r="32" spans="1:15" s="110" customFormat="1" ht="24.95" customHeight="1" x14ac:dyDescent="0.2">
      <c r="A32" s="193"/>
      <c r="B32" s="204" t="s">
        <v>169</v>
      </c>
      <c r="C32" s="113" t="s">
        <v>513</v>
      </c>
      <c r="D32" s="115" t="s">
        <v>513</v>
      </c>
      <c r="E32" s="114" t="s">
        <v>513</v>
      </c>
      <c r="F32" s="114" t="s">
        <v>513</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1.4813177094848551</v>
      </c>
      <c r="D34" s="115">
        <v>67</v>
      </c>
      <c r="E34" s="114">
        <v>31</v>
      </c>
      <c r="F34" s="114">
        <v>247</v>
      </c>
      <c r="G34" s="114">
        <v>253</v>
      </c>
      <c r="H34" s="140">
        <v>72</v>
      </c>
      <c r="I34" s="115">
        <v>-5</v>
      </c>
      <c r="J34" s="116">
        <v>-6.9444444444444446</v>
      </c>
    </row>
    <row r="35" spans="1:10" s="110" customFormat="1" ht="24.95" customHeight="1" x14ac:dyDescent="0.2">
      <c r="A35" s="292" t="s">
        <v>171</v>
      </c>
      <c r="B35" s="293" t="s">
        <v>172</v>
      </c>
      <c r="C35" s="113">
        <v>41.896971036922395</v>
      </c>
      <c r="D35" s="115">
        <v>1895</v>
      </c>
      <c r="E35" s="114">
        <v>1259</v>
      </c>
      <c r="F35" s="114">
        <v>1538</v>
      </c>
      <c r="G35" s="114">
        <v>1185</v>
      </c>
      <c r="H35" s="140">
        <v>1782</v>
      </c>
      <c r="I35" s="115">
        <v>113</v>
      </c>
      <c r="J35" s="116">
        <v>6.3411896745230081</v>
      </c>
    </row>
    <row r="36" spans="1:10" s="110" customFormat="1" ht="24.95" customHeight="1" x14ac:dyDescent="0.2">
      <c r="A36" s="294" t="s">
        <v>173</v>
      </c>
      <c r="B36" s="295" t="s">
        <v>174</v>
      </c>
      <c r="C36" s="125">
        <v>56.62171125359275</v>
      </c>
      <c r="D36" s="143">
        <v>2561</v>
      </c>
      <c r="E36" s="144">
        <v>2224</v>
      </c>
      <c r="F36" s="144">
        <v>3393</v>
      </c>
      <c r="G36" s="144">
        <v>2786</v>
      </c>
      <c r="H36" s="145">
        <v>2736</v>
      </c>
      <c r="I36" s="143">
        <v>-175</v>
      </c>
      <c r="J36" s="146">
        <v>-6.3961988304093564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360</v>
      </c>
      <c r="B39" s="656"/>
      <c r="C39" s="656"/>
      <c r="D39" s="656"/>
      <c r="E39" s="656"/>
      <c r="F39" s="656"/>
      <c r="G39" s="656"/>
      <c r="H39" s="656"/>
      <c r="I39" s="656"/>
      <c r="J39" s="656"/>
    </row>
    <row r="40" spans="1:10" ht="31.5" customHeight="1" x14ac:dyDescent="0.2">
      <c r="A40" s="657" t="s">
        <v>361</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35.1" customHeight="1" x14ac:dyDescent="0.2">
      <c r="A6" s="634" t="s">
        <v>521</v>
      </c>
      <c r="B6" s="634"/>
      <c r="C6" s="634"/>
      <c r="D6" s="634"/>
      <c r="E6" s="634"/>
      <c r="F6" s="634"/>
      <c r="G6" s="634"/>
      <c r="H6" s="634"/>
      <c r="I6" s="634"/>
      <c r="J6" s="634"/>
      <c r="K6" s="634"/>
    </row>
    <row r="7" spans="1:15" s="91" customFormat="1" ht="24.95" customHeight="1" x14ac:dyDescent="0.2">
      <c r="A7" s="588" t="s">
        <v>332</v>
      </c>
      <c r="B7" s="577"/>
      <c r="C7" s="577"/>
      <c r="D7" s="582" t="s">
        <v>94</v>
      </c>
      <c r="E7" s="658" t="s">
        <v>363</v>
      </c>
      <c r="F7" s="586"/>
      <c r="G7" s="586"/>
      <c r="H7" s="586"/>
      <c r="I7" s="587"/>
      <c r="J7" s="651" t="s">
        <v>359</v>
      </c>
      <c r="K7" s="652"/>
      <c r="L7" s="96"/>
      <c r="M7" s="96"/>
      <c r="N7" s="96"/>
      <c r="O7" s="96"/>
    </row>
    <row r="8" spans="1:15" ht="21.75" customHeight="1" x14ac:dyDescent="0.2">
      <c r="A8" s="578"/>
      <c r="B8" s="579"/>
      <c r="C8" s="579"/>
      <c r="D8" s="583"/>
      <c r="E8" s="592" t="s">
        <v>335</v>
      </c>
      <c r="F8" s="592" t="s">
        <v>337</v>
      </c>
      <c r="G8" s="592" t="s">
        <v>338</v>
      </c>
      <c r="H8" s="592" t="s">
        <v>339</v>
      </c>
      <c r="I8" s="592" t="s">
        <v>340</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4523</v>
      </c>
      <c r="F11" s="264">
        <v>3514</v>
      </c>
      <c r="G11" s="264">
        <v>5179</v>
      </c>
      <c r="H11" s="264">
        <v>4224</v>
      </c>
      <c r="I11" s="265">
        <v>4590</v>
      </c>
      <c r="J11" s="263">
        <v>-67</v>
      </c>
      <c r="K11" s="266">
        <v>-1.4596949891067539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25.514039354410791</v>
      </c>
      <c r="E13" s="115">
        <v>1154</v>
      </c>
      <c r="F13" s="114">
        <v>1096</v>
      </c>
      <c r="G13" s="114">
        <v>1466</v>
      </c>
      <c r="H13" s="114">
        <v>1524</v>
      </c>
      <c r="I13" s="140">
        <v>1162</v>
      </c>
      <c r="J13" s="115">
        <v>-8</v>
      </c>
      <c r="K13" s="116">
        <v>-0.68846815834767638</v>
      </c>
    </row>
    <row r="14" spans="1:15" ht="15.95" customHeight="1" x14ac:dyDescent="0.2">
      <c r="A14" s="306" t="s">
        <v>230</v>
      </c>
      <c r="B14" s="307"/>
      <c r="C14" s="308"/>
      <c r="D14" s="113">
        <v>59.871766526641608</v>
      </c>
      <c r="E14" s="115">
        <v>2708</v>
      </c>
      <c r="F14" s="114">
        <v>1883</v>
      </c>
      <c r="G14" s="114">
        <v>3061</v>
      </c>
      <c r="H14" s="114">
        <v>2175</v>
      </c>
      <c r="I14" s="140">
        <v>2824</v>
      </c>
      <c r="J14" s="115">
        <v>-116</v>
      </c>
      <c r="K14" s="116">
        <v>-4.1076487252124645</v>
      </c>
    </row>
    <row r="15" spans="1:15" ht="15.95" customHeight="1" x14ac:dyDescent="0.2">
      <c r="A15" s="306" t="s">
        <v>231</v>
      </c>
      <c r="B15" s="307"/>
      <c r="C15" s="308"/>
      <c r="D15" s="113">
        <v>7.2739332301569757</v>
      </c>
      <c r="E15" s="115">
        <v>329</v>
      </c>
      <c r="F15" s="114">
        <v>272</v>
      </c>
      <c r="G15" s="114">
        <v>313</v>
      </c>
      <c r="H15" s="114">
        <v>269</v>
      </c>
      <c r="I15" s="140">
        <v>294</v>
      </c>
      <c r="J15" s="115">
        <v>35</v>
      </c>
      <c r="K15" s="116">
        <v>11.904761904761905</v>
      </c>
    </row>
    <row r="16" spans="1:15" ht="15.95" customHeight="1" x14ac:dyDescent="0.2">
      <c r="A16" s="306" t="s">
        <v>232</v>
      </c>
      <c r="B16" s="307"/>
      <c r="C16" s="308"/>
      <c r="D16" s="113">
        <v>7.1854963519787756</v>
      </c>
      <c r="E16" s="115">
        <v>325</v>
      </c>
      <c r="F16" s="114">
        <v>261</v>
      </c>
      <c r="G16" s="114">
        <v>323</v>
      </c>
      <c r="H16" s="114">
        <v>253</v>
      </c>
      <c r="I16" s="140">
        <v>302</v>
      </c>
      <c r="J16" s="115">
        <v>23</v>
      </c>
      <c r="K16" s="116">
        <v>7.6158940397350996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1.7687375635640061</v>
      </c>
      <c r="E18" s="115">
        <v>80</v>
      </c>
      <c r="F18" s="114">
        <v>43</v>
      </c>
      <c r="G18" s="114">
        <v>269</v>
      </c>
      <c r="H18" s="114">
        <v>249</v>
      </c>
      <c r="I18" s="140">
        <v>84</v>
      </c>
      <c r="J18" s="115">
        <v>-4</v>
      </c>
      <c r="K18" s="116">
        <v>-4.7619047619047619</v>
      </c>
    </row>
    <row r="19" spans="1:11" ht="14.1" customHeight="1" x14ac:dyDescent="0.2">
      <c r="A19" s="306" t="s">
        <v>235</v>
      </c>
      <c r="B19" s="307" t="s">
        <v>236</v>
      </c>
      <c r="C19" s="308"/>
      <c r="D19" s="113">
        <v>1.6360822462967057</v>
      </c>
      <c r="E19" s="115">
        <v>74</v>
      </c>
      <c r="F19" s="114">
        <v>38</v>
      </c>
      <c r="G19" s="114">
        <v>256</v>
      </c>
      <c r="H19" s="114">
        <v>233</v>
      </c>
      <c r="I19" s="140">
        <v>83</v>
      </c>
      <c r="J19" s="115">
        <v>-9</v>
      </c>
      <c r="K19" s="116">
        <v>-10.843373493975903</v>
      </c>
    </row>
    <row r="20" spans="1:11" ht="14.1" customHeight="1" x14ac:dyDescent="0.2">
      <c r="A20" s="306">
        <v>12</v>
      </c>
      <c r="B20" s="307" t="s">
        <v>237</v>
      </c>
      <c r="C20" s="308"/>
      <c r="D20" s="113">
        <v>0.92858722087110324</v>
      </c>
      <c r="E20" s="115">
        <v>42</v>
      </c>
      <c r="F20" s="114">
        <v>16</v>
      </c>
      <c r="G20" s="114">
        <v>35</v>
      </c>
      <c r="H20" s="114">
        <v>49</v>
      </c>
      <c r="I20" s="140">
        <v>51</v>
      </c>
      <c r="J20" s="115">
        <v>-9</v>
      </c>
      <c r="K20" s="116">
        <v>-17.647058823529413</v>
      </c>
    </row>
    <row r="21" spans="1:11" ht="14.1" customHeight="1" x14ac:dyDescent="0.2">
      <c r="A21" s="306">
        <v>21</v>
      </c>
      <c r="B21" s="307" t="s">
        <v>238</v>
      </c>
      <c r="C21" s="308"/>
      <c r="D21" s="113">
        <v>0.59694892770285213</v>
      </c>
      <c r="E21" s="115">
        <v>27</v>
      </c>
      <c r="F21" s="114">
        <v>20</v>
      </c>
      <c r="G21" s="114">
        <v>31</v>
      </c>
      <c r="H21" s="114">
        <v>42</v>
      </c>
      <c r="I21" s="140">
        <v>42</v>
      </c>
      <c r="J21" s="115">
        <v>-15</v>
      </c>
      <c r="K21" s="116">
        <v>-35.714285714285715</v>
      </c>
    </row>
    <row r="22" spans="1:11" ht="14.1" customHeight="1" x14ac:dyDescent="0.2">
      <c r="A22" s="306">
        <v>22</v>
      </c>
      <c r="B22" s="307" t="s">
        <v>239</v>
      </c>
      <c r="C22" s="308"/>
      <c r="D22" s="113">
        <v>2.85208932124696</v>
      </c>
      <c r="E22" s="115">
        <v>129</v>
      </c>
      <c r="F22" s="114">
        <v>89</v>
      </c>
      <c r="G22" s="114">
        <v>122</v>
      </c>
      <c r="H22" s="114">
        <v>164</v>
      </c>
      <c r="I22" s="140">
        <v>146</v>
      </c>
      <c r="J22" s="115">
        <v>-17</v>
      </c>
      <c r="K22" s="116">
        <v>-11.643835616438356</v>
      </c>
    </row>
    <row r="23" spans="1:11" ht="14.1" customHeight="1" x14ac:dyDescent="0.2">
      <c r="A23" s="306">
        <v>23</v>
      </c>
      <c r="B23" s="307" t="s">
        <v>240</v>
      </c>
      <c r="C23" s="308"/>
      <c r="D23" s="113">
        <v>0.26531063453460091</v>
      </c>
      <c r="E23" s="115">
        <v>12</v>
      </c>
      <c r="F23" s="114">
        <v>296</v>
      </c>
      <c r="G23" s="114">
        <v>35</v>
      </c>
      <c r="H23" s="114">
        <v>19</v>
      </c>
      <c r="I23" s="140">
        <v>37</v>
      </c>
      <c r="J23" s="115">
        <v>-25</v>
      </c>
      <c r="K23" s="116">
        <v>-67.567567567567565</v>
      </c>
    </row>
    <row r="24" spans="1:11" ht="14.1" customHeight="1" x14ac:dyDescent="0.2">
      <c r="A24" s="306">
        <v>24</v>
      </c>
      <c r="B24" s="307" t="s">
        <v>241</v>
      </c>
      <c r="C24" s="308"/>
      <c r="D24" s="113">
        <v>5.9915984965730713</v>
      </c>
      <c r="E24" s="115">
        <v>271</v>
      </c>
      <c r="F24" s="114">
        <v>207</v>
      </c>
      <c r="G24" s="114">
        <v>275</v>
      </c>
      <c r="H24" s="114">
        <v>355</v>
      </c>
      <c r="I24" s="140">
        <v>246</v>
      </c>
      <c r="J24" s="115">
        <v>25</v>
      </c>
      <c r="K24" s="116">
        <v>10.16260162601626</v>
      </c>
    </row>
    <row r="25" spans="1:11" ht="14.1" customHeight="1" x14ac:dyDescent="0.2">
      <c r="A25" s="306">
        <v>25</v>
      </c>
      <c r="B25" s="307" t="s">
        <v>242</v>
      </c>
      <c r="C25" s="308"/>
      <c r="D25" s="113">
        <v>6.1684722529294715</v>
      </c>
      <c r="E25" s="115">
        <v>279</v>
      </c>
      <c r="F25" s="114">
        <v>143</v>
      </c>
      <c r="G25" s="114">
        <v>312</v>
      </c>
      <c r="H25" s="114">
        <v>185</v>
      </c>
      <c r="I25" s="140">
        <v>248</v>
      </c>
      <c r="J25" s="115">
        <v>31</v>
      </c>
      <c r="K25" s="116">
        <v>12.5</v>
      </c>
    </row>
    <row r="26" spans="1:11" ht="14.1" customHeight="1" x14ac:dyDescent="0.2">
      <c r="A26" s="306">
        <v>26</v>
      </c>
      <c r="B26" s="307" t="s">
        <v>243</v>
      </c>
      <c r="C26" s="308"/>
      <c r="D26" s="113">
        <v>2.9626354189697102</v>
      </c>
      <c r="E26" s="115">
        <v>134</v>
      </c>
      <c r="F26" s="114">
        <v>61</v>
      </c>
      <c r="G26" s="114">
        <v>155</v>
      </c>
      <c r="H26" s="114">
        <v>100</v>
      </c>
      <c r="I26" s="140">
        <v>138</v>
      </c>
      <c r="J26" s="115">
        <v>-4</v>
      </c>
      <c r="K26" s="116">
        <v>-2.8985507246376812</v>
      </c>
    </row>
    <row r="27" spans="1:11" ht="14.1" customHeight="1" x14ac:dyDescent="0.2">
      <c r="A27" s="306">
        <v>27</v>
      </c>
      <c r="B27" s="307" t="s">
        <v>244</v>
      </c>
      <c r="C27" s="308"/>
      <c r="D27" s="113">
        <v>4.8861375193455672</v>
      </c>
      <c r="E27" s="115">
        <v>221</v>
      </c>
      <c r="F27" s="114">
        <v>129</v>
      </c>
      <c r="G27" s="114">
        <v>157</v>
      </c>
      <c r="H27" s="114">
        <v>132</v>
      </c>
      <c r="I27" s="140">
        <v>138</v>
      </c>
      <c r="J27" s="115">
        <v>83</v>
      </c>
      <c r="K27" s="116">
        <v>60.144927536231883</v>
      </c>
    </row>
    <row r="28" spans="1:11" ht="14.1" customHeight="1" x14ac:dyDescent="0.2">
      <c r="A28" s="306">
        <v>28</v>
      </c>
      <c r="B28" s="307" t="s">
        <v>245</v>
      </c>
      <c r="C28" s="308"/>
      <c r="D28" s="113">
        <v>0.13265531726730045</v>
      </c>
      <c r="E28" s="115">
        <v>6</v>
      </c>
      <c r="F28" s="114">
        <v>4</v>
      </c>
      <c r="G28" s="114">
        <v>19</v>
      </c>
      <c r="H28" s="114">
        <v>30</v>
      </c>
      <c r="I28" s="140">
        <v>12</v>
      </c>
      <c r="J28" s="115">
        <v>-6</v>
      </c>
      <c r="K28" s="116">
        <v>-50</v>
      </c>
    </row>
    <row r="29" spans="1:11" ht="14.1" customHeight="1" x14ac:dyDescent="0.2">
      <c r="A29" s="306">
        <v>29</v>
      </c>
      <c r="B29" s="307" t="s">
        <v>246</v>
      </c>
      <c r="C29" s="308"/>
      <c r="D29" s="113">
        <v>2.5646694671678092</v>
      </c>
      <c r="E29" s="115">
        <v>116</v>
      </c>
      <c r="F29" s="114">
        <v>128</v>
      </c>
      <c r="G29" s="114">
        <v>183</v>
      </c>
      <c r="H29" s="114">
        <v>175</v>
      </c>
      <c r="I29" s="140">
        <v>128</v>
      </c>
      <c r="J29" s="115">
        <v>-12</v>
      </c>
      <c r="K29" s="116">
        <v>-9.375</v>
      </c>
    </row>
    <row r="30" spans="1:11" ht="14.1" customHeight="1" x14ac:dyDescent="0.2">
      <c r="A30" s="306" t="s">
        <v>247</v>
      </c>
      <c r="B30" s="307" t="s">
        <v>248</v>
      </c>
      <c r="C30" s="308"/>
      <c r="D30" s="113" t="s">
        <v>513</v>
      </c>
      <c r="E30" s="115" t="s">
        <v>513</v>
      </c>
      <c r="F30" s="114" t="s">
        <v>513</v>
      </c>
      <c r="G30" s="114">
        <v>68</v>
      </c>
      <c r="H30" s="114">
        <v>72</v>
      </c>
      <c r="I30" s="140">
        <v>30</v>
      </c>
      <c r="J30" s="115" t="s">
        <v>513</v>
      </c>
      <c r="K30" s="116" t="s">
        <v>513</v>
      </c>
    </row>
    <row r="31" spans="1:11" ht="14.1" customHeight="1" x14ac:dyDescent="0.2">
      <c r="A31" s="306" t="s">
        <v>249</v>
      </c>
      <c r="B31" s="307" t="s">
        <v>250</v>
      </c>
      <c r="C31" s="308"/>
      <c r="D31" s="113">
        <v>1.702409904930356</v>
      </c>
      <c r="E31" s="115">
        <v>77</v>
      </c>
      <c r="F31" s="114">
        <v>104</v>
      </c>
      <c r="G31" s="114">
        <v>111</v>
      </c>
      <c r="H31" s="114">
        <v>103</v>
      </c>
      <c r="I31" s="140">
        <v>95</v>
      </c>
      <c r="J31" s="115">
        <v>-18</v>
      </c>
      <c r="K31" s="116">
        <v>-18.94736842105263</v>
      </c>
    </row>
    <row r="32" spans="1:11" ht="14.1" customHeight="1" x14ac:dyDescent="0.2">
      <c r="A32" s="306">
        <v>31</v>
      </c>
      <c r="B32" s="307" t="s">
        <v>251</v>
      </c>
      <c r="C32" s="308"/>
      <c r="D32" s="113">
        <v>0.7738226840592527</v>
      </c>
      <c r="E32" s="115">
        <v>35</v>
      </c>
      <c r="F32" s="114">
        <v>14</v>
      </c>
      <c r="G32" s="114">
        <v>25</v>
      </c>
      <c r="H32" s="114">
        <v>21</v>
      </c>
      <c r="I32" s="140">
        <v>39</v>
      </c>
      <c r="J32" s="115">
        <v>-4</v>
      </c>
      <c r="K32" s="116">
        <v>-10.256410256410257</v>
      </c>
    </row>
    <row r="33" spans="1:11" ht="14.1" customHeight="1" x14ac:dyDescent="0.2">
      <c r="A33" s="306">
        <v>32</v>
      </c>
      <c r="B33" s="307" t="s">
        <v>252</v>
      </c>
      <c r="C33" s="308"/>
      <c r="D33" s="113">
        <v>9.8386026973247844</v>
      </c>
      <c r="E33" s="115">
        <v>445</v>
      </c>
      <c r="F33" s="114">
        <v>73</v>
      </c>
      <c r="G33" s="114">
        <v>176</v>
      </c>
      <c r="H33" s="114">
        <v>196</v>
      </c>
      <c r="I33" s="140">
        <v>489</v>
      </c>
      <c r="J33" s="115">
        <v>-44</v>
      </c>
      <c r="K33" s="116">
        <v>-8.997955010224949</v>
      </c>
    </row>
    <row r="34" spans="1:11" ht="14.1" customHeight="1" x14ac:dyDescent="0.2">
      <c r="A34" s="306">
        <v>33</v>
      </c>
      <c r="B34" s="307" t="s">
        <v>253</v>
      </c>
      <c r="C34" s="308"/>
      <c r="D34" s="113">
        <v>4.687154543444616</v>
      </c>
      <c r="E34" s="115">
        <v>212</v>
      </c>
      <c r="F34" s="114">
        <v>77</v>
      </c>
      <c r="G34" s="114">
        <v>117</v>
      </c>
      <c r="H34" s="114">
        <v>116</v>
      </c>
      <c r="I34" s="140">
        <v>232</v>
      </c>
      <c r="J34" s="115">
        <v>-20</v>
      </c>
      <c r="K34" s="116">
        <v>-8.6206896551724146</v>
      </c>
    </row>
    <row r="35" spans="1:11" ht="14.1" customHeight="1" x14ac:dyDescent="0.2">
      <c r="A35" s="306">
        <v>34</v>
      </c>
      <c r="B35" s="307" t="s">
        <v>254</v>
      </c>
      <c r="C35" s="308"/>
      <c r="D35" s="113">
        <v>2.9626354189697102</v>
      </c>
      <c r="E35" s="115">
        <v>134</v>
      </c>
      <c r="F35" s="114">
        <v>88</v>
      </c>
      <c r="G35" s="114">
        <v>159</v>
      </c>
      <c r="H35" s="114">
        <v>94</v>
      </c>
      <c r="I35" s="140">
        <v>112</v>
      </c>
      <c r="J35" s="115">
        <v>22</v>
      </c>
      <c r="K35" s="116">
        <v>19.642857142857142</v>
      </c>
    </row>
    <row r="36" spans="1:11" ht="14.1" customHeight="1" x14ac:dyDescent="0.2">
      <c r="A36" s="306">
        <v>41</v>
      </c>
      <c r="B36" s="307" t="s">
        <v>255</v>
      </c>
      <c r="C36" s="308"/>
      <c r="D36" s="113">
        <v>0.28741985407915099</v>
      </c>
      <c r="E36" s="115">
        <v>13</v>
      </c>
      <c r="F36" s="114">
        <v>8</v>
      </c>
      <c r="G36" s="114">
        <v>25</v>
      </c>
      <c r="H36" s="114">
        <v>12</v>
      </c>
      <c r="I36" s="140">
        <v>10</v>
      </c>
      <c r="J36" s="115">
        <v>3</v>
      </c>
      <c r="K36" s="116">
        <v>30</v>
      </c>
    </row>
    <row r="37" spans="1:11" ht="14.1" customHeight="1" x14ac:dyDescent="0.2">
      <c r="A37" s="306">
        <v>42</v>
      </c>
      <c r="B37" s="307" t="s">
        <v>256</v>
      </c>
      <c r="C37" s="308"/>
      <c r="D37" s="113">
        <v>0.13265531726730045</v>
      </c>
      <c r="E37" s="115">
        <v>6</v>
      </c>
      <c r="F37" s="114">
        <v>6</v>
      </c>
      <c r="G37" s="114">
        <v>9</v>
      </c>
      <c r="H37" s="114">
        <v>10</v>
      </c>
      <c r="I37" s="140">
        <v>11</v>
      </c>
      <c r="J37" s="115">
        <v>-5</v>
      </c>
      <c r="K37" s="116">
        <v>-45.454545454545453</v>
      </c>
    </row>
    <row r="38" spans="1:11" ht="14.1" customHeight="1" x14ac:dyDescent="0.2">
      <c r="A38" s="306">
        <v>43</v>
      </c>
      <c r="B38" s="307" t="s">
        <v>257</v>
      </c>
      <c r="C38" s="308"/>
      <c r="D38" s="113">
        <v>1.7466283440194561</v>
      </c>
      <c r="E38" s="115">
        <v>79</v>
      </c>
      <c r="F38" s="114">
        <v>58</v>
      </c>
      <c r="G38" s="114">
        <v>126</v>
      </c>
      <c r="H38" s="114">
        <v>44</v>
      </c>
      <c r="I38" s="140">
        <v>78</v>
      </c>
      <c r="J38" s="115">
        <v>1</v>
      </c>
      <c r="K38" s="116">
        <v>1.2820512820512822</v>
      </c>
    </row>
    <row r="39" spans="1:11" ht="14.1" customHeight="1" x14ac:dyDescent="0.2">
      <c r="A39" s="306">
        <v>51</v>
      </c>
      <c r="B39" s="307" t="s">
        <v>258</v>
      </c>
      <c r="C39" s="308"/>
      <c r="D39" s="113">
        <v>5.0409020561574174</v>
      </c>
      <c r="E39" s="115">
        <v>228</v>
      </c>
      <c r="F39" s="114">
        <v>313</v>
      </c>
      <c r="G39" s="114">
        <v>293</v>
      </c>
      <c r="H39" s="114">
        <v>272</v>
      </c>
      <c r="I39" s="140">
        <v>281</v>
      </c>
      <c r="J39" s="115">
        <v>-53</v>
      </c>
      <c r="K39" s="116">
        <v>-18.861209964412812</v>
      </c>
    </row>
    <row r="40" spans="1:11" ht="14.1" customHeight="1" x14ac:dyDescent="0.2">
      <c r="A40" s="306" t="s">
        <v>259</v>
      </c>
      <c r="B40" s="307" t="s">
        <v>260</v>
      </c>
      <c r="C40" s="308"/>
      <c r="D40" s="113">
        <v>4.4439531284545657</v>
      </c>
      <c r="E40" s="115">
        <v>201</v>
      </c>
      <c r="F40" s="114">
        <v>283</v>
      </c>
      <c r="G40" s="114">
        <v>256</v>
      </c>
      <c r="H40" s="114">
        <v>246</v>
      </c>
      <c r="I40" s="140">
        <v>267</v>
      </c>
      <c r="J40" s="115">
        <v>-66</v>
      </c>
      <c r="K40" s="116">
        <v>-24.719101123595507</v>
      </c>
    </row>
    <row r="41" spans="1:11" ht="14.1" customHeight="1" x14ac:dyDescent="0.2">
      <c r="A41" s="306"/>
      <c r="B41" s="307" t="s">
        <v>261</v>
      </c>
      <c r="C41" s="308"/>
      <c r="D41" s="113">
        <v>3.8248949812071635</v>
      </c>
      <c r="E41" s="115">
        <v>173</v>
      </c>
      <c r="F41" s="114">
        <v>246</v>
      </c>
      <c r="G41" s="114">
        <v>222</v>
      </c>
      <c r="H41" s="114">
        <v>202</v>
      </c>
      <c r="I41" s="140">
        <v>229</v>
      </c>
      <c r="J41" s="115">
        <v>-56</v>
      </c>
      <c r="K41" s="116">
        <v>-24.454148471615721</v>
      </c>
    </row>
    <row r="42" spans="1:11" ht="14.1" customHeight="1" x14ac:dyDescent="0.2">
      <c r="A42" s="306">
        <v>52</v>
      </c>
      <c r="B42" s="307" t="s">
        <v>262</v>
      </c>
      <c r="C42" s="308"/>
      <c r="D42" s="113">
        <v>7.8266637187707273</v>
      </c>
      <c r="E42" s="115">
        <v>354</v>
      </c>
      <c r="F42" s="114">
        <v>160</v>
      </c>
      <c r="G42" s="114">
        <v>282</v>
      </c>
      <c r="H42" s="114">
        <v>279</v>
      </c>
      <c r="I42" s="140">
        <v>362</v>
      </c>
      <c r="J42" s="115">
        <v>-8</v>
      </c>
      <c r="K42" s="116">
        <v>-2.2099447513812156</v>
      </c>
    </row>
    <row r="43" spans="1:11" ht="14.1" customHeight="1" x14ac:dyDescent="0.2">
      <c r="A43" s="306" t="s">
        <v>263</v>
      </c>
      <c r="B43" s="307" t="s">
        <v>264</v>
      </c>
      <c r="C43" s="308"/>
      <c r="D43" s="113">
        <v>5.3946495688702187</v>
      </c>
      <c r="E43" s="115">
        <v>244</v>
      </c>
      <c r="F43" s="114">
        <v>107</v>
      </c>
      <c r="G43" s="114">
        <v>207</v>
      </c>
      <c r="H43" s="114">
        <v>194</v>
      </c>
      <c r="I43" s="140">
        <v>250</v>
      </c>
      <c r="J43" s="115">
        <v>-6</v>
      </c>
      <c r="K43" s="116">
        <v>-2.4</v>
      </c>
    </row>
    <row r="44" spans="1:11" ht="14.1" customHeight="1" x14ac:dyDescent="0.2">
      <c r="A44" s="306">
        <v>53</v>
      </c>
      <c r="B44" s="307" t="s">
        <v>265</v>
      </c>
      <c r="C44" s="308"/>
      <c r="D44" s="113">
        <v>1.0833517576829539</v>
      </c>
      <c r="E44" s="115">
        <v>49</v>
      </c>
      <c r="F44" s="114">
        <v>30</v>
      </c>
      <c r="G44" s="114">
        <v>18</v>
      </c>
      <c r="H44" s="114">
        <v>16</v>
      </c>
      <c r="I44" s="140">
        <v>11</v>
      </c>
      <c r="J44" s="115">
        <v>38</v>
      </c>
      <c r="K44" s="116" t="s">
        <v>514</v>
      </c>
    </row>
    <row r="45" spans="1:11" ht="14.1" customHeight="1" x14ac:dyDescent="0.2">
      <c r="A45" s="306" t="s">
        <v>266</v>
      </c>
      <c r="B45" s="307" t="s">
        <v>267</v>
      </c>
      <c r="C45" s="308"/>
      <c r="D45" s="113">
        <v>1.0833517576829539</v>
      </c>
      <c r="E45" s="115">
        <v>49</v>
      </c>
      <c r="F45" s="114">
        <v>30</v>
      </c>
      <c r="G45" s="114">
        <v>17</v>
      </c>
      <c r="H45" s="114">
        <v>15</v>
      </c>
      <c r="I45" s="140">
        <v>11</v>
      </c>
      <c r="J45" s="115">
        <v>38</v>
      </c>
      <c r="K45" s="116" t="s">
        <v>514</v>
      </c>
    </row>
    <row r="46" spans="1:11" ht="14.1" customHeight="1" x14ac:dyDescent="0.2">
      <c r="A46" s="306">
        <v>54</v>
      </c>
      <c r="B46" s="307" t="s">
        <v>268</v>
      </c>
      <c r="C46" s="308"/>
      <c r="D46" s="113">
        <v>3.5816935662171123</v>
      </c>
      <c r="E46" s="115">
        <v>162</v>
      </c>
      <c r="F46" s="114">
        <v>203</v>
      </c>
      <c r="G46" s="114">
        <v>183</v>
      </c>
      <c r="H46" s="114">
        <v>410</v>
      </c>
      <c r="I46" s="140">
        <v>173</v>
      </c>
      <c r="J46" s="115">
        <v>-11</v>
      </c>
      <c r="K46" s="116">
        <v>-6.3583815028901736</v>
      </c>
    </row>
    <row r="47" spans="1:11" ht="14.1" customHeight="1" x14ac:dyDescent="0.2">
      <c r="A47" s="306">
        <v>61</v>
      </c>
      <c r="B47" s="307" t="s">
        <v>269</v>
      </c>
      <c r="C47" s="308"/>
      <c r="D47" s="113">
        <v>2.1888127349104578</v>
      </c>
      <c r="E47" s="115">
        <v>99</v>
      </c>
      <c r="F47" s="114">
        <v>80</v>
      </c>
      <c r="G47" s="114">
        <v>89</v>
      </c>
      <c r="H47" s="114">
        <v>88</v>
      </c>
      <c r="I47" s="140">
        <v>86</v>
      </c>
      <c r="J47" s="115">
        <v>13</v>
      </c>
      <c r="K47" s="116">
        <v>15.116279069767442</v>
      </c>
    </row>
    <row r="48" spans="1:11" ht="14.1" customHeight="1" x14ac:dyDescent="0.2">
      <c r="A48" s="306">
        <v>62</v>
      </c>
      <c r="B48" s="307" t="s">
        <v>270</v>
      </c>
      <c r="C48" s="308"/>
      <c r="D48" s="113">
        <v>4.9524651779792173</v>
      </c>
      <c r="E48" s="115">
        <v>224</v>
      </c>
      <c r="F48" s="114">
        <v>204</v>
      </c>
      <c r="G48" s="114">
        <v>358</v>
      </c>
      <c r="H48" s="114">
        <v>225</v>
      </c>
      <c r="I48" s="140">
        <v>226</v>
      </c>
      <c r="J48" s="115">
        <v>-2</v>
      </c>
      <c r="K48" s="116">
        <v>-0.88495575221238942</v>
      </c>
    </row>
    <row r="49" spans="1:11" ht="14.1" customHeight="1" x14ac:dyDescent="0.2">
      <c r="A49" s="306">
        <v>63</v>
      </c>
      <c r="B49" s="307" t="s">
        <v>271</v>
      </c>
      <c r="C49" s="308"/>
      <c r="D49" s="113">
        <v>2.4983418085341587</v>
      </c>
      <c r="E49" s="115">
        <v>113</v>
      </c>
      <c r="F49" s="114">
        <v>162</v>
      </c>
      <c r="G49" s="114">
        <v>246</v>
      </c>
      <c r="H49" s="114">
        <v>162</v>
      </c>
      <c r="I49" s="140">
        <v>164</v>
      </c>
      <c r="J49" s="115">
        <v>-51</v>
      </c>
      <c r="K49" s="116">
        <v>-31.097560975609756</v>
      </c>
    </row>
    <row r="50" spans="1:11" ht="14.1" customHeight="1" x14ac:dyDescent="0.2">
      <c r="A50" s="306" t="s">
        <v>272</v>
      </c>
      <c r="B50" s="307" t="s">
        <v>273</v>
      </c>
      <c r="C50" s="308"/>
      <c r="D50" s="113">
        <v>6.6327658633650227E-2</v>
      </c>
      <c r="E50" s="115">
        <v>3</v>
      </c>
      <c r="F50" s="114">
        <v>16</v>
      </c>
      <c r="G50" s="114">
        <v>14</v>
      </c>
      <c r="H50" s="114">
        <v>11</v>
      </c>
      <c r="I50" s="140">
        <v>13</v>
      </c>
      <c r="J50" s="115">
        <v>-10</v>
      </c>
      <c r="K50" s="116">
        <v>-76.92307692307692</v>
      </c>
    </row>
    <row r="51" spans="1:11" ht="14.1" customHeight="1" x14ac:dyDescent="0.2">
      <c r="A51" s="306" t="s">
        <v>274</v>
      </c>
      <c r="B51" s="307" t="s">
        <v>275</v>
      </c>
      <c r="C51" s="308"/>
      <c r="D51" s="113">
        <v>2.321468052177758</v>
      </c>
      <c r="E51" s="115">
        <v>105</v>
      </c>
      <c r="F51" s="114">
        <v>130</v>
      </c>
      <c r="G51" s="114">
        <v>208</v>
      </c>
      <c r="H51" s="114">
        <v>136</v>
      </c>
      <c r="I51" s="140">
        <v>136</v>
      </c>
      <c r="J51" s="115">
        <v>-31</v>
      </c>
      <c r="K51" s="116">
        <v>-22.794117647058822</v>
      </c>
    </row>
    <row r="52" spans="1:11" ht="14.1" customHeight="1" x14ac:dyDescent="0.2">
      <c r="A52" s="306">
        <v>71</v>
      </c>
      <c r="B52" s="307" t="s">
        <v>276</v>
      </c>
      <c r="C52" s="308"/>
      <c r="D52" s="113">
        <v>8.467831085562679</v>
      </c>
      <c r="E52" s="115">
        <v>383</v>
      </c>
      <c r="F52" s="114">
        <v>289</v>
      </c>
      <c r="G52" s="114">
        <v>390</v>
      </c>
      <c r="H52" s="114">
        <v>302</v>
      </c>
      <c r="I52" s="140">
        <v>353</v>
      </c>
      <c r="J52" s="115">
        <v>30</v>
      </c>
      <c r="K52" s="116">
        <v>8.4985835694050991</v>
      </c>
    </row>
    <row r="53" spans="1:11" ht="14.1" customHeight="1" x14ac:dyDescent="0.2">
      <c r="A53" s="306" t="s">
        <v>277</v>
      </c>
      <c r="B53" s="307" t="s">
        <v>278</v>
      </c>
      <c r="C53" s="308"/>
      <c r="D53" s="113">
        <v>2.7636524430687595</v>
      </c>
      <c r="E53" s="115">
        <v>125</v>
      </c>
      <c r="F53" s="114">
        <v>92</v>
      </c>
      <c r="G53" s="114">
        <v>148</v>
      </c>
      <c r="H53" s="114">
        <v>90</v>
      </c>
      <c r="I53" s="140">
        <v>111</v>
      </c>
      <c r="J53" s="115">
        <v>14</v>
      </c>
      <c r="K53" s="116">
        <v>12.612612612612613</v>
      </c>
    </row>
    <row r="54" spans="1:11" ht="14.1" customHeight="1" x14ac:dyDescent="0.2">
      <c r="A54" s="306" t="s">
        <v>279</v>
      </c>
      <c r="B54" s="307" t="s">
        <v>280</v>
      </c>
      <c r="C54" s="308"/>
      <c r="D54" s="113">
        <v>4.9966836170683173</v>
      </c>
      <c r="E54" s="115">
        <v>226</v>
      </c>
      <c r="F54" s="114">
        <v>166</v>
      </c>
      <c r="G54" s="114">
        <v>216</v>
      </c>
      <c r="H54" s="114">
        <v>182</v>
      </c>
      <c r="I54" s="140">
        <v>218</v>
      </c>
      <c r="J54" s="115">
        <v>8</v>
      </c>
      <c r="K54" s="116">
        <v>3.669724770642202</v>
      </c>
    </row>
    <row r="55" spans="1:11" ht="14.1" customHeight="1" x14ac:dyDescent="0.2">
      <c r="A55" s="306">
        <v>72</v>
      </c>
      <c r="B55" s="307" t="s">
        <v>281</v>
      </c>
      <c r="C55" s="308"/>
      <c r="D55" s="113">
        <v>2.0119389785540571</v>
      </c>
      <c r="E55" s="115">
        <v>91</v>
      </c>
      <c r="F55" s="114">
        <v>84</v>
      </c>
      <c r="G55" s="114">
        <v>95</v>
      </c>
      <c r="H55" s="114">
        <v>55</v>
      </c>
      <c r="I55" s="140">
        <v>75</v>
      </c>
      <c r="J55" s="115">
        <v>16</v>
      </c>
      <c r="K55" s="116">
        <v>21.333333333333332</v>
      </c>
    </row>
    <row r="56" spans="1:11" ht="14.1" customHeight="1" x14ac:dyDescent="0.2">
      <c r="A56" s="306" t="s">
        <v>282</v>
      </c>
      <c r="B56" s="307" t="s">
        <v>283</v>
      </c>
      <c r="C56" s="308"/>
      <c r="D56" s="113">
        <v>0.4864028299801017</v>
      </c>
      <c r="E56" s="115">
        <v>22</v>
      </c>
      <c r="F56" s="114">
        <v>12</v>
      </c>
      <c r="G56" s="114">
        <v>29</v>
      </c>
      <c r="H56" s="114">
        <v>13</v>
      </c>
      <c r="I56" s="140">
        <v>23</v>
      </c>
      <c r="J56" s="115">
        <v>-1</v>
      </c>
      <c r="K56" s="116">
        <v>-4.3478260869565215</v>
      </c>
    </row>
    <row r="57" spans="1:11" ht="14.1" customHeight="1" x14ac:dyDescent="0.2">
      <c r="A57" s="306" t="s">
        <v>284</v>
      </c>
      <c r="B57" s="307" t="s">
        <v>285</v>
      </c>
      <c r="C57" s="308"/>
      <c r="D57" s="113">
        <v>0.97280565996020341</v>
      </c>
      <c r="E57" s="115">
        <v>44</v>
      </c>
      <c r="F57" s="114">
        <v>40</v>
      </c>
      <c r="G57" s="114">
        <v>32</v>
      </c>
      <c r="H57" s="114">
        <v>27</v>
      </c>
      <c r="I57" s="140">
        <v>26</v>
      </c>
      <c r="J57" s="115">
        <v>18</v>
      </c>
      <c r="K57" s="116">
        <v>69.230769230769226</v>
      </c>
    </row>
    <row r="58" spans="1:11" ht="14.1" customHeight="1" x14ac:dyDescent="0.2">
      <c r="A58" s="306">
        <v>73</v>
      </c>
      <c r="B58" s="307" t="s">
        <v>286</v>
      </c>
      <c r="C58" s="308"/>
      <c r="D58" s="113">
        <v>0.72960424497015253</v>
      </c>
      <c r="E58" s="115">
        <v>33</v>
      </c>
      <c r="F58" s="114">
        <v>36</v>
      </c>
      <c r="G58" s="114">
        <v>68</v>
      </c>
      <c r="H58" s="114">
        <v>46</v>
      </c>
      <c r="I58" s="140">
        <v>34</v>
      </c>
      <c r="J58" s="115">
        <v>-1</v>
      </c>
      <c r="K58" s="116">
        <v>-2.9411764705882355</v>
      </c>
    </row>
    <row r="59" spans="1:11" ht="14.1" customHeight="1" x14ac:dyDescent="0.2">
      <c r="A59" s="306" t="s">
        <v>287</v>
      </c>
      <c r="B59" s="307" t="s">
        <v>288</v>
      </c>
      <c r="C59" s="308"/>
      <c r="D59" s="113">
        <v>0.50851204952465179</v>
      </c>
      <c r="E59" s="115">
        <v>23</v>
      </c>
      <c r="F59" s="114">
        <v>25</v>
      </c>
      <c r="G59" s="114">
        <v>54</v>
      </c>
      <c r="H59" s="114">
        <v>31</v>
      </c>
      <c r="I59" s="140">
        <v>24</v>
      </c>
      <c r="J59" s="115">
        <v>-1</v>
      </c>
      <c r="K59" s="116">
        <v>-4.166666666666667</v>
      </c>
    </row>
    <row r="60" spans="1:11" ht="14.1" customHeight="1" x14ac:dyDescent="0.2">
      <c r="A60" s="306">
        <v>81</v>
      </c>
      <c r="B60" s="307" t="s">
        <v>289</v>
      </c>
      <c r="C60" s="308"/>
      <c r="D60" s="113">
        <v>5.1956665929692685</v>
      </c>
      <c r="E60" s="115">
        <v>235</v>
      </c>
      <c r="F60" s="114">
        <v>278</v>
      </c>
      <c r="G60" s="114">
        <v>372</v>
      </c>
      <c r="H60" s="114">
        <v>174</v>
      </c>
      <c r="I60" s="140">
        <v>288</v>
      </c>
      <c r="J60" s="115">
        <v>-53</v>
      </c>
      <c r="K60" s="116">
        <v>-18.402777777777779</v>
      </c>
    </row>
    <row r="61" spans="1:11" ht="14.1" customHeight="1" x14ac:dyDescent="0.2">
      <c r="A61" s="306" t="s">
        <v>290</v>
      </c>
      <c r="B61" s="307" t="s">
        <v>291</v>
      </c>
      <c r="C61" s="308"/>
      <c r="D61" s="113">
        <v>1.8129560026531064</v>
      </c>
      <c r="E61" s="115">
        <v>82</v>
      </c>
      <c r="F61" s="114">
        <v>56</v>
      </c>
      <c r="G61" s="114">
        <v>124</v>
      </c>
      <c r="H61" s="114">
        <v>47</v>
      </c>
      <c r="I61" s="140">
        <v>145</v>
      </c>
      <c r="J61" s="115">
        <v>-63</v>
      </c>
      <c r="K61" s="116">
        <v>-43.448275862068968</v>
      </c>
    </row>
    <row r="62" spans="1:11" ht="14.1" customHeight="1" x14ac:dyDescent="0.2">
      <c r="A62" s="306" t="s">
        <v>292</v>
      </c>
      <c r="B62" s="307" t="s">
        <v>293</v>
      </c>
      <c r="C62" s="308"/>
      <c r="D62" s="113">
        <v>1.8129560026531064</v>
      </c>
      <c r="E62" s="115">
        <v>82</v>
      </c>
      <c r="F62" s="114">
        <v>157</v>
      </c>
      <c r="G62" s="114">
        <v>169</v>
      </c>
      <c r="H62" s="114">
        <v>55</v>
      </c>
      <c r="I62" s="140">
        <v>52</v>
      </c>
      <c r="J62" s="115">
        <v>30</v>
      </c>
      <c r="K62" s="116">
        <v>57.692307692307693</v>
      </c>
    </row>
    <row r="63" spans="1:11" ht="14.1" customHeight="1" x14ac:dyDescent="0.2">
      <c r="A63" s="306"/>
      <c r="B63" s="307" t="s">
        <v>294</v>
      </c>
      <c r="C63" s="308"/>
      <c r="D63" s="113">
        <v>1.7245191244749061</v>
      </c>
      <c r="E63" s="115">
        <v>78</v>
      </c>
      <c r="F63" s="114">
        <v>140</v>
      </c>
      <c r="G63" s="114">
        <v>151</v>
      </c>
      <c r="H63" s="114">
        <v>49</v>
      </c>
      <c r="I63" s="140">
        <v>45</v>
      </c>
      <c r="J63" s="115">
        <v>33</v>
      </c>
      <c r="K63" s="116">
        <v>73.333333333333329</v>
      </c>
    </row>
    <row r="64" spans="1:11" ht="14.1" customHeight="1" x14ac:dyDescent="0.2">
      <c r="A64" s="306" t="s">
        <v>295</v>
      </c>
      <c r="B64" s="307" t="s">
        <v>296</v>
      </c>
      <c r="C64" s="308"/>
      <c r="D64" s="113">
        <v>0.90647800132655321</v>
      </c>
      <c r="E64" s="115">
        <v>41</v>
      </c>
      <c r="F64" s="114">
        <v>25</v>
      </c>
      <c r="G64" s="114">
        <v>39</v>
      </c>
      <c r="H64" s="114">
        <v>35</v>
      </c>
      <c r="I64" s="140">
        <v>55</v>
      </c>
      <c r="J64" s="115">
        <v>-14</v>
      </c>
      <c r="K64" s="116">
        <v>-25.454545454545453</v>
      </c>
    </row>
    <row r="65" spans="1:11" ht="14.1" customHeight="1" x14ac:dyDescent="0.2">
      <c r="A65" s="306" t="s">
        <v>297</v>
      </c>
      <c r="B65" s="307" t="s">
        <v>298</v>
      </c>
      <c r="C65" s="308"/>
      <c r="D65" s="113">
        <v>0.35374751271280125</v>
      </c>
      <c r="E65" s="115">
        <v>16</v>
      </c>
      <c r="F65" s="114">
        <v>18</v>
      </c>
      <c r="G65" s="114">
        <v>21</v>
      </c>
      <c r="H65" s="114">
        <v>6</v>
      </c>
      <c r="I65" s="140">
        <v>13</v>
      </c>
      <c r="J65" s="115">
        <v>3</v>
      </c>
      <c r="K65" s="116">
        <v>23.076923076923077</v>
      </c>
    </row>
    <row r="66" spans="1:11" ht="14.1" customHeight="1" x14ac:dyDescent="0.2">
      <c r="A66" s="306">
        <v>82</v>
      </c>
      <c r="B66" s="307" t="s">
        <v>299</v>
      </c>
      <c r="C66" s="308"/>
      <c r="D66" s="113">
        <v>2.4320141499005086</v>
      </c>
      <c r="E66" s="115">
        <v>110</v>
      </c>
      <c r="F66" s="114">
        <v>91</v>
      </c>
      <c r="G66" s="114">
        <v>173</v>
      </c>
      <c r="H66" s="114">
        <v>72</v>
      </c>
      <c r="I66" s="140">
        <v>95</v>
      </c>
      <c r="J66" s="115">
        <v>15</v>
      </c>
      <c r="K66" s="116">
        <v>15.789473684210526</v>
      </c>
    </row>
    <row r="67" spans="1:11" ht="14.1" customHeight="1" x14ac:dyDescent="0.2">
      <c r="A67" s="306" t="s">
        <v>300</v>
      </c>
      <c r="B67" s="307" t="s">
        <v>301</v>
      </c>
      <c r="C67" s="308"/>
      <c r="D67" s="113">
        <v>1.3486623922175547</v>
      </c>
      <c r="E67" s="115">
        <v>61</v>
      </c>
      <c r="F67" s="114">
        <v>62</v>
      </c>
      <c r="G67" s="114">
        <v>116</v>
      </c>
      <c r="H67" s="114">
        <v>41</v>
      </c>
      <c r="I67" s="140">
        <v>61</v>
      </c>
      <c r="J67" s="115">
        <v>0</v>
      </c>
      <c r="K67" s="116">
        <v>0</v>
      </c>
    </row>
    <row r="68" spans="1:11" ht="14.1" customHeight="1" x14ac:dyDescent="0.2">
      <c r="A68" s="306" t="s">
        <v>302</v>
      </c>
      <c r="B68" s="307" t="s">
        <v>303</v>
      </c>
      <c r="C68" s="308"/>
      <c r="D68" s="113">
        <v>0.66327658633650233</v>
      </c>
      <c r="E68" s="115">
        <v>30</v>
      </c>
      <c r="F68" s="114">
        <v>17</v>
      </c>
      <c r="G68" s="114">
        <v>38</v>
      </c>
      <c r="H68" s="114">
        <v>24</v>
      </c>
      <c r="I68" s="140">
        <v>17</v>
      </c>
      <c r="J68" s="115">
        <v>13</v>
      </c>
      <c r="K68" s="116">
        <v>76.470588235294116</v>
      </c>
    </row>
    <row r="69" spans="1:11" ht="14.1" customHeight="1" x14ac:dyDescent="0.2">
      <c r="A69" s="306">
        <v>83</v>
      </c>
      <c r="B69" s="307" t="s">
        <v>304</v>
      </c>
      <c r="C69" s="308"/>
      <c r="D69" s="113">
        <v>2.2993588326332079</v>
      </c>
      <c r="E69" s="115">
        <v>104</v>
      </c>
      <c r="F69" s="114">
        <v>60</v>
      </c>
      <c r="G69" s="114">
        <v>204</v>
      </c>
      <c r="H69" s="114">
        <v>78</v>
      </c>
      <c r="I69" s="140">
        <v>111</v>
      </c>
      <c r="J69" s="115">
        <v>-7</v>
      </c>
      <c r="K69" s="116">
        <v>-6.3063063063063067</v>
      </c>
    </row>
    <row r="70" spans="1:11" ht="14.1" customHeight="1" x14ac:dyDescent="0.2">
      <c r="A70" s="306" t="s">
        <v>305</v>
      </c>
      <c r="B70" s="307" t="s">
        <v>306</v>
      </c>
      <c r="C70" s="308"/>
      <c r="D70" s="113">
        <v>1.8792836612867565</v>
      </c>
      <c r="E70" s="115">
        <v>85</v>
      </c>
      <c r="F70" s="114">
        <v>34</v>
      </c>
      <c r="G70" s="114">
        <v>171</v>
      </c>
      <c r="H70" s="114">
        <v>44</v>
      </c>
      <c r="I70" s="140">
        <v>80</v>
      </c>
      <c r="J70" s="115">
        <v>5</v>
      </c>
      <c r="K70" s="116">
        <v>6.25</v>
      </c>
    </row>
    <row r="71" spans="1:11" ht="14.1" customHeight="1" x14ac:dyDescent="0.2">
      <c r="A71" s="306"/>
      <c r="B71" s="307" t="s">
        <v>307</v>
      </c>
      <c r="C71" s="308"/>
      <c r="D71" s="113">
        <v>1.3265531726730047</v>
      </c>
      <c r="E71" s="115">
        <v>60</v>
      </c>
      <c r="F71" s="114">
        <v>19</v>
      </c>
      <c r="G71" s="114">
        <v>143</v>
      </c>
      <c r="H71" s="114">
        <v>29</v>
      </c>
      <c r="I71" s="140">
        <v>54</v>
      </c>
      <c r="J71" s="115">
        <v>6</v>
      </c>
      <c r="K71" s="116">
        <v>11.111111111111111</v>
      </c>
    </row>
    <row r="72" spans="1:11" ht="14.1" customHeight="1" x14ac:dyDescent="0.2">
      <c r="A72" s="306">
        <v>84</v>
      </c>
      <c r="B72" s="307" t="s">
        <v>308</v>
      </c>
      <c r="C72" s="308"/>
      <c r="D72" s="113">
        <v>0.97280565996020341</v>
      </c>
      <c r="E72" s="115">
        <v>44</v>
      </c>
      <c r="F72" s="114">
        <v>34</v>
      </c>
      <c r="G72" s="114">
        <v>102</v>
      </c>
      <c r="H72" s="114">
        <v>21</v>
      </c>
      <c r="I72" s="140">
        <v>44</v>
      </c>
      <c r="J72" s="115">
        <v>0</v>
      </c>
      <c r="K72" s="116">
        <v>0</v>
      </c>
    </row>
    <row r="73" spans="1:11" ht="14.1" customHeight="1" x14ac:dyDescent="0.2">
      <c r="A73" s="306" t="s">
        <v>309</v>
      </c>
      <c r="B73" s="307" t="s">
        <v>310</v>
      </c>
      <c r="C73" s="308"/>
      <c r="D73" s="113">
        <v>0.26531063453460091</v>
      </c>
      <c r="E73" s="115">
        <v>12</v>
      </c>
      <c r="F73" s="114">
        <v>7</v>
      </c>
      <c r="G73" s="114">
        <v>44</v>
      </c>
      <c r="H73" s="114" t="s">
        <v>513</v>
      </c>
      <c r="I73" s="140">
        <v>7</v>
      </c>
      <c r="J73" s="115">
        <v>5</v>
      </c>
      <c r="K73" s="116">
        <v>71.428571428571431</v>
      </c>
    </row>
    <row r="74" spans="1:11" ht="14.1" customHeight="1" x14ac:dyDescent="0.2">
      <c r="A74" s="306" t="s">
        <v>311</v>
      </c>
      <c r="B74" s="307" t="s">
        <v>312</v>
      </c>
      <c r="C74" s="308"/>
      <c r="D74" s="113" t="s">
        <v>513</v>
      </c>
      <c r="E74" s="115" t="s">
        <v>513</v>
      </c>
      <c r="F74" s="114">
        <v>5</v>
      </c>
      <c r="G74" s="114">
        <v>21</v>
      </c>
      <c r="H74" s="114" t="s">
        <v>513</v>
      </c>
      <c r="I74" s="140">
        <v>6</v>
      </c>
      <c r="J74" s="115" t="s">
        <v>513</v>
      </c>
      <c r="K74" s="116" t="s">
        <v>513</v>
      </c>
    </row>
    <row r="75" spans="1:11" ht="14.1" customHeight="1" x14ac:dyDescent="0.2">
      <c r="A75" s="306" t="s">
        <v>313</v>
      </c>
      <c r="B75" s="307" t="s">
        <v>314</v>
      </c>
      <c r="C75" s="308"/>
      <c r="D75" s="113">
        <v>0.42007517134645145</v>
      </c>
      <c r="E75" s="115">
        <v>19</v>
      </c>
      <c r="F75" s="114">
        <v>15</v>
      </c>
      <c r="G75" s="114">
        <v>16</v>
      </c>
      <c r="H75" s="114">
        <v>7</v>
      </c>
      <c r="I75" s="140">
        <v>21</v>
      </c>
      <c r="J75" s="115">
        <v>-2</v>
      </c>
      <c r="K75" s="116">
        <v>-9.5238095238095237</v>
      </c>
    </row>
    <row r="76" spans="1:11" ht="14.1" customHeight="1" x14ac:dyDescent="0.2">
      <c r="A76" s="306">
        <v>91</v>
      </c>
      <c r="B76" s="307" t="s">
        <v>315</v>
      </c>
      <c r="C76" s="308"/>
      <c r="D76" s="113">
        <v>6.6327658633650227E-2</v>
      </c>
      <c r="E76" s="115">
        <v>3</v>
      </c>
      <c r="F76" s="114">
        <v>7</v>
      </c>
      <c r="G76" s="114">
        <v>5</v>
      </c>
      <c r="H76" s="114" t="s">
        <v>513</v>
      </c>
      <c r="I76" s="140" t="s">
        <v>513</v>
      </c>
      <c r="J76" s="115" t="s">
        <v>513</v>
      </c>
      <c r="K76" s="116" t="s">
        <v>513</v>
      </c>
    </row>
    <row r="77" spans="1:11" ht="14.1" customHeight="1" x14ac:dyDescent="0.2">
      <c r="A77" s="306">
        <v>92</v>
      </c>
      <c r="B77" s="307" t="s">
        <v>316</v>
      </c>
      <c r="C77" s="308"/>
      <c r="D77" s="113">
        <v>0.79593190360380284</v>
      </c>
      <c r="E77" s="115">
        <v>36</v>
      </c>
      <c r="F77" s="114">
        <v>17</v>
      </c>
      <c r="G77" s="114">
        <v>28</v>
      </c>
      <c r="H77" s="114">
        <v>20</v>
      </c>
      <c r="I77" s="140">
        <v>32</v>
      </c>
      <c r="J77" s="115">
        <v>4</v>
      </c>
      <c r="K77" s="116">
        <v>12.5</v>
      </c>
    </row>
    <row r="78" spans="1:11" ht="14.1" customHeight="1" x14ac:dyDescent="0.2">
      <c r="A78" s="306">
        <v>93</v>
      </c>
      <c r="B78" s="307" t="s">
        <v>317</v>
      </c>
      <c r="C78" s="308"/>
      <c r="D78" s="113">
        <v>8.8436878178200312E-2</v>
      </c>
      <c r="E78" s="115">
        <v>4</v>
      </c>
      <c r="F78" s="114" t="s">
        <v>513</v>
      </c>
      <c r="G78" s="114">
        <v>4</v>
      </c>
      <c r="H78" s="114" t="s">
        <v>513</v>
      </c>
      <c r="I78" s="140" t="s">
        <v>513</v>
      </c>
      <c r="J78" s="115" t="s">
        <v>513</v>
      </c>
      <c r="K78" s="116" t="s">
        <v>513</v>
      </c>
    </row>
    <row r="79" spans="1:11" ht="14.1" customHeight="1" x14ac:dyDescent="0.2">
      <c r="A79" s="306">
        <v>94</v>
      </c>
      <c r="B79" s="307" t="s">
        <v>318</v>
      </c>
      <c r="C79" s="308"/>
      <c r="D79" s="113">
        <v>6.6327658633650227E-2</v>
      </c>
      <c r="E79" s="115">
        <v>3</v>
      </c>
      <c r="F79" s="114">
        <v>3</v>
      </c>
      <c r="G79" s="114">
        <v>23</v>
      </c>
      <c r="H79" s="114">
        <v>3</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0.15476453681185054</v>
      </c>
      <c r="E81" s="143">
        <v>7</v>
      </c>
      <c r="F81" s="144" t="s">
        <v>513</v>
      </c>
      <c r="G81" s="144">
        <v>16</v>
      </c>
      <c r="H81" s="144">
        <v>3</v>
      </c>
      <c r="I81" s="145">
        <v>8</v>
      </c>
      <c r="J81" s="143">
        <v>-1</v>
      </c>
      <c r="K81" s="146">
        <v>-12.5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364</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365</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35.1" customHeight="1" x14ac:dyDescent="0.2">
      <c r="A6" s="634" t="s">
        <v>521</v>
      </c>
      <c r="B6" s="634"/>
      <c r="C6" s="634"/>
      <c r="D6" s="634"/>
      <c r="E6" s="634"/>
      <c r="F6" s="634"/>
      <c r="G6" s="634"/>
      <c r="H6" s="634"/>
      <c r="I6" s="634"/>
      <c r="J6" s="634"/>
    </row>
    <row r="7" spans="1:15" s="91" customFormat="1" ht="24.95" customHeight="1" x14ac:dyDescent="0.2">
      <c r="A7" s="588" t="s">
        <v>213</v>
      </c>
      <c r="B7" s="589"/>
      <c r="C7" s="582" t="s">
        <v>94</v>
      </c>
      <c r="D7" s="658" t="s">
        <v>367</v>
      </c>
      <c r="E7" s="661"/>
      <c r="F7" s="661"/>
      <c r="G7" s="661"/>
      <c r="H7" s="662"/>
      <c r="I7" s="588" t="s">
        <v>359</v>
      </c>
      <c r="J7" s="589"/>
      <c r="K7" s="96"/>
      <c r="L7" s="96"/>
      <c r="M7" s="96"/>
      <c r="N7" s="96"/>
      <c r="O7" s="96"/>
    </row>
    <row r="8" spans="1:15" ht="21.75" customHeight="1" x14ac:dyDescent="0.2">
      <c r="A8" s="616"/>
      <c r="B8" s="617"/>
      <c r="C8" s="583"/>
      <c r="D8" s="592" t="s">
        <v>335</v>
      </c>
      <c r="E8" s="592" t="s">
        <v>337</v>
      </c>
      <c r="F8" s="592" t="s">
        <v>338</v>
      </c>
      <c r="G8" s="592" t="s">
        <v>339</v>
      </c>
      <c r="H8" s="592" t="s">
        <v>340</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4118</v>
      </c>
      <c r="E11" s="114">
        <v>4900</v>
      </c>
      <c r="F11" s="114">
        <v>4332</v>
      </c>
      <c r="G11" s="114">
        <v>3787</v>
      </c>
      <c r="H11" s="140">
        <v>4220</v>
      </c>
      <c r="I11" s="115">
        <v>-102</v>
      </c>
      <c r="J11" s="116">
        <v>-2.4170616113744074</v>
      </c>
    </row>
    <row r="12" spans="1:15" s="110" customFormat="1" ht="24.95" customHeight="1" x14ac:dyDescent="0.2">
      <c r="A12" s="193" t="s">
        <v>132</v>
      </c>
      <c r="B12" s="194" t="s">
        <v>133</v>
      </c>
      <c r="C12" s="113">
        <v>0.77707625060709085</v>
      </c>
      <c r="D12" s="115">
        <v>32</v>
      </c>
      <c r="E12" s="114">
        <v>238</v>
      </c>
      <c r="F12" s="114">
        <v>265</v>
      </c>
      <c r="G12" s="114">
        <v>80</v>
      </c>
      <c r="H12" s="140">
        <v>37</v>
      </c>
      <c r="I12" s="115">
        <v>-5</v>
      </c>
      <c r="J12" s="116">
        <v>-13.513513513513514</v>
      </c>
    </row>
    <row r="13" spans="1:15" s="110" customFormat="1" ht="24.95" customHeight="1" x14ac:dyDescent="0.2">
      <c r="A13" s="193" t="s">
        <v>134</v>
      </c>
      <c r="B13" s="199" t="s">
        <v>214</v>
      </c>
      <c r="C13" s="113">
        <v>1.7241379310344827</v>
      </c>
      <c r="D13" s="115">
        <v>71</v>
      </c>
      <c r="E13" s="114">
        <v>56</v>
      </c>
      <c r="F13" s="114">
        <v>37</v>
      </c>
      <c r="G13" s="114">
        <v>32</v>
      </c>
      <c r="H13" s="140">
        <v>43</v>
      </c>
      <c r="I13" s="115">
        <v>28</v>
      </c>
      <c r="J13" s="116">
        <v>65.116279069767444</v>
      </c>
    </row>
    <row r="14" spans="1:15" s="287" customFormat="1" ht="24.95" customHeight="1" x14ac:dyDescent="0.2">
      <c r="A14" s="193" t="s">
        <v>215</v>
      </c>
      <c r="B14" s="199" t="s">
        <v>137</v>
      </c>
      <c r="C14" s="113">
        <v>22.608062166100048</v>
      </c>
      <c r="D14" s="115">
        <v>931</v>
      </c>
      <c r="E14" s="114">
        <v>963</v>
      </c>
      <c r="F14" s="114">
        <v>630</v>
      </c>
      <c r="G14" s="114">
        <v>556</v>
      </c>
      <c r="H14" s="140">
        <v>698</v>
      </c>
      <c r="I14" s="115">
        <v>233</v>
      </c>
      <c r="J14" s="116">
        <v>33.381088825214903</v>
      </c>
      <c r="K14" s="110"/>
      <c r="L14" s="110"/>
      <c r="M14" s="110"/>
      <c r="N14" s="110"/>
      <c r="O14" s="110"/>
    </row>
    <row r="15" spans="1:15" s="110" customFormat="1" ht="24.95" customHeight="1" x14ac:dyDescent="0.2">
      <c r="A15" s="193" t="s">
        <v>216</v>
      </c>
      <c r="B15" s="199" t="s">
        <v>217</v>
      </c>
      <c r="C15" s="113">
        <v>3.423992229237494</v>
      </c>
      <c r="D15" s="115">
        <v>141</v>
      </c>
      <c r="E15" s="114">
        <v>127</v>
      </c>
      <c r="F15" s="114">
        <v>149</v>
      </c>
      <c r="G15" s="114">
        <v>105</v>
      </c>
      <c r="H15" s="140">
        <v>181</v>
      </c>
      <c r="I15" s="115">
        <v>-40</v>
      </c>
      <c r="J15" s="116">
        <v>-22.099447513812155</v>
      </c>
    </row>
    <row r="16" spans="1:15" s="287" customFormat="1" ht="24.95" customHeight="1" x14ac:dyDescent="0.2">
      <c r="A16" s="193" t="s">
        <v>218</v>
      </c>
      <c r="B16" s="199" t="s">
        <v>141</v>
      </c>
      <c r="C16" s="113">
        <v>16.002914035939778</v>
      </c>
      <c r="D16" s="115">
        <v>659</v>
      </c>
      <c r="E16" s="114">
        <v>275</v>
      </c>
      <c r="F16" s="114">
        <v>357</v>
      </c>
      <c r="G16" s="114">
        <v>383</v>
      </c>
      <c r="H16" s="140">
        <v>401</v>
      </c>
      <c r="I16" s="115">
        <v>258</v>
      </c>
      <c r="J16" s="116">
        <v>64.339152119700742</v>
      </c>
      <c r="K16" s="110"/>
      <c r="L16" s="110"/>
      <c r="M16" s="110"/>
      <c r="N16" s="110"/>
      <c r="O16" s="110"/>
    </row>
    <row r="17" spans="1:15" s="110" customFormat="1" ht="24.95" customHeight="1" x14ac:dyDescent="0.2">
      <c r="A17" s="193" t="s">
        <v>142</v>
      </c>
      <c r="B17" s="199" t="s">
        <v>220</v>
      </c>
      <c r="C17" s="113">
        <v>3.1811559009227781</v>
      </c>
      <c r="D17" s="115">
        <v>131</v>
      </c>
      <c r="E17" s="114">
        <v>561</v>
      </c>
      <c r="F17" s="114">
        <v>124</v>
      </c>
      <c r="G17" s="114">
        <v>68</v>
      </c>
      <c r="H17" s="140">
        <v>116</v>
      </c>
      <c r="I17" s="115">
        <v>15</v>
      </c>
      <c r="J17" s="116">
        <v>12.931034482758621</v>
      </c>
    </row>
    <row r="18" spans="1:15" s="287" customFormat="1" ht="24.95" customHeight="1" x14ac:dyDescent="0.2">
      <c r="A18" s="201" t="s">
        <v>144</v>
      </c>
      <c r="B18" s="202" t="s">
        <v>145</v>
      </c>
      <c r="C18" s="113">
        <v>12.797474502185526</v>
      </c>
      <c r="D18" s="115">
        <v>527</v>
      </c>
      <c r="E18" s="114">
        <v>1172</v>
      </c>
      <c r="F18" s="114">
        <v>495</v>
      </c>
      <c r="G18" s="114">
        <v>468</v>
      </c>
      <c r="H18" s="140">
        <v>607</v>
      </c>
      <c r="I18" s="115">
        <v>-80</v>
      </c>
      <c r="J18" s="116">
        <v>-13.179571663920923</v>
      </c>
      <c r="K18" s="110"/>
      <c r="L18" s="110"/>
      <c r="M18" s="110"/>
      <c r="N18" s="110"/>
      <c r="O18" s="110"/>
    </row>
    <row r="19" spans="1:15" s="110" customFormat="1" ht="24.95" customHeight="1" x14ac:dyDescent="0.2">
      <c r="A19" s="193" t="s">
        <v>146</v>
      </c>
      <c r="B19" s="199" t="s">
        <v>147</v>
      </c>
      <c r="C19" s="113">
        <v>13.186012627489072</v>
      </c>
      <c r="D19" s="115">
        <v>543</v>
      </c>
      <c r="E19" s="114">
        <v>570</v>
      </c>
      <c r="F19" s="114">
        <v>601</v>
      </c>
      <c r="G19" s="114">
        <v>404</v>
      </c>
      <c r="H19" s="140">
        <v>595</v>
      </c>
      <c r="I19" s="115">
        <v>-52</v>
      </c>
      <c r="J19" s="116">
        <v>-8.7394957983193269</v>
      </c>
    </row>
    <row r="20" spans="1:15" s="287" customFormat="1" ht="24.95" customHeight="1" x14ac:dyDescent="0.2">
      <c r="A20" s="193" t="s">
        <v>148</v>
      </c>
      <c r="B20" s="199" t="s">
        <v>149</v>
      </c>
      <c r="C20" s="113">
        <v>5.7309373482272949</v>
      </c>
      <c r="D20" s="115">
        <v>236</v>
      </c>
      <c r="E20" s="114">
        <v>163</v>
      </c>
      <c r="F20" s="114">
        <v>227</v>
      </c>
      <c r="G20" s="114">
        <v>214</v>
      </c>
      <c r="H20" s="140">
        <v>272</v>
      </c>
      <c r="I20" s="115">
        <v>-36</v>
      </c>
      <c r="J20" s="116">
        <v>-13.235294117647058</v>
      </c>
      <c r="K20" s="110"/>
      <c r="L20" s="110"/>
      <c r="M20" s="110"/>
      <c r="N20" s="110"/>
      <c r="O20" s="110"/>
    </row>
    <row r="21" spans="1:15" s="110" customFormat="1" ht="24.95" customHeight="1" x14ac:dyDescent="0.2">
      <c r="A21" s="201" t="s">
        <v>150</v>
      </c>
      <c r="B21" s="202" t="s">
        <v>151</v>
      </c>
      <c r="C21" s="113">
        <v>4.1767848470131135</v>
      </c>
      <c r="D21" s="115">
        <v>172</v>
      </c>
      <c r="E21" s="114">
        <v>266</v>
      </c>
      <c r="F21" s="114">
        <v>275</v>
      </c>
      <c r="G21" s="114">
        <v>219</v>
      </c>
      <c r="H21" s="140">
        <v>171</v>
      </c>
      <c r="I21" s="115">
        <v>1</v>
      </c>
      <c r="J21" s="116">
        <v>0.58479532163742687</v>
      </c>
    </row>
    <row r="22" spans="1:15" s="110" customFormat="1" ht="24.95" customHeight="1" x14ac:dyDescent="0.2">
      <c r="A22" s="201" t="s">
        <v>152</v>
      </c>
      <c r="B22" s="199" t="s">
        <v>153</v>
      </c>
      <c r="C22" s="113">
        <v>1.408450704225352</v>
      </c>
      <c r="D22" s="115">
        <v>58</v>
      </c>
      <c r="E22" s="114">
        <v>41</v>
      </c>
      <c r="F22" s="114">
        <v>52</v>
      </c>
      <c r="G22" s="114">
        <v>45</v>
      </c>
      <c r="H22" s="140">
        <v>59</v>
      </c>
      <c r="I22" s="115">
        <v>-1</v>
      </c>
      <c r="J22" s="116">
        <v>-1.6949152542372881</v>
      </c>
    </row>
    <row r="23" spans="1:15" s="110" customFormat="1" ht="24.95" customHeight="1" x14ac:dyDescent="0.2">
      <c r="A23" s="193" t="s">
        <v>154</v>
      </c>
      <c r="B23" s="199" t="s">
        <v>155</v>
      </c>
      <c r="C23" s="113">
        <v>1.0199125789218066</v>
      </c>
      <c r="D23" s="115">
        <v>42</v>
      </c>
      <c r="E23" s="114">
        <v>27</v>
      </c>
      <c r="F23" s="114">
        <v>41</v>
      </c>
      <c r="G23" s="114">
        <v>32</v>
      </c>
      <c r="H23" s="140">
        <v>51</v>
      </c>
      <c r="I23" s="115">
        <v>-9</v>
      </c>
      <c r="J23" s="116">
        <v>-17.647058823529413</v>
      </c>
    </row>
    <row r="24" spans="1:15" s="110" customFormat="1" ht="24.95" customHeight="1" x14ac:dyDescent="0.2">
      <c r="A24" s="193" t="s">
        <v>156</v>
      </c>
      <c r="B24" s="199" t="s">
        <v>221</v>
      </c>
      <c r="C24" s="113">
        <v>5.439533754249636</v>
      </c>
      <c r="D24" s="115">
        <v>224</v>
      </c>
      <c r="E24" s="114">
        <v>169</v>
      </c>
      <c r="F24" s="114">
        <v>170</v>
      </c>
      <c r="G24" s="114">
        <v>137</v>
      </c>
      <c r="H24" s="140">
        <v>190</v>
      </c>
      <c r="I24" s="115">
        <v>34</v>
      </c>
      <c r="J24" s="116">
        <v>17.894736842105264</v>
      </c>
    </row>
    <row r="25" spans="1:15" s="110" customFormat="1" ht="24.95" customHeight="1" x14ac:dyDescent="0.2">
      <c r="A25" s="193" t="s">
        <v>222</v>
      </c>
      <c r="B25" s="204" t="s">
        <v>159</v>
      </c>
      <c r="C25" s="113">
        <v>5.3181155900922779</v>
      </c>
      <c r="D25" s="115">
        <v>219</v>
      </c>
      <c r="E25" s="114">
        <v>230</v>
      </c>
      <c r="F25" s="114">
        <v>220</v>
      </c>
      <c r="G25" s="114">
        <v>433</v>
      </c>
      <c r="H25" s="140">
        <v>253</v>
      </c>
      <c r="I25" s="115">
        <v>-34</v>
      </c>
      <c r="J25" s="116">
        <v>-13.438735177865613</v>
      </c>
    </row>
    <row r="26" spans="1:15" s="110" customFormat="1" ht="24.95" customHeight="1" x14ac:dyDescent="0.2">
      <c r="A26" s="201">
        <v>782.78300000000002</v>
      </c>
      <c r="B26" s="203" t="s">
        <v>160</v>
      </c>
      <c r="C26" s="113">
        <v>8.5721223895094703</v>
      </c>
      <c r="D26" s="115">
        <v>353</v>
      </c>
      <c r="E26" s="114">
        <v>452</v>
      </c>
      <c r="F26" s="114">
        <v>492</v>
      </c>
      <c r="G26" s="114">
        <v>715</v>
      </c>
      <c r="H26" s="140">
        <v>561</v>
      </c>
      <c r="I26" s="115">
        <v>-208</v>
      </c>
      <c r="J26" s="116">
        <v>-37.076648841354725</v>
      </c>
    </row>
    <row r="27" spans="1:15" s="110" customFormat="1" ht="24.95" customHeight="1" x14ac:dyDescent="0.2">
      <c r="A27" s="193" t="s">
        <v>161</v>
      </c>
      <c r="B27" s="199" t="s">
        <v>162</v>
      </c>
      <c r="C27" s="113">
        <v>1.8212724623603691</v>
      </c>
      <c r="D27" s="115">
        <v>75</v>
      </c>
      <c r="E27" s="114">
        <v>66</v>
      </c>
      <c r="F27" s="114">
        <v>76</v>
      </c>
      <c r="G27" s="114">
        <v>46</v>
      </c>
      <c r="H27" s="140">
        <v>63</v>
      </c>
      <c r="I27" s="115">
        <v>12</v>
      </c>
      <c r="J27" s="116">
        <v>19.047619047619047</v>
      </c>
    </row>
    <row r="28" spans="1:15" s="110" customFormat="1" ht="24.95" customHeight="1" x14ac:dyDescent="0.2">
      <c r="A28" s="193" t="s">
        <v>163</v>
      </c>
      <c r="B28" s="199" t="s">
        <v>164</v>
      </c>
      <c r="C28" s="113">
        <v>2.2826614861583292</v>
      </c>
      <c r="D28" s="115">
        <v>94</v>
      </c>
      <c r="E28" s="114">
        <v>44</v>
      </c>
      <c r="F28" s="114">
        <v>171</v>
      </c>
      <c r="G28" s="114">
        <v>40</v>
      </c>
      <c r="H28" s="140">
        <v>78</v>
      </c>
      <c r="I28" s="115">
        <v>16</v>
      </c>
      <c r="J28" s="116">
        <v>20.512820512820515</v>
      </c>
    </row>
    <row r="29" spans="1:15" s="110" customFormat="1" ht="24.95" customHeight="1" x14ac:dyDescent="0.2">
      <c r="A29" s="193">
        <v>86</v>
      </c>
      <c r="B29" s="199" t="s">
        <v>165</v>
      </c>
      <c r="C29" s="113">
        <v>6.3137445361826128</v>
      </c>
      <c r="D29" s="115">
        <v>260</v>
      </c>
      <c r="E29" s="114">
        <v>258</v>
      </c>
      <c r="F29" s="114">
        <v>286</v>
      </c>
      <c r="G29" s="114">
        <v>156</v>
      </c>
      <c r="H29" s="140">
        <v>275</v>
      </c>
      <c r="I29" s="115">
        <v>-15</v>
      </c>
      <c r="J29" s="116">
        <v>-5.4545454545454541</v>
      </c>
    </row>
    <row r="30" spans="1:15" s="110" customFormat="1" ht="24.95" customHeight="1" x14ac:dyDescent="0.2">
      <c r="A30" s="193">
        <v>87.88</v>
      </c>
      <c r="B30" s="204" t="s">
        <v>166</v>
      </c>
      <c r="C30" s="113">
        <v>4.4439048081593002</v>
      </c>
      <c r="D30" s="115">
        <v>183</v>
      </c>
      <c r="E30" s="114">
        <v>126</v>
      </c>
      <c r="F30" s="114">
        <v>213</v>
      </c>
      <c r="G30" s="114">
        <v>136</v>
      </c>
      <c r="H30" s="140">
        <v>164</v>
      </c>
      <c r="I30" s="115">
        <v>19</v>
      </c>
      <c r="J30" s="116">
        <v>11.585365853658537</v>
      </c>
    </row>
    <row r="31" spans="1:15" s="110" customFormat="1" ht="24.95" customHeight="1" x14ac:dyDescent="0.2">
      <c r="A31" s="193" t="s">
        <v>167</v>
      </c>
      <c r="B31" s="199" t="s">
        <v>168</v>
      </c>
      <c r="C31" s="113">
        <v>2.3797960174842157</v>
      </c>
      <c r="D31" s="115">
        <v>98</v>
      </c>
      <c r="E31" s="114">
        <v>59</v>
      </c>
      <c r="F31" s="114">
        <v>81</v>
      </c>
      <c r="G31" s="114">
        <v>74</v>
      </c>
      <c r="H31" s="140">
        <v>103</v>
      </c>
      <c r="I31" s="115">
        <v>-5</v>
      </c>
      <c r="J31" s="116">
        <v>-4.8543689320388346</v>
      </c>
    </row>
    <row r="32" spans="1:15" s="110" customFormat="1" ht="24.95" customHeight="1" x14ac:dyDescent="0.2">
      <c r="A32" s="193"/>
      <c r="B32" s="204" t="s">
        <v>169</v>
      </c>
      <c r="C32" s="113" t="s">
        <v>513</v>
      </c>
      <c r="D32" s="115" t="s">
        <v>513</v>
      </c>
      <c r="E32" s="114" t="s">
        <v>513</v>
      </c>
      <c r="F32" s="114" t="s">
        <v>513</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0.77707625060709085</v>
      </c>
      <c r="D34" s="115">
        <v>32</v>
      </c>
      <c r="E34" s="114">
        <v>238</v>
      </c>
      <c r="F34" s="114">
        <v>265</v>
      </c>
      <c r="G34" s="114">
        <v>80</v>
      </c>
      <c r="H34" s="140">
        <v>37</v>
      </c>
      <c r="I34" s="115">
        <v>-5</v>
      </c>
      <c r="J34" s="116">
        <v>-13.513513513513514</v>
      </c>
    </row>
    <row r="35" spans="1:10" s="110" customFormat="1" ht="24.95" customHeight="1" x14ac:dyDescent="0.2">
      <c r="A35" s="292" t="s">
        <v>171</v>
      </c>
      <c r="B35" s="293" t="s">
        <v>172</v>
      </c>
      <c r="C35" s="113">
        <v>37.129674599320062</v>
      </c>
      <c r="D35" s="115">
        <v>1529</v>
      </c>
      <c r="E35" s="114">
        <v>2191</v>
      </c>
      <c r="F35" s="114">
        <v>1162</v>
      </c>
      <c r="G35" s="114">
        <v>1056</v>
      </c>
      <c r="H35" s="140">
        <v>1348</v>
      </c>
      <c r="I35" s="115">
        <v>181</v>
      </c>
      <c r="J35" s="116">
        <v>13.427299703264095</v>
      </c>
    </row>
    <row r="36" spans="1:10" s="110" customFormat="1" ht="24.95" customHeight="1" x14ac:dyDescent="0.2">
      <c r="A36" s="294" t="s">
        <v>173</v>
      </c>
      <c r="B36" s="295" t="s">
        <v>174</v>
      </c>
      <c r="C36" s="125">
        <v>62.09324915007285</v>
      </c>
      <c r="D36" s="143">
        <v>2557</v>
      </c>
      <c r="E36" s="144">
        <v>2471</v>
      </c>
      <c r="F36" s="144">
        <v>2905</v>
      </c>
      <c r="G36" s="144">
        <v>2651</v>
      </c>
      <c r="H36" s="145">
        <v>2835</v>
      </c>
      <c r="I36" s="143">
        <v>-278</v>
      </c>
      <c r="J36" s="146">
        <v>-9.8059964726631392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368</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35.1" customHeight="1" x14ac:dyDescent="0.2">
      <c r="A6" s="634" t="s">
        <v>521</v>
      </c>
      <c r="B6" s="634"/>
      <c r="C6" s="634"/>
      <c r="D6" s="634"/>
      <c r="E6" s="634"/>
      <c r="F6" s="634"/>
      <c r="G6" s="634"/>
      <c r="H6" s="634"/>
      <c r="I6" s="634"/>
      <c r="J6" s="634"/>
      <c r="K6" s="634"/>
    </row>
    <row r="7" spans="1:17" s="91" customFormat="1" ht="24.95" customHeight="1" x14ac:dyDescent="0.2">
      <c r="A7" s="588" t="s">
        <v>332</v>
      </c>
      <c r="B7" s="577"/>
      <c r="C7" s="577"/>
      <c r="D7" s="582" t="s">
        <v>94</v>
      </c>
      <c r="E7" s="648" t="s">
        <v>370</v>
      </c>
      <c r="F7" s="649"/>
      <c r="G7" s="649"/>
      <c r="H7" s="649"/>
      <c r="I7" s="650"/>
      <c r="J7" s="588" t="s">
        <v>359</v>
      </c>
      <c r="K7" s="589"/>
      <c r="L7" s="96"/>
      <c r="M7" s="96"/>
      <c r="N7" s="96"/>
      <c r="O7" s="96"/>
      <c r="Q7" s="407"/>
    </row>
    <row r="8" spans="1:17" ht="21.75" customHeight="1" x14ac:dyDescent="0.2">
      <c r="A8" s="578"/>
      <c r="B8" s="579"/>
      <c r="C8" s="579"/>
      <c r="D8" s="583"/>
      <c r="E8" s="592" t="s">
        <v>335</v>
      </c>
      <c r="F8" s="592" t="s">
        <v>337</v>
      </c>
      <c r="G8" s="592" t="s">
        <v>338</v>
      </c>
      <c r="H8" s="592" t="s">
        <v>339</v>
      </c>
      <c r="I8" s="592" t="s">
        <v>340</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4118</v>
      </c>
      <c r="F11" s="264">
        <v>4900</v>
      </c>
      <c r="G11" s="264">
        <v>4332</v>
      </c>
      <c r="H11" s="264">
        <v>3787</v>
      </c>
      <c r="I11" s="265">
        <v>4220</v>
      </c>
      <c r="J11" s="263">
        <v>-102</v>
      </c>
      <c r="K11" s="266">
        <v>-2.4170616113744074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25.157843613404566</v>
      </c>
      <c r="E13" s="115">
        <v>1036</v>
      </c>
      <c r="F13" s="114">
        <v>1502</v>
      </c>
      <c r="G13" s="114">
        <v>1362</v>
      </c>
      <c r="H13" s="114">
        <v>1141</v>
      </c>
      <c r="I13" s="140">
        <v>1118</v>
      </c>
      <c r="J13" s="115">
        <v>-82</v>
      </c>
      <c r="K13" s="116">
        <v>-7.3345259391771016</v>
      </c>
    </row>
    <row r="14" spans="1:17" ht="15.95" customHeight="1" x14ac:dyDescent="0.2">
      <c r="A14" s="306" t="s">
        <v>230</v>
      </c>
      <c r="B14" s="307"/>
      <c r="C14" s="308"/>
      <c r="D14" s="113">
        <v>59.834871296745995</v>
      </c>
      <c r="E14" s="115">
        <v>2464</v>
      </c>
      <c r="F14" s="114">
        <v>2875</v>
      </c>
      <c r="G14" s="114">
        <v>2471</v>
      </c>
      <c r="H14" s="114">
        <v>2163</v>
      </c>
      <c r="I14" s="140">
        <v>2531</v>
      </c>
      <c r="J14" s="115">
        <v>-67</v>
      </c>
      <c r="K14" s="116">
        <v>-2.6471750296325562</v>
      </c>
    </row>
    <row r="15" spans="1:17" ht="15.95" customHeight="1" x14ac:dyDescent="0.2">
      <c r="A15" s="306" t="s">
        <v>231</v>
      </c>
      <c r="B15" s="307"/>
      <c r="C15" s="308"/>
      <c r="D15" s="113">
        <v>7.5522098105876641</v>
      </c>
      <c r="E15" s="115">
        <v>311</v>
      </c>
      <c r="F15" s="114">
        <v>293</v>
      </c>
      <c r="G15" s="114">
        <v>229</v>
      </c>
      <c r="H15" s="114">
        <v>279</v>
      </c>
      <c r="I15" s="140">
        <v>249</v>
      </c>
      <c r="J15" s="115">
        <v>62</v>
      </c>
      <c r="K15" s="116">
        <v>24.899598393574298</v>
      </c>
    </row>
    <row r="16" spans="1:17" ht="15.95" customHeight="1" x14ac:dyDescent="0.2">
      <c r="A16" s="306" t="s">
        <v>232</v>
      </c>
      <c r="B16" s="307"/>
      <c r="C16" s="308"/>
      <c r="D16" s="113">
        <v>7.1636716852841182</v>
      </c>
      <c r="E16" s="115">
        <v>295</v>
      </c>
      <c r="F16" s="114">
        <v>227</v>
      </c>
      <c r="G16" s="114">
        <v>265</v>
      </c>
      <c r="H16" s="114">
        <v>201</v>
      </c>
      <c r="I16" s="140">
        <v>314</v>
      </c>
      <c r="J16" s="115">
        <v>-19</v>
      </c>
      <c r="K16" s="116">
        <v>-6.0509554140127388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1.3841670713938805</v>
      </c>
      <c r="E18" s="115">
        <v>57</v>
      </c>
      <c r="F18" s="114">
        <v>232</v>
      </c>
      <c r="G18" s="114">
        <v>254</v>
      </c>
      <c r="H18" s="114">
        <v>104</v>
      </c>
      <c r="I18" s="140">
        <v>68</v>
      </c>
      <c r="J18" s="115">
        <v>-11</v>
      </c>
      <c r="K18" s="116">
        <v>-16.176470588235293</v>
      </c>
    </row>
    <row r="19" spans="1:11" ht="14.1" customHeight="1" x14ac:dyDescent="0.2">
      <c r="A19" s="306" t="s">
        <v>235</v>
      </c>
      <c r="B19" s="307" t="s">
        <v>236</v>
      </c>
      <c r="C19" s="308"/>
      <c r="D19" s="113">
        <v>1.1656143759106363</v>
      </c>
      <c r="E19" s="115">
        <v>48</v>
      </c>
      <c r="F19" s="114">
        <v>222</v>
      </c>
      <c r="G19" s="114">
        <v>244</v>
      </c>
      <c r="H19" s="114">
        <v>98</v>
      </c>
      <c r="I19" s="140">
        <v>62</v>
      </c>
      <c r="J19" s="115">
        <v>-14</v>
      </c>
      <c r="K19" s="116">
        <v>-22.580645161290324</v>
      </c>
    </row>
    <row r="20" spans="1:11" ht="14.1" customHeight="1" x14ac:dyDescent="0.2">
      <c r="A20" s="306">
        <v>12</v>
      </c>
      <c r="B20" s="307" t="s">
        <v>237</v>
      </c>
      <c r="C20" s="308"/>
      <c r="D20" s="113">
        <v>0.87421078193297719</v>
      </c>
      <c r="E20" s="115">
        <v>36</v>
      </c>
      <c r="F20" s="114">
        <v>52</v>
      </c>
      <c r="G20" s="114">
        <v>29</v>
      </c>
      <c r="H20" s="114">
        <v>32</v>
      </c>
      <c r="I20" s="140">
        <v>26</v>
      </c>
      <c r="J20" s="115">
        <v>10</v>
      </c>
      <c r="K20" s="116">
        <v>38.46153846153846</v>
      </c>
    </row>
    <row r="21" spans="1:11" ht="14.1" customHeight="1" x14ac:dyDescent="0.2">
      <c r="A21" s="306">
        <v>21</v>
      </c>
      <c r="B21" s="307" t="s">
        <v>238</v>
      </c>
      <c r="C21" s="308"/>
      <c r="D21" s="113">
        <v>0.70422535211267601</v>
      </c>
      <c r="E21" s="115">
        <v>29</v>
      </c>
      <c r="F21" s="114">
        <v>36</v>
      </c>
      <c r="G21" s="114">
        <v>32</v>
      </c>
      <c r="H21" s="114">
        <v>30</v>
      </c>
      <c r="I21" s="140">
        <v>26</v>
      </c>
      <c r="J21" s="115">
        <v>3</v>
      </c>
      <c r="K21" s="116">
        <v>11.538461538461538</v>
      </c>
    </row>
    <row r="22" spans="1:11" ht="14.1" customHeight="1" x14ac:dyDescent="0.2">
      <c r="A22" s="306">
        <v>22</v>
      </c>
      <c r="B22" s="307" t="s">
        <v>239</v>
      </c>
      <c r="C22" s="308"/>
      <c r="D22" s="113">
        <v>4.0067994171928119</v>
      </c>
      <c r="E22" s="115">
        <v>165</v>
      </c>
      <c r="F22" s="114">
        <v>120</v>
      </c>
      <c r="G22" s="114">
        <v>141</v>
      </c>
      <c r="H22" s="114">
        <v>168</v>
      </c>
      <c r="I22" s="140">
        <v>171</v>
      </c>
      <c r="J22" s="115">
        <v>-6</v>
      </c>
      <c r="K22" s="116">
        <v>-3.5087719298245612</v>
      </c>
    </row>
    <row r="23" spans="1:11" ht="14.1" customHeight="1" x14ac:dyDescent="0.2">
      <c r="A23" s="306">
        <v>23</v>
      </c>
      <c r="B23" s="307" t="s">
        <v>240</v>
      </c>
      <c r="C23" s="308"/>
      <c r="D23" s="113">
        <v>0.8984944147644488</v>
      </c>
      <c r="E23" s="115">
        <v>37</v>
      </c>
      <c r="F23" s="114">
        <v>325</v>
      </c>
      <c r="G23" s="114">
        <v>43</v>
      </c>
      <c r="H23" s="114">
        <v>19</v>
      </c>
      <c r="I23" s="140">
        <v>45</v>
      </c>
      <c r="J23" s="115">
        <v>-8</v>
      </c>
      <c r="K23" s="116">
        <v>-17.777777777777779</v>
      </c>
    </row>
    <row r="24" spans="1:11" ht="14.1" customHeight="1" x14ac:dyDescent="0.2">
      <c r="A24" s="306">
        <v>24</v>
      </c>
      <c r="B24" s="307" t="s">
        <v>241</v>
      </c>
      <c r="C24" s="308"/>
      <c r="D24" s="113">
        <v>6.5808644973288004</v>
      </c>
      <c r="E24" s="115">
        <v>271</v>
      </c>
      <c r="F24" s="114">
        <v>278</v>
      </c>
      <c r="G24" s="114">
        <v>247</v>
      </c>
      <c r="H24" s="114">
        <v>387</v>
      </c>
      <c r="I24" s="140">
        <v>274</v>
      </c>
      <c r="J24" s="115">
        <v>-3</v>
      </c>
      <c r="K24" s="116">
        <v>-1.0948905109489051</v>
      </c>
    </row>
    <row r="25" spans="1:11" ht="14.1" customHeight="1" x14ac:dyDescent="0.2">
      <c r="A25" s="306">
        <v>25</v>
      </c>
      <c r="B25" s="307" t="s">
        <v>242</v>
      </c>
      <c r="C25" s="308"/>
      <c r="D25" s="113">
        <v>6.8965517241379306</v>
      </c>
      <c r="E25" s="115">
        <v>284</v>
      </c>
      <c r="F25" s="114">
        <v>249</v>
      </c>
      <c r="G25" s="114">
        <v>226</v>
      </c>
      <c r="H25" s="114">
        <v>203</v>
      </c>
      <c r="I25" s="140">
        <v>291</v>
      </c>
      <c r="J25" s="115">
        <v>-7</v>
      </c>
      <c r="K25" s="116">
        <v>-2.4054982817869415</v>
      </c>
    </row>
    <row r="26" spans="1:11" ht="14.1" customHeight="1" x14ac:dyDescent="0.2">
      <c r="A26" s="306">
        <v>26</v>
      </c>
      <c r="B26" s="307" t="s">
        <v>243</v>
      </c>
      <c r="C26" s="308"/>
      <c r="D26" s="113">
        <v>3.1325886352598347</v>
      </c>
      <c r="E26" s="115">
        <v>129</v>
      </c>
      <c r="F26" s="114">
        <v>80</v>
      </c>
      <c r="G26" s="114">
        <v>115</v>
      </c>
      <c r="H26" s="114">
        <v>93</v>
      </c>
      <c r="I26" s="140">
        <v>135</v>
      </c>
      <c r="J26" s="115">
        <v>-6</v>
      </c>
      <c r="K26" s="116">
        <v>-4.4444444444444446</v>
      </c>
    </row>
    <row r="27" spans="1:11" ht="14.1" customHeight="1" x14ac:dyDescent="0.2">
      <c r="A27" s="306">
        <v>27</v>
      </c>
      <c r="B27" s="307" t="s">
        <v>244</v>
      </c>
      <c r="C27" s="308"/>
      <c r="D27" s="113">
        <v>5.3423992229237491</v>
      </c>
      <c r="E27" s="115">
        <v>220</v>
      </c>
      <c r="F27" s="114">
        <v>152</v>
      </c>
      <c r="G27" s="114">
        <v>145</v>
      </c>
      <c r="H27" s="114">
        <v>125</v>
      </c>
      <c r="I27" s="140">
        <v>167</v>
      </c>
      <c r="J27" s="115">
        <v>53</v>
      </c>
      <c r="K27" s="116">
        <v>31.736526946107784</v>
      </c>
    </row>
    <row r="28" spans="1:11" ht="14.1" customHeight="1" x14ac:dyDescent="0.2">
      <c r="A28" s="306">
        <v>28</v>
      </c>
      <c r="B28" s="307" t="s">
        <v>245</v>
      </c>
      <c r="C28" s="308"/>
      <c r="D28" s="113">
        <v>0.29140359397765908</v>
      </c>
      <c r="E28" s="115">
        <v>12</v>
      </c>
      <c r="F28" s="114">
        <v>23</v>
      </c>
      <c r="G28" s="114">
        <v>24</v>
      </c>
      <c r="H28" s="114">
        <v>17</v>
      </c>
      <c r="I28" s="140">
        <v>13</v>
      </c>
      <c r="J28" s="115">
        <v>-1</v>
      </c>
      <c r="K28" s="116">
        <v>-7.6923076923076925</v>
      </c>
    </row>
    <row r="29" spans="1:11" ht="14.1" customHeight="1" x14ac:dyDescent="0.2">
      <c r="A29" s="306">
        <v>29</v>
      </c>
      <c r="B29" s="307" t="s">
        <v>246</v>
      </c>
      <c r="C29" s="308"/>
      <c r="D29" s="113">
        <v>3.0354541039339487</v>
      </c>
      <c r="E29" s="115">
        <v>125</v>
      </c>
      <c r="F29" s="114">
        <v>170</v>
      </c>
      <c r="G29" s="114">
        <v>183</v>
      </c>
      <c r="H29" s="114">
        <v>122</v>
      </c>
      <c r="I29" s="140">
        <v>115</v>
      </c>
      <c r="J29" s="115">
        <v>10</v>
      </c>
      <c r="K29" s="116">
        <v>8.695652173913043</v>
      </c>
    </row>
    <row r="30" spans="1:11" ht="14.1" customHeight="1" x14ac:dyDescent="0.2">
      <c r="A30" s="306" t="s">
        <v>247</v>
      </c>
      <c r="B30" s="307" t="s">
        <v>248</v>
      </c>
      <c r="C30" s="308"/>
      <c r="D30" s="113">
        <v>0.94706168042739192</v>
      </c>
      <c r="E30" s="115">
        <v>39</v>
      </c>
      <c r="F30" s="114">
        <v>66</v>
      </c>
      <c r="G30" s="114" t="s">
        <v>513</v>
      </c>
      <c r="H30" s="114" t="s">
        <v>513</v>
      </c>
      <c r="I30" s="140">
        <v>30</v>
      </c>
      <c r="J30" s="115">
        <v>9</v>
      </c>
      <c r="K30" s="116">
        <v>30</v>
      </c>
    </row>
    <row r="31" spans="1:11" ht="14.1" customHeight="1" x14ac:dyDescent="0.2">
      <c r="A31" s="306" t="s">
        <v>249</v>
      </c>
      <c r="B31" s="307" t="s">
        <v>250</v>
      </c>
      <c r="C31" s="308"/>
      <c r="D31" s="113">
        <v>2.015541525012142</v>
      </c>
      <c r="E31" s="115">
        <v>83</v>
      </c>
      <c r="F31" s="114">
        <v>104</v>
      </c>
      <c r="G31" s="114">
        <v>106</v>
      </c>
      <c r="H31" s="114">
        <v>104</v>
      </c>
      <c r="I31" s="140">
        <v>85</v>
      </c>
      <c r="J31" s="115">
        <v>-2</v>
      </c>
      <c r="K31" s="116">
        <v>-2.3529411764705883</v>
      </c>
    </row>
    <row r="32" spans="1:11" ht="14.1" customHeight="1" x14ac:dyDescent="0.2">
      <c r="A32" s="306">
        <v>31</v>
      </c>
      <c r="B32" s="307" t="s">
        <v>251</v>
      </c>
      <c r="C32" s="308"/>
      <c r="D32" s="113">
        <v>0.9227780475959203</v>
      </c>
      <c r="E32" s="115">
        <v>38</v>
      </c>
      <c r="F32" s="114">
        <v>14</v>
      </c>
      <c r="G32" s="114">
        <v>25</v>
      </c>
      <c r="H32" s="114">
        <v>14</v>
      </c>
      <c r="I32" s="140">
        <v>26</v>
      </c>
      <c r="J32" s="115">
        <v>12</v>
      </c>
      <c r="K32" s="116">
        <v>46.153846153846153</v>
      </c>
    </row>
    <row r="33" spans="1:11" ht="14.1" customHeight="1" x14ac:dyDescent="0.2">
      <c r="A33" s="306">
        <v>32</v>
      </c>
      <c r="B33" s="307" t="s">
        <v>252</v>
      </c>
      <c r="C33" s="308"/>
      <c r="D33" s="113">
        <v>3.2540067994171928</v>
      </c>
      <c r="E33" s="115">
        <v>134</v>
      </c>
      <c r="F33" s="114">
        <v>486</v>
      </c>
      <c r="G33" s="114">
        <v>130</v>
      </c>
      <c r="H33" s="114">
        <v>159</v>
      </c>
      <c r="I33" s="140">
        <v>182</v>
      </c>
      <c r="J33" s="115">
        <v>-48</v>
      </c>
      <c r="K33" s="116">
        <v>-26.373626373626372</v>
      </c>
    </row>
    <row r="34" spans="1:11" ht="14.1" customHeight="1" x14ac:dyDescent="0.2">
      <c r="A34" s="306">
        <v>33</v>
      </c>
      <c r="B34" s="307" t="s">
        <v>253</v>
      </c>
      <c r="C34" s="308"/>
      <c r="D34" s="113">
        <v>2.3312287518212726</v>
      </c>
      <c r="E34" s="115">
        <v>96</v>
      </c>
      <c r="F34" s="114">
        <v>260</v>
      </c>
      <c r="G34" s="114">
        <v>98</v>
      </c>
      <c r="H34" s="114">
        <v>81</v>
      </c>
      <c r="I34" s="140">
        <v>100</v>
      </c>
      <c r="J34" s="115">
        <v>-4</v>
      </c>
      <c r="K34" s="116">
        <v>-4</v>
      </c>
    </row>
    <row r="35" spans="1:11" ht="14.1" customHeight="1" x14ac:dyDescent="0.2">
      <c r="A35" s="306">
        <v>34</v>
      </c>
      <c r="B35" s="307" t="s">
        <v>254</v>
      </c>
      <c r="C35" s="308"/>
      <c r="D35" s="113">
        <v>3.2297231665857211</v>
      </c>
      <c r="E35" s="115">
        <v>133</v>
      </c>
      <c r="F35" s="114">
        <v>118</v>
      </c>
      <c r="G35" s="114">
        <v>98</v>
      </c>
      <c r="H35" s="114">
        <v>73</v>
      </c>
      <c r="I35" s="140">
        <v>107</v>
      </c>
      <c r="J35" s="115">
        <v>26</v>
      </c>
      <c r="K35" s="116">
        <v>24.299065420560748</v>
      </c>
    </row>
    <row r="36" spans="1:11" ht="14.1" customHeight="1" x14ac:dyDescent="0.2">
      <c r="A36" s="306">
        <v>41</v>
      </c>
      <c r="B36" s="307" t="s">
        <v>255</v>
      </c>
      <c r="C36" s="308"/>
      <c r="D36" s="113">
        <v>0.65565808644973289</v>
      </c>
      <c r="E36" s="115">
        <v>27</v>
      </c>
      <c r="F36" s="114">
        <v>6</v>
      </c>
      <c r="G36" s="114">
        <v>11</v>
      </c>
      <c r="H36" s="114">
        <v>10</v>
      </c>
      <c r="I36" s="140">
        <v>19</v>
      </c>
      <c r="J36" s="115">
        <v>8</v>
      </c>
      <c r="K36" s="116">
        <v>42.10526315789474</v>
      </c>
    </row>
    <row r="37" spans="1:11" ht="14.1" customHeight="1" x14ac:dyDescent="0.2">
      <c r="A37" s="306">
        <v>42</v>
      </c>
      <c r="B37" s="307" t="s">
        <v>256</v>
      </c>
      <c r="C37" s="308"/>
      <c r="D37" s="113">
        <v>0.33997085964060225</v>
      </c>
      <c r="E37" s="115">
        <v>14</v>
      </c>
      <c r="F37" s="114">
        <v>6</v>
      </c>
      <c r="G37" s="114">
        <v>8</v>
      </c>
      <c r="H37" s="114">
        <v>4</v>
      </c>
      <c r="I37" s="140">
        <v>12</v>
      </c>
      <c r="J37" s="115">
        <v>2</v>
      </c>
      <c r="K37" s="116">
        <v>16.666666666666668</v>
      </c>
    </row>
    <row r="38" spans="1:11" ht="14.1" customHeight="1" x14ac:dyDescent="0.2">
      <c r="A38" s="306">
        <v>43</v>
      </c>
      <c r="B38" s="307" t="s">
        <v>257</v>
      </c>
      <c r="C38" s="308"/>
      <c r="D38" s="113">
        <v>1.0684798445847499</v>
      </c>
      <c r="E38" s="115">
        <v>44</v>
      </c>
      <c r="F38" s="114">
        <v>35</v>
      </c>
      <c r="G38" s="114">
        <v>54</v>
      </c>
      <c r="H38" s="114">
        <v>52</v>
      </c>
      <c r="I38" s="140">
        <v>50</v>
      </c>
      <c r="J38" s="115">
        <v>-6</v>
      </c>
      <c r="K38" s="116">
        <v>-12</v>
      </c>
    </row>
    <row r="39" spans="1:11" ht="14.1" customHeight="1" x14ac:dyDescent="0.2">
      <c r="A39" s="306">
        <v>51</v>
      </c>
      <c r="B39" s="307" t="s">
        <v>258</v>
      </c>
      <c r="C39" s="308"/>
      <c r="D39" s="113">
        <v>5.6580864497328802</v>
      </c>
      <c r="E39" s="115">
        <v>233</v>
      </c>
      <c r="F39" s="114">
        <v>388</v>
      </c>
      <c r="G39" s="114">
        <v>318</v>
      </c>
      <c r="H39" s="114">
        <v>273</v>
      </c>
      <c r="I39" s="140">
        <v>341</v>
      </c>
      <c r="J39" s="115">
        <v>-108</v>
      </c>
      <c r="K39" s="116">
        <v>-31.671554252199414</v>
      </c>
    </row>
    <row r="40" spans="1:11" ht="14.1" customHeight="1" x14ac:dyDescent="0.2">
      <c r="A40" s="306" t="s">
        <v>259</v>
      </c>
      <c r="B40" s="307" t="s">
        <v>260</v>
      </c>
      <c r="C40" s="308"/>
      <c r="D40" s="113">
        <v>5.0752792617775615</v>
      </c>
      <c r="E40" s="115">
        <v>209</v>
      </c>
      <c r="F40" s="114">
        <v>355</v>
      </c>
      <c r="G40" s="114">
        <v>289</v>
      </c>
      <c r="H40" s="114">
        <v>250</v>
      </c>
      <c r="I40" s="140">
        <v>327</v>
      </c>
      <c r="J40" s="115">
        <v>-118</v>
      </c>
      <c r="K40" s="116">
        <v>-36.085626911314982</v>
      </c>
    </row>
    <row r="41" spans="1:11" ht="14.1" customHeight="1" x14ac:dyDescent="0.2">
      <c r="A41" s="306"/>
      <c r="B41" s="307" t="s">
        <v>261</v>
      </c>
      <c r="C41" s="308"/>
      <c r="D41" s="113">
        <v>4.0796503156872266</v>
      </c>
      <c r="E41" s="115">
        <v>168</v>
      </c>
      <c r="F41" s="114">
        <v>313</v>
      </c>
      <c r="G41" s="114">
        <v>233</v>
      </c>
      <c r="H41" s="114">
        <v>208</v>
      </c>
      <c r="I41" s="140">
        <v>274</v>
      </c>
      <c r="J41" s="115">
        <v>-106</v>
      </c>
      <c r="K41" s="116">
        <v>-38.686131386861312</v>
      </c>
    </row>
    <row r="42" spans="1:11" ht="14.1" customHeight="1" x14ac:dyDescent="0.2">
      <c r="A42" s="306">
        <v>52</v>
      </c>
      <c r="B42" s="307" t="s">
        <v>262</v>
      </c>
      <c r="C42" s="308"/>
      <c r="D42" s="113">
        <v>7.5279261777561919</v>
      </c>
      <c r="E42" s="115">
        <v>310</v>
      </c>
      <c r="F42" s="114">
        <v>310</v>
      </c>
      <c r="G42" s="114">
        <v>253</v>
      </c>
      <c r="H42" s="114">
        <v>233</v>
      </c>
      <c r="I42" s="140">
        <v>312</v>
      </c>
      <c r="J42" s="115">
        <v>-2</v>
      </c>
      <c r="K42" s="116">
        <v>-0.64102564102564108</v>
      </c>
    </row>
    <row r="43" spans="1:11" ht="14.1" customHeight="1" x14ac:dyDescent="0.2">
      <c r="A43" s="306" t="s">
        <v>263</v>
      </c>
      <c r="B43" s="307" t="s">
        <v>264</v>
      </c>
      <c r="C43" s="308"/>
      <c r="D43" s="113">
        <v>5.4152501214181639</v>
      </c>
      <c r="E43" s="115">
        <v>223</v>
      </c>
      <c r="F43" s="114">
        <v>196</v>
      </c>
      <c r="G43" s="114">
        <v>190</v>
      </c>
      <c r="H43" s="114">
        <v>162</v>
      </c>
      <c r="I43" s="140">
        <v>233</v>
      </c>
      <c r="J43" s="115">
        <v>-10</v>
      </c>
      <c r="K43" s="116">
        <v>-4.2918454935622314</v>
      </c>
    </row>
    <row r="44" spans="1:11" ht="14.1" customHeight="1" x14ac:dyDescent="0.2">
      <c r="A44" s="306">
        <v>53</v>
      </c>
      <c r="B44" s="307" t="s">
        <v>265</v>
      </c>
      <c r="C44" s="308"/>
      <c r="D44" s="113">
        <v>0.29140359397765908</v>
      </c>
      <c r="E44" s="115">
        <v>12</v>
      </c>
      <c r="F44" s="114">
        <v>9</v>
      </c>
      <c r="G44" s="114">
        <v>26</v>
      </c>
      <c r="H44" s="114">
        <v>11</v>
      </c>
      <c r="I44" s="140">
        <v>15</v>
      </c>
      <c r="J44" s="115">
        <v>-3</v>
      </c>
      <c r="K44" s="116">
        <v>-20</v>
      </c>
    </row>
    <row r="45" spans="1:11" ht="14.1" customHeight="1" x14ac:dyDescent="0.2">
      <c r="A45" s="306" t="s">
        <v>266</v>
      </c>
      <c r="B45" s="307" t="s">
        <v>267</v>
      </c>
      <c r="C45" s="308"/>
      <c r="D45" s="113">
        <v>0.26711996114618747</v>
      </c>
      <c r="E45" s="115">
        <v>11</v>
      </c>
      <c r="F45" s="114">
        <v>9</v>
      </c>
      <c r="G45" s="114">
        <v>26</v>
      </c>
      <c r="H45" s="114">
        <v>11</v>
      </c>
      <c r="I45" s="140">
        <v>15</v>
      </c>
      <c r="J45" s="115">
        <v>-4</v>
      </c>
      <c r="K45" s="116">
        <v>-26.666666666666668</v>
      </c>
    </row>
    <row r="46" spans="1:11" ht="14.1" customHeight="1" x14ac:dyDescent="0.2">
      <c r="A46" s="306">
        <v>54</v>
      </c>
      <c r="B46" s="307" t="s">
        <v>268</v>
      </c>
      <c r="C46" s="308"/>
      <c r="D46" s="113">
        <v>4.3710539096648855</v>
      </c>
      <c r="E46" s="115">
        <v>180</v>
      </c>
      <c r="F46" s="114">
        <v>169</v>
      </c>
      <c r="G46" s="114">
        <v>142</v>
      </c>
      <c r="H46" s="114">
        <v>361</v>
      </c>
      <c r="I46" s="140">
        <v>143</v>
      </c>
      <c r="J46" s="115">
        <v>37</v>
      </c>
      <c r="K46" s="116">
        <v>25.874125874125873</v>
      </c>
    </row>
    <row r="47" spans="1:11" ht="14.1" customHeight="1" x14ac:dyDescent="0.2">
      <c r="A47" s="306">
        <v>61</v>
      </c>
      <c r="B47" s="307" t="s">
        <v>269</v>
      </c>
      <c r="C47" s="308"/>
      <c r="D47" s="113">
        <v>2.2098105876639145</v>
      </c>
      <c r="E47" s="115">
        <v>91</v>
      </c>
      <c r="F47" s="114">
        <v>97</v>
      </c>
      <c r="G47" s="114">
        <v>74</v>
      </c>
      <c r="H47" s="114">
        <v>90</v>
      </c>
      <c r="I47" s="140">
        <v>87</v>
      </c>
      <c r="J47" s="115">
        <v>4</v>
      </c>
      <c r="K47" s="116">
        <v>4.5977011494252871</v>
      </c>
    </row>
    <row r="48" spans="1:11" ht="14.1" customHeight="1" x14ac:dyDescent="0.2">
      <c r="A48" s="306">
        <v>62</v>
      </c>
      <c r="B48" s="307" t="s">
        <v>270</v>
      </c>
      <c r="C48" s="308"/>
      <c r="D48" s="113">
        <v>5.5609519184069933</v>
      </c>
      <c r="E48" s="115">
        <v>229</v>
      </c>
      <c r="F48" s="114">
        <v>241</v>
      </c>
      <c r="G48" s="114">
        <v>293</v>
      </c>
      <c r="H48" s="114">
        <v>214</v>
      </c>
      <c r="I48" s="140">
        <v>264</v>
      </c>
      <c r="J48" s="115">
        <v>-35</v>
      </c>
      <c r="K48" s="116">
        <v>-13.257575757575758</v>
      </c>
    </row>
    <row r="49" spans="1:11" ht="14.1" customHeight="1" x14ac:dyDescent="0.2">
      <c r="A49" s="306">
        <v>63</v>
      </c>
      <c r="B49" s="307" t="s">
        <v>271</v>
      </c>
      <c r="C49" s="308"/>
      <c r="D49" s="113">
        <v>3.3754249635745506</v>
      </c>
      <c r="E49" s="115">
        <v>139</v>
      </c>
      <c r="F49" s="114">
        <v>192</v>
      </c>
      <c r="G49" s="114">
        <v>219</v>
      </c>
      <c r="H49" s="114">
        <v>138</v>
      </c>
      <c r="I49" s="140">
        <v>148</v>
      </c>
      <c r="J49" s="115">
        <v>-9</v>
      </c>
      <c r="K49" s="116">
        <v>-6.0810810810810807</v>
      </c>
    </row>
    <row r="50" spans="1:11" ht="14.1" customHeight="1" x14ac:dyDescent="0.2">
      <c r="A50" s="306" t="s">
        <v>272</v>
      </c>
      <c r="B50" s="307" t="s">
        <v>273</v>
      </c>
      <c r="C50" s="308"/>
      <c r="D50" s="113">
        <v>0.26711996114618747</v>
      </c>
      <c r="E50" s="115">
        <v>11</v>
      </c>
      <c r="F50" s="114">
        <v>18</v>
      </c>
      <c r="G50" s="114">
        <v>14</v>
      </c>
      <c r="H50" s="114">
        <v>6</v>
      </c>
      <c r="I50" s="140">
        <v>14</v>
      </c>
      <c r="J50" s="115">
        <v>-3</v>
      </c>
      <c r="K50" s="116">
        <v>-21.428571428571427</v>
      </c>
    </row>
    <row r="51" spans="1:11" ht="14.1" customHeight="1" x14ac:dyDescent="0.2">
      <c r="A51" s="306" t="s">
        <v>274</v>
      </c>
      <c r="B51" s="307" t="s">
        <v>275</v>
      </c>
      <c r="C51" s="308"/>
      <c r="D51" s="113">
        <v>2.6711996114618746</v>
      </c>
      <c r="E51" s="115">
        <v>110</v>
      </c>
      <c r="F51" s="114">
        <v>165</v>
      </c>
      <c r="G51" s="114">
        <v>194</v>
      </c>
      <c r="H51" s="114">
        <v>118</v>
      </c>
      <c r="I51" s="140">
        <v>117</v>
      </c>
      <c r="J51" s="115">
        <v>-7</v>
      </c>
      <c r="K51" s="116">
        <v>-5.982905982905983</v>
      </c>
    </row>
    <row r="52" spans="1:11" ht="14.1" customHeight="1" x14ac:dyDescent="0.2">
      <c r="A52" s="306">
        <v>71</v>
      </c>
      <c r="B52" s="307" t="s">
        <v>276</v>
      </c>
      <c r="C52" s="308"/>
      <c r="D52" s="113">
        <v>8.5721223895094703</v>
      </c>
      <c r="E52" s="115">
        <v>353</v>
      </c>
      <c r="F52" s="114">
        <v>300</v>
      </c>
      <c r="G52" s="114">
        <v>294</v>
      </c>
      <c r="H52" s="114">
        <v>283</v>
      </c>
      <c r="I52" s="140">
        <v>349</v>
      </c>
      <c r="J52" s="115">
        <v>4</v>
      </c>
      <c r="K52" s="116">
        <v>1.1461318051575931</v>
      </c>
    </row>
    <row r="53" spans="1:11" ht="14.1" customHeight="1" x14ac:dyDescent="0.2">
      <c r="A53" s="306" t="s">
        <v>277</v>
      </c>
      <c r="B53" s="307" t="s">
        <v>278</v>
      </c>
      <c r="C53" s="308"/>
      <c r="D53" s="113">
        <v>3.1325886352598347</v>
      </c>
      <c r="E53" s="115">
        <v>129</v>
      </c>
      <c r="F53" s="114">
        <v>82</v>
      </c>
      <c r="G53" s="114">
        <v>103</v>
      </c>
      <c r="H53" s="114">
        <v>101</v>
      </c>
      <c r="I53" s="140">
        <v>116</v>
      </c>
      <c r="J53" s="115">
        <v>13</v>
      </c>
      <c r="K53" s="116">
        <v>11.206896551724139</v>
      </c>
    </row>
    <row r="54" spans="1:11" ht="14.1" customHeight="1" x14ac:dyDescent="0.2">
      <c r="A54" s="306" t="s">
        <v>279</v>
      </c>
      <c r="B54" s="307" t="s">
        <v>280</v>
      </c>
      <c r="C54" s="308"/>
      <c r="D54" s="113">
        <v>4.8081593006313748</v>
      </c>
      <c r="E54" s="115">
        <v>198</v>
      </c>
      <c r="F54" s="114">
        <v>190</v>
      </c>
      <c r="G54" s="114">
        <v>175</v>
      </c>
      <c r="H54" s="114">
        <v>150</v>
      </c>
      <c r="I54" s="140">
        <v>215</v>
      </c>
      <c r="J54" s="115">
        <v>-17</v>
      </c>
      <c r="K54" s="116">
        <v>-7.9069767441860463</v>
      </c>
    </row>
    <row r="55" spans="1:11" ht="14.1" customHeight="1" x14ac:dyDescent="0.2">
      <c r="A55" s="306">
        <v>72</v>
      </c>
      <c r="B55" s="307" t="s">
        <v>281</v>
      </c>
      <c r="C55" s="308"/>
      <c r="D55" s="113">
        <v>2.4283632831471587</v>
      </c>
      <c r="E55" s="115">
        <v>100</v>
      </c>
      <c r="F55" s="114">
        <v>85</v>
      </c>
      <c r="G55" s="114">
        <v>82</v>
      </c>
      <c r="H55" s="114">
        <v>66</v>
      </c>
      <c r="I55" s="140">
        <v>92</v>
      </c>
      <c r="J55" s="115">
        <v>8</v>
      </c>
      <c r="K55" s="116">
        <v>8.695652173913043</v>
      </c>
    </row>
    <row r="56" spans="1:11" ht="14.1" customHeight="1" x14ac:dyDescent="0.2">
      <c r="A56" s="306" t="s">
        <v>282</v>
      </c>
      <c r="B56" s="307" t="s">
        <v>283</v>
      </c>
      <c r="C56" s="308"/>
      <c r="D56" s="113">
        <v>0.82564351627003396</v>
      </c>
      <c r="E56" s="115">
        <v>34</v>
      </c>
      <c r="F56" s="114">
        <v>19</v>
      </c>
      <c r="G56" s="114">
        <v>30</v>
      </c>
      <c r="H56" s="114">
        <v>23</v>
      </c>
      <c r="I56" s="140">
        <v>37</v>
      </c>
      <c r="J56" s="115">
        <v>-3</v>
      </c>
      <c r="K56" s="116">
        <v>-8.1081081081081088</v>
      </c>
    </row>
    <row r="57" spans="1:11" ht="14.1" customHeight="1" x14ac:dyDescent="0.2">
      <c r="A57" s="306" t="s">
        <v>284</v>
      </c>
      <c r="B57" s="307" t="s">
        <v>285</v>
      </c>
      <c r="C57" s="308"/>
      <c r="D57" s="113">
        <v>0.9227780475959203</v>
      </c>
      <c r="E57" s="115">
        <v>38</v>
      </c>
      <c r="F57" s="114">
        <v>36</v>
      </c>
      <c r="G57" s="114">
        <v>24</v>
      </c>
      <c r="H57" s="114">
        <v>33</v>
      </c>
      <c r="I57" s="140">
        <v>23</v>
      </c>
      <c r="J57" s="115">
        <v>15</v>
      </c>
      <c r="K57" s="116">
        <v>65.217391304347828</v>
      </c>
    </row>
    <row r="58" spans="1:11" ht="14.1" customHeight="1" x14ac:dyDescent="0.2">
      <c r="A58" s="306">
        <v>73</v>
      </c>
      <c r="B58" s="307" t="s">
        <v>286</v>
      </c>
      <c r="C58" s="308"/>
      <c r="D58" s="113">
        <v>1.1656143759106363</v>
      </c>
      <c r="E58" s="115">
        <v>48</v>
      </c>
      <c r="F58" s="114">
        <v>36</v>
      </c>
      <c r="G58" s="114">
        <v>48</v>
      </c>
      <c r="H58" s="114">
        <v>44</v>
      </c>
      <c r="I58" s="140">
        <v>62</v>
      </c>
      <c r="J58" s="115">
        <v>-14</v>
      </c>
      <c r="K58" s="116">
        <v>-22.580645161290324</v>
      </c>
    </row>
    <row r="59" spans="1:11" ht="14.1" customHeight="1" x14ac:dyDescent="0.2">
      <c r="A59" s="306" t="s">
        <v>287</v>
      </c>
      <c r="B59" s="307" t="s">
        <v>288</v>
      </c>
      <c r="C59" s="308"/>
      <c r="D59" s="113">
        <v>0.82564351627003396</v>
      </c>
      <c r="E59" s="115">
        <v>34</v>
      </c>
      <c r="F59" s="114">
        <v>30</v>
      </c>
      <c r="G59" s="114">
        <v>34</v>
      </c>
      <c r="H59" s="114">
        <v>27</v>
      </c>
      <c r="I59" s="140">
        <v>46</v>
      </c>
      <c r="J59" s="115">
        <v>-12</v>
      </c>
      <c r="K59" s="116">
        <v>-26.086956521739129</v>
      </c>
    </row>
    <row r="60" spans="1:11" ht="14.1" customHeight="1" x14ac:dyDescent="0.2">
      <c r="A60" s="306">
        <v>81</v>
      </c>
      <c r="B60" s="307" t="s">
        <v>289</v>
      </c>
      <c r="C60" s="308"/>
      <c r="D60" s="113">
        <v>6.3380281690140849</v>
      </c>
      <c r="E60" s="115">
        <v>261</v>
      </c>
      <c r="F60" s="114">
        <v>239</v>
      </c>
      <c r="G60" s="114">
        <v>293</v>
      </c>
      <c r="H60" s="114">
        <v>158</v>
      </c>
      <c r="I60" s="140">
        <v>305</v>
      </c>
      <c r="J60" s="115">
        <v>-44</v>
      </c>
      <c r="K60" s="116">
        <v>-14.426229508196721</v>
      </c>
    </row>
    <row r="61" spans="1:11" ht="14.1" customHeight="1" x14ac:dyDescent="0.2">
      <c r="A61" s="306" t="s">
        <v>290</v>
      </c>
      <c r="B61" s="307" t="s">
        <v>291</v>
      </c>
      <c r="C61" s="308"/>
      <c r="D61" s="113">
        <v>2.3797960174842157</v>
      </c>
      <c r="E61" s="115">
        <v>98</v>
      </c>
      <c r="F61" s="114">
        <v>68</v>
      </c>
      <c r="G61" s="114">
        <v>95</v>
      </c>
      <c r="H61" s="114">
        <v>39</v>
      </c>
      <c r="I61" s="140">
        <v>134</v>
      </c>
      <c r="J61" s="115">
        <v>-36</v>
      </c>
      <c r="K61" s="116">
        <v>-26.865671641791046</v>
      </c>
    </row>
    <row r="62" spans="1:11" ht="14.1" customHeight="1" x14ac:dyDescent="0.2">
      <c r="A62" s="306" t="s">
        <v>292</v>
      </c>
      <c r="B62" s="307" t="s">
        <v>293</v>
      </c>
      <c r="C62" s="308"/>
      <c r="D62" s="113">
        <v>2.1612433220009715</v>
      </c>
      <c r="E62" s="115">
        <v>89</v>
      </c>
      <c r="F62" s="114">
        <v>106</v>
      </c>
      <c r="G62" s="114">
        <v>131</v>
      </c>
      <c r="H62" s="114">
        <v>68</v>
      </c>
      <c r="I62" s="140">
        <v>82</v>
      </c>
      <c r="J62" s="115">
        <v>7</v>
      </c>
      <c r="K62" s="116">
        <v>8.536585365853659</v>
      </c>
    </row>
    <row r="63" spans="1:11" ht="14.1" customHeight="1" x14ac:dyDescent="0.2">
      <c r="A63" s="306"/>
      <c r="B63" s="307" t="s">
        <v>294</v>
      </c>
      <c r="C63" s="308"/>
      <c r="D63" s="113">
        <v>2.015541525012142</v>
      </c>
      <c r="E63" s="115">
        <v>83</v>
      </c>
      <c r="F63" s="114">
        <v>91</v>
      </c>
      <c r="G63" s="114">
        <v>122</v>
      </c>
      <c r="H63" s="114">
        <v>60</v>
      </c>
      <c r="I63" s="140">
        <v>77</v>
      </c>
      <c r="J63" s="115">
        <v>6</v>
      </c>
      <c r="K63" s="116">
        <v>7.7922077922077921</v>
      </c>
    </row>
    <row r="64" spans="1:11" ht="14.1" customHeight="1" x14ac:dyDescent="0.2">
      <c r="A64" s="306" t="s">
        <v>295</v>
      </c>
      <c r="B64" s="307" t="s">
        <v>296</v>
      </c>
      <c r="C64" s="308"/>
      <c r="D64" s="113">
        <v>0.77707625060709085</v>
      </c>
      <c r="E64" s="115">
        <v>32</v>
      </c>
      <c r="F64" s="114">
        <v>35</v>
      </c>
      <c r="G64" s="114">
        <v>33</v>
      </c>
      <c r="H64" s="114">
        <v>26</v>
      </c>
      <c r="I64" s="140">
        <v>49</v>
      </c>
      <c r="J64" s="115">
        <v>-17</v>
      </c>
      <c r="K64" s="116">
        <v>-34.693877551020407</v>
      </c>
    </row>
    <row r="65" spans="1:11" ht="14.1" customHeight="1" x14ac:dyDescent="0.2">
      <c r="A65" s="306" t="s">
        <v>297</v>
      </c>
      <c r="B65" s="307" t="s">
        <v>298</v>
      </c>
      <c r="C65" s="308"/>
      <c r="D65" s="113">
        <v>0.46138902379796015</v>
      </c>
      <c r="E65" s="115">
        <v>19</v>
      </c>
      <c r="F65" s="114">
        <v>18</v>
      </c>
      <c r="G65" s="114">
        <v>16</v>
      </c>
      <c r="H65" s="114">
        <v>4</v>
      </c>
      <c r="I65" s="140">
        <v>12</v>
      </c>
      <c r="J65" s="115">
        <v>7</v>
      </c>
      <c r="K65" s="116">
        <v>58.333333333333336</v>
      </c>
    </row>
    <row r="66" spans="1:11" ht="14.1" customHeight="1" x14ac:dyDescent="0.2">
      <c r="A66" s="306">
        <v>82</v>
      </c>
      <c r="B66" s="307" t="s">
        <v>299</v>
      </c>
      <c r="C66" s="308"/>
      <c r="D66" s="113">
        <v>3.1083050024283634</v>
      </c>
      <c r="E66" s="115">
        <v>128</v>
      </c>
      <c r="F66" s="114">
        <v>86</v>
      </c>
      <c r="G66" s="114">
        <v>134</v>
      </c>
      <c r="H66" s="114">
        <v>74</v>
      </c>
      <c r="I66" s="140">
        <v>107</v>
      </c>
      <c r="J66" s="115">
        <v>21</v>
      </c>
      <c r="K66" s="116">
        <v>19.626168224299064</v>
      </c>
    </row>
    <row r="67" spans="1:11" ht="14.1" customHeight="1" x14ac:dyDescent="0.2">
      <c r="A67" s="306" t="s">
        <v>300</v>
      </c>
      <c r="B67" s="307" t="s">
        <v>301</v>
      </c>
      <c r="C67" s="308"/>
      <c r="D67" s="113">
        <v>1.7727051966974259</v>
      </c>
      <c r="E67" s="115">
        <v>73</v>
      </c>
      <c r="F67" s="114">
        <v>58</v>
      </c>
      <c r="G67" s="114">
        <v>90</v>
      </c>
      <c r="H67" s="114">
        <v>51</v>
      </c>
      <c r="I67" s="140">
        <v>65</v>
      </c>
      <c r="J67" s="115">
        <v>8</v>
      </c>
      <c r="K67" s="116">
        <v>12.307692307692308</v>
      </c>
    </row>
    <row r="68" spans="1:11" ht="14.1" customHeight="1" x14ac:dyDescent="0.2">
      <c r="A68" s="306" t="s">
        <v>302</v>
      </c>
      <c r="B68" s="307" t="s">
        <v>303</v>
      </c>
      <c r="C68" s="308"/>
      <c r="D68" s="113">
        <v>0.82564351627003396</v>
      </c>
      <c r="E68" s="115">
        <v>34</v>
      </c>
      <c r="F68" s="114">
        <v>18</v>
      </c>
      <c r="G68" s="114">
        <v>26</v>
      </c>
      <c r="H68" s="114">
        <v>12</v>
      </c>
      <c r="I68" s="140">
        <v>24</v>
      </c>
      <c r="J68" s="115">
        <v>10</v>
      </c>
      <c r="K68" s="116">
        <v>41.666666666666664</v>
      </c>
    </row>
    <row r="69" spans="1:11" ht="14.1" customHeight="1" x14ac:dyDescent="0.2">
      <c r="A69" s="306">
        <v>83</v>
      </c>
      <c r="B69" s="307" t="s">
        <v>304</v>
      </c>
      <c r="C69" s="308"/>
      <c r="D69" s="113">
        <v>2.1855269548324427</v>
      </c>
      <c r="E69" s="115">
        <v>90</v>
      </c>
      <c r="F69" s="114">
        <v>52</v>
      </c>
      <c r="G69" s="114">
        <v>170</v>
      </c>
      <c r="H69" s="114">
        <v>70</v>
      </c>
      <c r="I69" s="140">
        <v>97</v>
      </c>
      <c r="J69" s="115">
        <v>-7</v>
      </c>
      <c r="K69" s="116">
        <v>-7.2164948453608249</v>
      </c>
    </row>
    <row r="70" spans="1:11" ht="14.1" customHeight="1" x14ac:dyDescent="0.2">
      <c r="A70" s="306" t="s">
        <v>305</v>
      </c>
      <c r="B70" s="307" t="s">
        <v>306</v>
      </c>
      <c r="C70" s="308"/>
      <c r="D70" s="113">
        <v>1.5784361340456532</v>
      </c>
      <c r="E70" s="115">
        <v>65</v>
      </c>
      <c r="F70" s="114">
        <v>31</v>
      </c>
      <c r="G70" s="114">
        <v>145</v>
      </c>
      <c r="H70" s="114">
        <v>47</v>
      </c>
      <c r="I70" s="140">
        <v>69</v>
      </c>
      <c r="J70" s="115">
        <v>-4</v>
      </c>
      <c r="K70" s="116">
        <v>-5.7971014492753623</v>
      </c>
    </row>
    <row r="71" spans="1:11" ht="14.1" customHeight="1" x14ac:dyDescent="0.2">
      <c r="A71" s="306"/>
      <c r="B71" s="307" t="s">
        <v>307</v>
      </c>
      <c r="C71" s="308"/>
      <c r="D71" s="113">
        <v>1.2141816415735793</v>
      </c>
      <c r="E71" s="115">
        <v>50</v>
      </c>
      <c r="F71" s="114">
        <v>18</v>
      </c>
      <c r="G71" s="114">
        <v>104</v>
      </c>
      <c r="H71" s="114">
        <v>30</v>
      </c>
      <c r="I71" s="140">
        <v>42</v>
      </c>
      <c r="J71" s="115">
        <v>8</v>
      </c>
      <c r="K71" s="116">
        <v>19.047619047619047</v>
      </c>
    </row>
    <row r="72" spans="1:11" ht="14.1" customHeight="1" x14ac:dyDescent="0.2">
      <c r="A72" s="306">
        <v>84</v>
      </c>
      <c r="B72" s="307" t="s">
        <v>308</v>
      </c>
      <c r="C72" s="308"/>
      <c r="D72" s="113">
        <v>1.1898980087421078</v>
      </c>
      <c r="E72" s="115">
        <v>49</v>
      </c>
      <c r="F72" s="114">
        <v>20</v>
      </c>
      <c r="G72" s="114">
        <v>83</v>
      </c>
      <c r="H72" s="114">
        <v>21</v>
      </c>
      <c r="I72" s="140">
        <v>30</v>
      </c>
      <c r="J72" s="115">
        <v>19</v>
      </c>
      <c r="K72" s="116">
        <v>63.333333333333336</v>
      </c>
    </row>
    <row r="73" spans="1:11" ht="14.1" customHeight="1" x14ac:dyDescent="0.2">
      <c r="A73" s="306" t="s">
        <v>309</v>
      </c>
      <c r="B73" s="307" t="s">
        <v>310</v>
      </c>
      <c r="C73" s="308"/>
      <c r="D73" s="113">
        <v>0.31568722680913064</v>
      </c>
      <c r="E73" s="115">
        <v>13</v>
      </c>
      <c r="F73" s="114">
        <v>3</v>
      </c>
      <c r="G73" s="114">
        <v>43</v>
      </c>
      <c r="H73" s="114">
        <v>3</v>
      </c>
      <c r="I73" s="140">
        <v>4</v>
      </c>
      <c r="J73" s="115">
        <v>9</v>
      </c>
      <c r="K73" s="116">
        <v>225</v>
      </c>
    </row>
    <row r="74" spans="1:11" ht="14.1" customHeight="1" x14ac:dyDescent="0.2">
      <c r="A74" s="306" t="s">
        <v>311</v>
      </c>
      <c r="B74" s="307" t="s">
        <v>312</v>
      </c>
      <c r="C74" s="308"/>
      <c r="D74" s="113">
        <v>7.285089849441477E-2</v>
      </c>
      <c r="E74" s="115">
        <v>3</v>
      </c>
      <c r="F74" s="114">
        <v>6</v>
      </c>
      <c r="G74" s="114">
        <v>14</v>
      </c>
      <c r="H74" s="114">
        <v>4</v>
      </c>
      <c r="I74" s="140">
        <v>5</v>
      </c>
      <c r="J74" s="115">
        <v>-2</v>
      </c>
      <c r="K74" s="116">
        <v>-40</v>
      </c>
    </row>
    <row r="75" spans="1:11" ht="14.1" customHeight="1" x14ac:dyDescent="0.2">
      <c r="A75" s="306" t="s">
        <v>313</v>
      </c>
      <c r="B75" s="307" t="s">
        <v>314</v>
      </c>
      <c r="C75" s="308"/>
      <c r="D75" s="113">
        <v>0.36425449247207381</v>
      </c>
      <c r="E75" s="115">
        <v>15</v>
      </c>
      <c r="F75" s="114">
        <v>5</v>
      </c>
      <c r="G75" s="114">
        <v>17</v>
      </c>
      <c r="H75" s="114">
        <v>3</v>
      </c>
      <c r="I75" s="140">
        <v>15</v>
      </c>
      <c r="J75" s="115">
        <v>0</v>
      </c>
      <c r="K75" s="116">
        <v>0</v>
      </c>
    </row>
    <row r="76" spans="1:11" ht="14.1" customHeight="1" x14ac:dyDescent="0.2">
      <c r="A76" s="306">
        <v>91</v>
      </c>
      <c r="B76" s="307" t="s">
        <v>315</v>
      </c>
      <c r="C76" s="308"/>
      <c r="D76" s="113">
        <v>7.285089849441477E-2</v>
      </c>
      <c r="E76" s="115">
        <v>3</v>
      </c>
      <c r="F76" s="114" t="s">
        <v>513</v>
      </c>
      <c r="G76" s="114">
        <v>4</v>
      </c>
      <c r="H76" s="114">
        <v>4</v>
      </c>
      <c r="I76" s="140">
        <v>5</v>
      </c>
      <c r="J76" s="115">
        <v>-2</v>
      </c>
      <c r="K76" s="116">
        <v>-40</v>
      </c>
    </row>
    <row r="77" spans="1:11" ht="14.1" customHeight="1" x14ac:dyDescent="0.2">
      <c r="A77" s="306">
        <v>92</v>
      </c>
      <c r="B77" s="307" t="s">
        <v>316</v>
      </c>
      <c r="C77" s="308"/>
      <c r="D77" s="113">
        <v>0.48567265662943176</v>
      </c>
      <c r="E77" s="115">
        <v>20</v>
      </c>
      <c r="F77" s="114">
        <v>24</v>
      </c>
      <c r="G77" s="114">
        <v>19</v>
      </c>
      <c r="H77" s="114">
        <v>32</v>
      </c>
      <c r="I77" s="140">
        <v>23</v>
      </c>
      <c r="J77" s="115">
        <v>-3</v>
      </c>
      <c r="K77" s="116">
        <v>-13.043478260869565</v>
      </c>
    </row>
    <row r="78" spans="1:11" ht="14.1" customHeight="1" x14ac:dyDescent="0.2">
      <c r="A78" s="306">
        <v>93</v>
      </c>
      <c r="B78" s="307" t="s">
        <v>317</v>
      </c>
      <c r="C78" s="308"/>
      <c r="D78" s="113">
        <v>0.12141816415735794</v>
      </c>
      <c r="E78" s="115">
        <v>5</v>
      </c>
      <c r="F78" s="114" t="s">
        <v>513</v>
      </c>
      <c r="G78" s="114">
        <v>5</v>
      </c>
      <c r="H78" s="114">
        <v>4</v>
      </c>
      <c r="I78" s="140">
        <v>0</v>
      </c>
      <c r="J78" s="115">
        <v>5</v>
      </c>
      <c r="K78" s="116" t="s">
        <v>515</v>
      </c>
    </row>
    <row r="79" spans="1:11" ht="14.1" customHeight="1" x14ac:dyDescent="0.2">
      <c r="A79" s="306">
        <v>94</v>
      </c>
      <c r="B79" s="307" t="s">
        <v>318</v>
      </c>
      <c r="C79" s="308"/>
      <c r="D79" s="113">
        <v>9.7134531325886356E-2</v>
      </c>
      <c r="E79" s="115">
        <v>4</v>
      </c>
      <c r="F79" s="114">
        <v>3</v>
      </c>
      <c r="G79" s="114">
        <v>7</v>
      </c>
      <c r="H79" s="114">
        <v>15</v>
      </c>
      <c r="I79" s="140">
        <v>5</v>
      </c>
      <c r="J79" s="115">
        <v>-1</v>
      </c>
      <c r="K79" s="116">
        <v>-20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0.29140359397765908</v>
      </c>
      <c r="E81" s="143">
        <v>12</v>
      </c>
      <c r="F81" s="144">
        <v>3</v>
      </c>
      <c r="G81" s="144">
        <v>5</v>
      </c>
      <c r="H81" s="144">
        <v>3</v>
      </c>
      <c r="I81" s="145">
        <v>8</v>
      </c>
      <c r="J81" s="143">
        <v>4</v>
      </c>
      <c r="K81" s="146">
        <v>50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371</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365</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09" t="s">
        <v>373</v>
      </c>
      <c r="B4" s="410"/>
      <c r="C4" s="410"/>
      <c r="D4" s="410"/>
      <c r="E4" s="410"/>
      <c r="F4" s="410"/>
      <c r="G4" s="410"/>
      <c r="H4" s="410"/>
      <c r="I4" s="410"/>
      <c r="J4" s="410"/>
      <c r="K4" s="410"/>
      <c r="L4" s="410"/>
      <c r="M4" s="410"/>
    </row>
    <row r="5" spans="1:13" s="94" customFormat="1" ht="12" customHeight="1" x14ac:dyDescent="0.2">
      <c r="A5" s="666" t="s">
        <v>374</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7" t="s">
        <v>376</v>
      </c>
      <c r="C7" s="667"/>
      <c r="D7" s="667"/>
      <c r="E7" s="667"/>
      <c r="F7" s="667"/>
      <c r="G7" s="667"/>
      <c r="H7" s="668"/>
      <c r="I7" s="667" t="s">
        <v>377</v>
      </c>
      <c r="J7" s="667"/>
      <c r="K7" s="668"/>
      <c r="L7" s="663" t="s">
        <v>378</v>
      </c>
      <c r="M7" s="664"/>
    </row>
    <row r="8" spans="1:13" ht="23.85" customHeight="1" x14ac:dyDescent="0.2">
      <c r="A8" s="583"/>
      <c r="B8" s="413" t="s">
        <v>104</v>
      </c>
      <c r="C8" s="414" t="s">
        <v>106</v>
      </c>
      <c r="D8" s="414" t="s">
        <v>107</v>
      </c>
      <c r="E8" s="414" t="s">
        <v>379</v>
      </c>
      <c r="F8" s="414" t="s">
        <v>380</v>
      </c>
      <c r="G8" s="414" t="s">
        <v>108</v>
      </c>
      <c r="H8" s="415" t="s">
        <v>381</v>
      </c>
      <c r="I8" s="413" t="s">
        <v>104</v>
      </c>
      <c r="J8" s="413" t="s">
        <v>382</v>
      </c>
      <c r="K8" s="416" t="s">
        <v>383</v>
      </c>
      <c r="L8" s="417" t="s">
        <v>384</v>
      </c>
      <c r="M8" s="418" t="s">
        <v>385</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386</v>
      </c>
      <c r="B10" s="115">
        <v>40611</v>
      </c>
      <c r="C10" s="114">
        <v>23286</v>
      </c>
      <c r="D10" s="114">
        <v>17325</v>
      </c>
      <c r="E10" s="114">
        <v>32302</v>
      </c>
      <c r="F10" s="114">
        <v>7876</v>
      </c>
      <c r="G10" s="114">
        <v>6848</v>
      </c>
      <c r="H10" s="114">
        <v>9415</v>
      </c>
      <c r="I10" s="115">
        <v>10077</v>
      </c>
      <c r="J10" s="114">
        <v>7056</v>
      </c>
      <c r="K10" s="114">
        <v>3021</v>
      </c>
      <c r="L10" s="422">
        <v>4007</v>
      </c>
      <c r="M10" s="423">
        <v>3500</v>
      </c>
    </row>
    <row r="11" spans="1:13" ht="11.1" customHeight="1" x14ac:dyDescent="0.2">
      <c r="A11" s="421" t="s">
        <v>387</v>
      </c>
      <c r="B11" s="115">
        <v>42044</v>
      </c>
      <c r="C11" s="114">
        <v>24462</v>
      </c>
      <c r="D11" s="114">
        <v>17582</v>
      </c>
      <c r="E11" s="114">
        <v>33616</v>
      </c>
      <c r="F11" s="114">
        <v>7994</v>
      </c>
      <c r="G11" s="114">
        <v>6923</v>
      </c>
      <c r="H11" s="114">
        <v>9878</v>
      </c>
      <c r="I11" s="115">
        <v>10373</v>
      </c>
      <c r="J11" s="114">
        <v>7170</v>
      </c>
      <c r="K11" s="114">
        <v>3203</v>
      </c>
      <c r="L11" s="422">
        <v>4973</v>
      </c>
      <c r="M11" s="423">
        <v>3595</v>
      </c>
    </row>
    <row r="12" spans="1:13" ht="11.1" customHeight="1" x14ac:dyDescent="0.2">
      <c r="A12" s="421" t="s">
        <v>388</v>
      </c>
      <c r="B12" s="115">
        <v>43018</v>
      </c>
      <c r="C12" s="114">
        <v>25049</v>
      </c>
      <c r="D12" s="114">
        <v>17969</v>
      </c>
      <c r="E12" s="114">
        <v>34488</v>
      </c>
      <c r="F12" s="114">
        <v>8095</v>
      </c>
      <c r="G12" s="114">
        <v>7477</v>
      </c>
      <c r="H12" s="114">
        <v>10084</v>
      </c>
      <c r="I12" s="115">
        <v>10479</v>
      </c>
      <c r="J12" s="114">
        <v>7154</v>
      </c>
      <c r="K12" s="114">
        <v>3325</v>
      </c>
      <c r="L12" s="422">
        <v>4750</v>
      </c>
      <c r="M12" s="423">
        <v>3900</v>
      </c>
    </row>
    <row r="13" spans="1:13" s="110" customFormat="1" ht="11.1" customHeight="1" x14ac:dyDescent="0.2">
      <c r="A13" s="421" t="s">
        <v>389</v>
      </c>
      <c r="B13" s="115">
        <v>41570</v>
      </c>
      <c r="C13" s="114">
        <v>23638</v>
      </c>
      <c r="D13" s="114">
        <v>17932</v>
      </c>
      <c r="E13" s="114">
        <v>32948</v>
      </c>
      <c r="F13" s="114">
        <v>8197</v>
      </c>
      <c r="G13" s="114">
        <v>7106</v>
      </c>
      <c r="H13" s="114">
        <v>9856</v>
      </c>
      <c r="I13" s="115">
        <v>10526</v>
      </c>
      <c r="J13" s="114">
        <v>7270</v>
      </c>
      <c r="K13" s="114">
        <v>3256</v>
      </c>
      <c r="L13" s="422">
        <v>2335</v>
      </c>
      <c r="M13" s="423">
        <v>3821</v>
      </c>
    </row>
    <row r="14" spans="1:13" ht="15" customHeight="1" x14ac:dyDescent="0.2">
      <c r="A14" s="421" t="s">
        <v>390</v>
      </c>
      <c r="B14" s="115">
        <v>42304</v>
      </c>
      <c r="C14" s="114">
        <v>24191</v>
      </c>
      <c r="D14" s="114">
        <v>18113</v>
      </c>
      <c r="E14" s="114">
        <v>32253</v>
      </c>
      <c r="F14" s="114">
        <v>9657</v>
      </c>
      <c r="G14" s="114">
        <v>6997</v>
      </c>
      <c r="H14" s="114">
        <v>10234</v>
      </c>
      <c r="I14" s="115">
        <v>10561</v>
      </c>
      <c r="J14" s="114">
        <v>7147</v>
      </c>
      <c r="K14" s="114">
        <v>3414</v>
      </c>
      <c r="L14" s="422">
        <v>4304</v>
      </c>
      <c r="M14" s="423">
        <v>3582</v>
      </c>
    </row>
    <row r="15" spans="1:13" ht="11.1" customHeight="1" x14ac:dyDescent="0.2">
      <c r="A15" s="421" t="s">
        <v>387</v>
      </c>
      <c r="B15" s="115">
        <v>42880</v>
      </c>
      <c r="C15" s="114">
        <v>24728</v>
      </c>
      <c r="D15" s="114">
        <v>18152</v>
      </c>
      <c r="E15" s="114">
        <v>32621</v>
      </c>
      <c r="F15" s="114">
        <v>9870</v>
      </c>
      <c r="G15" s="114">
        <v>6891</v>
      </c>
      <c r="H15" s="114">
        <v>10610</v>
      </c>
      <c r="I15" s="115">
        <v>10756</v>
      </c>
      <c r="J15" s="114">
        <v>7266</v>
      </c>
      <c r="K15" s="114">
        <v>3490</v>
      </c>
      <c r="L15" s="422">
        <v>3408</v>
      </c>
      <c r="M15" s="423">
        <v>2881</v>
      </c>
    </row>
    <row r="16" spans="1:13" ht="11.1" customHeight="1" x14ac:dyDescent="0.2">
      <c r="A16" s="421" t="s">
        <v>388</v>
      </c>
      <c r="B16" s="115">
        <v>43960</v>
      </c>
      <c r="C16" s="114">
        <v>25395</v>
      </c>
      <c r="D16" s="114">
        <v>18565</v>
      </c>
      <c r="E16" s="114">
        <v>33466</v>
      </c>
      <c r="F16" s="114">
        <v>10076</v>
      </c>
      <c r="G16" s="114">
        <v>7490</v>
      </c>
      <c r="H16" s="114">
        <v>10882</v>
      </c>
      <c r="I16" s="115">
        <v>10733</v>
      </c>
      <c r="J16" s="114">
        <v>7169</v>
      </c>
      <c r="K16" s="114">
        <v>3564</v>
      </c>
      <c r="L16" s="422">
        <v>4751</v>
      </c>
      <c r="M16" s="423">
        <v>3775</v>
      </c>
    </row>
    <row r="17" spans="1:13" s="110" customFormat="1" ht="11.1" customHeight="1" x14ac:dyDescent="0.2">
      <c r="A17" s="421" t="s">
        <v>389</v>
      </c>
      <c r="B17" s="115">
        <v>42388</v>
      </c>
      <c r="C17" s="114">
        <v>23961</v>
      </c>
      <c r="D17" s="114">
        <v>18427</v>
      </c>
      <c r="E17" s="114">
        <v>32457</v>
      </c>
      <c r="F17" s="114">
        <v>9916</v>
      </c>
      <c r="G17" s="114">
        <v>7068</v>
      </c>
      <c r="H17" s="114">
        <v>10697</v>
      </c>
      <c r="I17" s="115">
        <v>10776</v>
      </c>
      <c r="J17" s="114">
        <v>7246</v>
      </c>
      <c r="K17" s="114">
        <v>3530</v>
      </c>
      <c r="L17" s="422">
        <v>2510</v>
      </c>
      <c r="M17" s="423">
        <v>4106</v>
      </c>
    </row>
    <row r="18" spans="1:13" ht="15" customHeight="1" x14ac:dyDescent="0.2">
      <c r="A18" s="421" t="s">
        <v>391</v>
      </c>
      <c r="B18" s="115">
        <v>43372</v>
      </c>
      <c r="C18" s="114">
        <v>24938</v>
      </c>
      <c r="D18" s="114">
        <v>18434</v>
      </c>
      <c r="E18" s="114">
        <v>32815</v>
      </c>
      <c r="F18" s="114">
        <v>10249</v>
      </c>
      <c r="G18" s="114">
        <v>7043</v>
      </c>
      <c r="H18" s="114">
        <v>11026</v>
      </c>
      <c r="I18" s="115">
        <v>10604</v>
      </c>
      <c r="J18" s="114">
        <v>7155</v>
      </c>
      <c r="K18" s="114">
        <v>3449</v>
      </c>
      <c r="L18" s="422">
        <v>4865</v>
      </c>
      <c r="M18" s="423">
        <v>4017</v>
      </c>
    </row>
    <row r="19" spans="1:13" ht="11.1" customHeight="1" x14ac:dyDescent="0.2">
      <c r="A19" s="421" t="s">
        <v>387</v>
      </c>
      <c r="B19" s="115">
        <v>44300</v>
      </c>
      <c r="C19" s="114">
        <v>25695</v>
      </c>
      <c r="D19" s="114">
        <v>18605</v>
      </c>
      <c r="E19" s="114">
        <v>33559</v>
      </c>
      <c r="F19" s="114">
        <v>10440</v>
      </c>
      <c r="G19" s="114">
        <v>6914</v>
      </c>
      <c r="H19" s="114">
        <v>11483</v>
      </c>
      <c r="I19" s="115">
        <v>10851</v>
      </c>
      <c r="J19" s="114">
        <v>7245</v>
      </c>
      <c r="K19" s="114">
        <v>3606</v>
      </c>
      <c r="L19" s="422">
        <v>3399</v>
      </c>
      <c r="M19" s="423">
        <v>2510</v>
      </c>
    </row>
    <row r="20" spans="1:13" ht="11.1" customHeight="1" x14ac:dyDescent="0.2">
      <c r="A20" s="421" t="s">
        <v>388</v>
      </c>
      <c r="B20" s="115">
        <v>45501</v>
      </c>
      <c r="C20" s="114">
        <v>26386</v>
      </c>
      <c r="D20" s="114">
        <v>19115</v>
      </c>
      <c r="E20" s="114">
        <v>34554</v>
      </c>
      <c r="F20" s="114">
        <v>10645</v>
      </c>
      <c r="G20" s="114">
        <v>7586</v>
      </c>
      <c r="H20" s="114">
        <v>11789</v>
      </c>
      <c r="I20" s="115">
        <v>10848</v>
      </c>
      <c r="J20" s="114">
        <v>7143</v>
      </c>
      <c r="K20" s="114">
        <v>3705</v>
      </c>
      <c r="L20" s="422">
        <v>5129</v>
      </c>
      <c r="M20" s="423">
        <v>4081</v>
      </c>
    </row>
    <row r="21" spans="1:13" s="110" customFormat="1" ht="11.1" customHeight="1" x14ac:dyDescent="0.2">
      <c r="A21" s="421" t="s">
        <v>389</v>
      </c>
      <c r="B21" s="115">
        <v>43975</v>
      </c>
      <c r="C21" s="114">
        <v>24900</v>
      </c>
      <c r="D21" s="114">
        <v>19075</v>
      </c>
      <c r="E21" s="114">
        <v>33481</v>
      </c>
      <c r="F21" s="114">
        <v>10487</v>
      </c>
      <c r="G21" s="114">
        <v>7218</v>
      </c>
      <c r="H21" s="114">
        <v>11577</v>
      </c>
      <c r="I21" s="115">
        <v>10939</v>
      </c>
      <c r="J21" s="114">
        <v>7264</v>
      </c>
      <c r="K21" s="114">
        <v>3675</v>
      </c>
      <c r="L21" s="422">
        <v>2224</v>
      </c>
      <c r="M21" s="423">
        <v>3848</v>
      </c>
    </row>
    <row r="22" spans="1:13" ht="15" customHeight="1" x14ac:dyDescent="0.2">
      <c r="A22" s="421" t="s">
        <v>392</v>
      </c>
      <c r="B22" s="115">
        <v>44492</v>
      </c>
      <c r="C22" s="114">
        <v>25391</v>
      </c>
      <c r="D22" s="114">
        <v>19101</v>
      </c>
      <c r="E22" s="114">
        <v>33981</v>
      </c>
      <c r="F22" s="114">
        <v>10465</v>
      </c>
      <c r="G22" s="114">
        <v>7189</v>
      </c>
      <c r="H22" s="114">
        <v>11821</v>
      </c>
      <c r="I22" s="115">
        <v>10742</v>
      </c>
      <c r="J22" s="114">
        <v>7193</v>
      </c>
      <c r="K22" s="114">
        <v>3549</v>
      </c>
      <c r="L22" s="422">
        <v>4139</v>
      </c>
      <c r="M22" s="423">
        <v>3624</v>
      </c>
    </row>
    <row r="23" spans="1:13" ht="11.1" customHeight="1" x14ac:dyDescent="0.2">
      <c r="A23" s="421" t="s">
        <v>387</v>
      </c>
      <c r="B23" s="115">
        <v>45353</v>
      </c>
      <c r="C23" s="114">
        <v>26157</v>
      </c>
      <c r="D23" s="114">
        <v>19196</v>
      </c>
      <c r="E23" s="114">
        <v>34694</v>
      </c>
      <c r="F23" s="114">
        <v>10591</v>
      </c>
      <c r="G23" s="114">
        <v>7085</v>
      </c>
      <c r="H23" s="114">
        <v>12346</v>
      </c>
      <c r="I23" s="115">
        <v>11055</v>
      </c>
      <c r="J23" s="114">
        <v>7352</v>
      </c>
      <c r="K23" s="114">
        <v>3703</v>
      </c>
      <c r="L23" s="422">
        <v>3591</v>
      </c>
      <c r="M23" s="423">
        <v>2724</v>
      </c>
    </row>
    <row r="24" spans="1:13" ht="11.1" customHeight="1" x14ac:dyDescent="0.2">
      <c r="A24" s="421" t="s">
        <v>388</v>
      </c>
      <c r="B24" s="115">
        <v>46377</v>
      </c>
      <c r="C24" s="114">
        <v>26712</v>
      </c>
      <c r="D24" s="114">
        <v>19665</v>
      </c>
      <c r="E24" s="114">
        <v>35168</v>
      </c>
      <c r="F24" s="114">
        <v>10786</v>
      </c>
      <c r="G24" s="114">
        <v>7678</v>
      </c>
      <c r="H24" s="114">
        <v>12572</v>
      </c>
      <c r="I24" s="115">
        <v>11194</v>
      </c>
      <c r="J24" s="114">
        <v>7306</v>
      </c>
      <c r="K24" s="114">
        <v>3888</v>
      </c>
      <c r="L24" s="422">
        <v>4976</v>
      </c>
      <c r="M24" s="423">
        <v>3998</v>
      </c>
    </row>
    <row r="25" spans="1:13" s="110" customFormat="1" ht="11.1" customHeight="1" x14ac:dyDescent="0.2">
      <c r="A25" s="421" t="s">
        <v>389</v>
      </c>
      <c r="B25" s="115">
        <v>44850</v>
      </c>
      <c r="C25" s="114">
        <v>25215</v>
      </c>
      <c r="D25" s="114">
        <v>19635</v>
      </c>
      <c r="E25" s="114">
        <v>33628</v>
      </c>
      <c r="F25" s="114">
        <v>10795</v>
      </c>
      <c r="G25" s="114">
        <v>7254</v>
      </c>
      <c r="H25" s="114">
        <v>12335</v>
      </c>
      <c r="I25" s="115">
        <v>11123</v>
      </c>
      <c r="J25" s="114">
        <v>7321</v>
      </c>
      <c r="K25" s="114">
        <v>3802</v>
      </c>
      <c r="L25" s="422">
        <v>2572</v>
      </c>
      <c r="M25" s="423">
        <v>4122</v>
      </c>
    </row>
    <row r="26" spans="1:13" ht="15" customHeight="1" x14ac:dyDescent="0.2">
      <c r="A26" s="421" t="s">
        <v>393</v>
      </c>
      <c r="B26" s="115">
        <v>45801</v>
      </c>
      <c r="C26" s="114">
        <v>26134</v>
      </c>
      <c r="D26" s="114">
        <v>19667</v>
      </c>
      <c r="E26" s="114">
        <v>34557</v>
      </c>
      <c r="F26" s="114">
        <v>10823</v>
      </c>
      <c r="G26" s="114">
        <v>7225</v>
      </c>
      <c r="H26" s="114">
        <v>12722</v>
      </c>
      <c r="I26" s="115">
        <v>10958</v>
      </c>
      <c r="J26" s="114">
        <v>7213</v>
      </c>
      <c r="K26" s="114">
        <v>3745</v>
      </c>
      <c r="L26" s="422">
        <v>4829</v>
      </c>
      <c r="M26" s="423">
        <v>3911</v>
      </c>
    </row>
    <row r="27" spans="1:13" ht="11.1" customHeight="1" x14ac:dyDescent="0.2">
      <c r="A27" s="421" t="s">
        <v>387</v>
      </c>
      <c r="B27" s="115">
        <v>46847</v>
      </c>
      <c r="C27" s="114">
        <v>26978</v>
      </c>
      <c r="D27" s="114">
        <v>19869</v>
      </c>
      <c r="E27" s="114">
        <v>35439</v>
      </c>
      <c r="F27" s="114">
        <v>10991</v>
      </c>
      <c r="G27" s="114">
        <v>7183</v>
      </c>
      <c r="H27" s="114">
        <v>13183</v>
      </c>
      <c r="I27" s="115">
        <v>11189</v>
      </c>
      <c r="J27" s="114">
        <v>7318</v>
      </c>
      <c r="K27" s="114">
        <v>3871</v>
      </c>
      <c r="L27" s="422">
        <v>3806</v>
      </c>
      <c r="M27" s="423">
        <v>2784</v>
      </c>
    </row>
    <row r="28" spans="1:13" ht="11.1" customHeight="1" x14ac:dyDescent="0.2">
      <c r="A28" s="421" t="s">
        <v>388</v>
      </c>
      <c r="B28" s="115">
        <v>47846</v>
      </c>
      <c r="C28" s="114">
        <v>27450</v>
      </c>
      <c r="D28" s="114">
        <v>20396</v>
      </c>
      <c r="E28" s="114">
        <v>36642</v>
      </c>
      <c r="F28" s="114">
        <v>11159</v>
      </c>
      <c r="G28" s="114">
        <v>7722</v>
      </c>
      <c r="H28" s="114">
        <v>13324</v>
      </c>
      <c r="I28" s="115">
        <v>11234</v>
      </c>
      <c r="J28" s="114">
        <v>7265</v>
      </c>
      <c r="K28" s="114">
        <v>3969</v>
      </c>
      <c r="L28" s="422">
        <v>5069</v>
      </c>
      <c r="M28" s="423">
        <v>4171</v>
      </c>
    </row>
    <row r="29" spans="1:13" s="110" customFormat="1" ht="11.1" customHeight="1" x14ac:dyDescent="0.2">
      <c r="A29" s="421" t="s">
        <v>389</v>
      </c>
      <c r="B29" s="115">
        <v>46318</v>
      </c>
      <c r="C29" s="114">
        <v>25927</v>
      </c>
      <c r="D29" s="114">
        <v>20391</v>
      </c>
      <c r="E29" s="114">
        <v>35073</v>
      </c>
      <c r="F29" s="114">
        <v>11231</v>
      </c>
      <c r="G29" s="114">
        <v>7339</v>
      </c>
      <c r="H29" s="114">
        <v>13104</v>
      </c>
      <c r="I29" s="115">
        <v>11218</v>
      </c>
      <c r="J29" s="114">
        <v>7356</v>
      </c>
      <c r="K29" s="114">
        <v>3862</v>
      </c>
      <c r="L29" s="422">
        <v>2670</v>
      </c>
      <c r="M29" s="423">
        <v>4264</v>
      </c>
    </row>
    <row r="30" spans="1:13" ht="15" customHeight="1" x14ac:dyDescent="0.2">
      <c r="A30" s="421" t="s">
        <v>394</v>
      </c>
      <c r="B30" s="115">
        <v>46984</v>
      </c>
      <c r="C30" s="114">
        <v>26456</v>
      </c>
      <c r="D30" s="114">
        <v>20528</v>
      </c>
      <c r="E30" s="114">
        <v>35604</v>
      </c>
      <c r="F30" s="114">
        <v>11371</v>
      </c>
      <c r="G30" s="114">
        <v>7239</v>
      </c>
      <c r="H30" s="114">
        <v>13345</v>
      </c>
      <c r="I30" s="115">
        <v>10957</v>
      </c>
      <c r="J30" s="114">
        <v>7100</v>
      </c>
      <c r="K30" s="114">
        <v>3857</v>
      </c>
      <c r="L30" s="422">
        <v>4262</v>
      </c>
      <c r="M30" s="423">
        <v>3486</v>
      </c>
    </row>
    <row r="31" spans="1:13" ht="11.1" customHeight="1" x14ac:dyDescent="0.2">
      <c r="A31" s="421" t="s">
        <v>387</v>
      </c>
      <c r="B31" s="115">
        <v>47852</v>
      </c>
      <c r="C31" s="114">
        <v>27160</v>
      </c>
      <c r="D31" s="114">
        <v>20692</v>
      </c>
      <c r="E31" s="114">
        <v>36262</v>
      </c>
      <c r="F31" s="114">
        <v>11586</v>
      </c>
      <c r="G31" s="114">
        <v>7256</v>
      </c>
      <c r="H31" s="114">
        <v>13702</v>
      </c>
      <c r="I31" s="115">
        <v>11127</v>
      </c>
      <c r="J31" s="114">
        <v>7158</v>
      </c>
      <c r="K31" s="114">
        <v>3969</v>
      </c>
      <c r="L31" s="422">
        <v>3839</v>
      </c>
      <c r="M31" s="423">
        <v>2931</v>
      </c>
    </row>
    <row r="32" spans="1:13" ht="11.1" customHeight="1" x14ac:dyDescent="0.2">
      <c r="A32" s="421" t="s">
        <v>388</v>
      </c>
      <c r="B32" s="115">
        <v>48768</v>
      </c>
      <c r="C32" s="114">
        <v>27737</v>
      </c>
      <c r="D32" s="114">
        <v>21031</v>
      </c>
      <c r="E32" s="114">
        <v>37021</v>
      </c>
      <c r="F32" s="114">
        <v>11743</v>
      </c>
      <c r="G32" s="114">
        <v>7736</v>
      </c>
      <c r="H32" s="114">
        <v>13907</v>
      </c>
      <c r="I32" s="115">
        <v>11133</v>
      </c>
      <c r="J32" s="114">
        <v>7066</v>
      </c>
      <c r="K32" s="114">
        <v>4067</v>
      </c>
      <c r="L32" s="422">
        <v>5158</v>
      </c>
      <c r="M32" s="423">
        <v>4497</v>
      </c>
    </row>
    <row r="33" spans="1:13" s="110" customFormat="1" ht="11.1" customHeight="1" x14ac:dyDescent="0.2">
      <c r="A33" s="421" t="s">
        <v>389</v>
      </c>
      <c r="B33" s="115">
        <v>46993</v>
      </c>
      <c r="C33" s="114">
        <v>26154</v>
      </c>
      <c r="D33" s="114">
        <v>20839</v>
      </c>
      <c r="E33" s="114">
        <v>35299</v>
      </c>
      <c r="F33" s="114">
        <v>11690</v>
      </c>
      <c r="G33" s="114">
        <v>7292</v>
      </c>
      <c r="H33" s="114">
        <v>13584</v>
      </c>
      <c r="I33" s="115">
        <v>11236</v>
      </c>
      <c r="J33" s="114">
        <v>7173</v>
      </c>
      <c r="K33" s="114">
        <v>4063</v>
      </c>
      <c r="L33" s="422">
        <v>2478</v>
      </c>
      <c r="M33" s="423">
        <v>4065</v>
      </c>
    </row>
    <row r="34" spans="1:13" ht="15" customHeight="1" x14ac:dyDescent="0.2">
      <c r="A34" s="421" t="s">
        <v>395</v>
      </c>
      <c r="B34" s="115">
        <v>47658</v>
      </c>
      <c r="C34" s="114">
        <v>26833</v>
      </c>
      <c r="D34" s="114">
        <v>20825</v>
      </c>
      <c r="E34" s="114">
        <v>35839</v>
      </c>
      <c r="F34" s="114">
        <v>11817</v>
      </c>
      <c r="G34" s="114">
        <v>7174</v>
      </c>
      <c r="H34" s="114">
        <v>13862</v>
      </c>
      <c r="I34" s="115">
        <v>11123</v>
      </c>
      <c r="J34" s="114">
        <v>7061</v>
      </c>
      <c r="K34" s="114">
        <v>4062</v>
      </c>
      <c r="L34" s="422">
        <v>4161</v>
      </c>
      <c r="M34" s="423">
        <v>3506</v>
      </c>
    </row>
    <row r="35" spans="1:13" ht="11.1" customHeight="1" x14ac:dyDescent="0.2">
      <c r="A35" s="421" t="s">
        <v>387</v>
      </c>
      <c r="B35" s="115">
        <v>48270</v>
      </c>
      <c r="C35" s="114">
        <v>27399</v>
      </c>
      <c r="D35" s="114">
        <v>20871</v>
      </c>
      <c r="E35" s="114">
        <v>36346</v>
      </c>
      <c r="F35" s="114">
        <v>11922</v>
      </c>
      <c r="G35" s="114">
        <v>7024</v>
      </c>
      <c r="H35" s="114">
        <v>14219</v>
      </c>
      <c r="I35" s="115">
        <v>11380</v>
      </c>
      <c r="J35" s="114">
        <v>7210</v>
      </c>
      <c r="K35" s="114">
        <v>4170</v>
      </c>
      <c r="L35" s="422">
        <v>3372</v>
      </c>
      <c r="M35" s="423">
        <v>2790</v>
      </c>
    </row>
    <row r="36" spans="1:13" ht="11.1" customHeight="1" x14ac:dyDescent="0.2">
      <c r="A36" s="421" t="s">
        <v>388</v>
      </c>
      <c r="B36" s="115">
        <v>49307</v>
      </c>
      <c r="C36" s="114">
        <v>28031</v>
      </c>
      <c r="D36" s="114">
        <v>21276</v>
      </c>
      <c r="E36" s="114">
        <v>37147</v>
      </c>
      <c r="F36" s="114">
        <v>12159</v>
      </c>
      <c r="G36" s="114">
        <v>7597</v>
      </c>
      <c r="H36" s="114">
        <v>14438</v>
      </c>
      <c r="I36" s="115">
        <v>11353</v>
      </c>
      <c r="J36" s="114">
        <v>7067</v>
      </c>
      <c r="K36" s="114">
        <v>4286</v>
      </c>
      <c r="L36" s="422">
        <v>5058</v>
      </c>
      <c r="M36" s="423">
        <v>4364</v>
      </c>
    </row>
    <row r="37" spans="1:13" s="110" customFormat="1" ht="11.1" customHeight="1" x14ac:dyDescent="0.2">
      <c r="A37" s="421" t="s">
        <v>389</v>
      </c>
      <c r="B37" s="115">
        <v>47893</v>
      </c>
      <c r="C37" s="114">
        <v>26765</v>
      </c>
      <c r="D37" s="114">
        <v>21128</v>
      </c>
      <c r="E37" s="114">
        <v>35721</v>
      </c>
      <c r="F37" s="114">
        <v>12172</v>
      </c>
      <c r="G37" s="114">
        <v>7224</v>
      </c>
      <c r="H37" s="114">
        <v>14214</v>
      </c>
      <c r="I37" s="115">
        <v>11395</v>
      </c>
      <c r="J37" s="114">
        <v>7184</v>
      </c>
      <c r="K37" s="114">
        <v>4211</v>
      </c>
      <c r="L37" s="422">
        <v>2481</v>
      </c>
      <c r="M37" s="423">
        <v>3755</v>
      </c>
    </row>
    <row r="38" spans="1:13" ht="15" customHeight="1" x14ac:dyDescent="0.2">
      <c r="A38" s="424" t="s">
        <v>396</v>
      </c>
      <c r="B38" s="115">
        <v>48531</v>
      </c>
      <c r="C38" s="114">
        <v>27349</v>
      </c>
      <c r="D38" s="114">
        <v>21182</v>
      </c>
      <c r="E38" s="114">
        <v>36265</v>
      </c>
      <c r="F38" s="114">
        <v>12266</v>
      </c>
      <c r="G38" s="114">
        <v>6975</v>
      </c>
      <c r="H38" s="114">
        <v>14520</v>
      </c>
      <c r="I38" s="115">
        <v>11246</v>
      </c>
      <c r="J38" s="114">
        <v>7054</v>
      </c>
      <c r="K38" s="114">
        <v>4192</v>
      </c>
      <c r="L38" s="422">
        <v>4332</v>
      </c>
      <c r="M38" s="423">
        <v>3694</v>
      </c>
    </row>
    <row r="39" spans="1:13" ht="11.1" customHeight="1" x14ac:dyDescent="0.2">
      <c r="A39" s="421" t="s">
        <v>387</v>
      </c>
      <c r="B39" s="115">
        <v>49403</v>
      </c>
      <c r="C39" s="114">
        <v>28036</v>
      </c>
      <c r="D39" s="114">
        <v>21367</v>
      </c>
      <c r="E39" s="114">
        <v>36973</v>
      </c>
      <c r="F39" s="114">
        <v>12430</v>
      </c>
      <c r="G39" s="114">
        <v>6971</v>
      </c>
      <c r="H39" s="114">
        <v>14888</v>
      </c>
      <c r="I39" s="115">
        <v>11530</v>
      </c>
      <c r="J39" s="114">
        <v>7123</v>
      </c>
      <c r="K39" s="114">
        <v>4407</v>
      </c>
      <c r="L39" s="422">
        <v>3756</v>
      </c>
      <c r="M39" s="423">
        <v>2947</v>
      </c>
    </row>
    <row r="40" spans="1:13" ht="11.1" customHeight="1" x14ac:dyDescent="0.2">
      <c r="A40" s="424" t="s">
        <v>388</v>
      </c>
      <c r="B40" s="115">
        <v>50307</v>
      </c>
      <c r="C40" s="114">
        <v>28598</v>
      </c>
      <c r="D40" s="114">
        <v>21709</v>
      </c>
      <c r="E40" s="114">
        <v>37708</v>
      </c>
      <c r="F40" s="114">
        <v>12599</v>
      </c>
      <c r="G40" s="114">
        <v>7445</v>
      </c>
      <c r="H40" s="114">
        <v>15069</v>
      </c>
      <c r="I40" s="115">
        <v>11403</v>
      </c>
      <c r="J40" s="114">
        <v>6979</v>
      </c>
      <c r="K40" s="114">
        <v>4424</v>
      </c>
      <c r="L40" s="422">
        <v>5171</v>
      </c>
      <c r="M40" s="423">
        <v>4433</v>
      </c>
    </row>
    <row r="41" spans="1:13" s="110" customFormat="1" ht="11.1" customHeight="1" x14ac:dyDescent="0.2">
      <c r="A41" s="421" t="s">
        <v>389</v>
      </c>
      <c r="B41" s="115">
        <v>48719</v>
      </c>
      <c r="C41" s="114">
        <v>27170</v>
      </c>
      <c r="D41" s="114">
        <v>21549</v>
      </c>
      <c r="E41" s="114">
        <v>36172</v>
      </c>
      <c r="F41" s="114">
        <v>12547</v>
      </c>
      <c r="G41" s="114">
        <v>7080</v>
      </c>
      <c r="H41" s="114">
        <v>14751</v>
      </c>
      <c r="I41" s="115">
        <v>11467</v>
      </c>
      <c r="J41" s="114">
        <v>7019</v>
      </c>
      <c r="K41" s="114">
        <v>4448</v>
      </c>
      <c r="L41" s="422">
        <v>2816</v>
      </c>
      <c r="M41" s="423">
        <v>4337</v>
      </c>
    </row>
    <row r="42" spans="1:13" ht="15" customHeight="1" x14ac:dyDescent="0.2">
      <c r="A42" s="421" t="s">
        <v>397</v>
      </c>
      <c r="B42" s="115">
        <v>49400</v>
      </c>
      <c r="C42" s="114">
        <v>27852</v>
      </c>
      <c r="D42" s="114">
        <v>21548</v>
      </c>
      <c r="E42" s="114">
        <v>36750</v>
      </c>
      <c r="F42" s="114">
        <v>12650</v>
      </c>
      <c r="G42" s="114">
        <v>6925</v>
      </c>
      <c r="H42" s="114">
        <v>15024</v>
      </c>
      <c r="I42" s="115">
        <v>11267</v>
      </c>
      <c r="J42" s="114">
        <v>6817</v>
      </c>
      <c r="K42" s="114">
        <v>4450</v>
      </c>
      <c r="L42" s="422">
        <v>4506</v>
      </c>
      <c r="M42" s="423">
        <v>3856</v>
      </c>
    </row>
    <row r="43" spans="1:13" ht="11.1" customHeight="1" x14ac:dyDescent="0.2">
      <c r="A43" s="421" t="s">
        <v>387</v>
      </c>
      <c r="B43" s="115">
        <v>50007</v>
      </c>
      <c r="C43" s="114">
        <v>28323</v>
      </c>
      <c r="D43" s="114">
        <v>21684</v>
      </c>
      <c r="E43" s="114">
        <v>37244</v>
      </c>
      <c r="F43" s="114">
        <v>12763</v>
      </c>
      <c r="G43" s="114">
        <v>6806</v>
      </c>
      <c r="H43" s="114">
        <v>15367</v>
      </c>
      <c r="I43" s="115">
        <v>11505</v>
      </c>
      <c r="J43" s="114">
        <v>6889</v>
      </c>
      <c r="K43" s="114">
        <v>4616</v>
      </c>
      <c r="L43" s="422">
        <v>4053</v>
      </c>
      <c r="M43" s="423">
        <v>3520</v>
      </c>
    </row>
    <row r="44" spans="1:13" ht="11.1" customHeight="1" x14ac:dyDescent="0.2">
      <c r="A44" s="421" t="s">
        <v>388</v>
      </c>
      <c r="B44" s="115">
        <v>50836</v>
      </c>
      <c r="C44" s="114">
        <v>28757</v>
      </c>
      <c r="D44" s="114">
        <v>22079</v>
      </c>
      <c r="E44" s="114">
        <v>37820</v>
      </c>
      <c r="F44" s="114">
        <v>13016</v>
      </c>
      <c r="G44" s="114">
        <v>7335</v>
      </c>
      <c r="H44" s="114">
        <v>15597</v>
      </c>
      <c r="I44" s="115">
        <v>11512</v>
      </c>
      <c r="J44" s="114">
        <v>6795</v>
      </c>
      <c r="K44" s="114">
        <v>4717</v>
      </c>
      <c r="L44" s="422">
        <v>5617</v>
      </c>
      <c r="M44" s="423">
        <v>4737</v>
      </c>
    </row>
    <row r="45" spans="1:13" s="110" customFormat="1" ht="11.1" customHeight="1" x14ac:dyDescent="0.2">
      <c r="A45" s="421" t="s">
        <v>389</v>
      </c>
      <c r="B45" s="115">
        <v>49629</v>
      </c>
      <c r="C45" s="114">
        <v>27692</v>
      </c>
      <c r="D45" s="114">
        <v>21937</v>
      </c>
      <c r="E45" s="114">
        <v>36592</v>
      </c>
      <c r="F45" s="114">
        <v>13037</v>
      </c>
      <c r="G45" s="114">
        <v>7031</v>
      </c>
      <c r="H45" s="114">
        <v>15293</v>
      </c>
      <c r="I45" s="115">
        <v>11542</v>
      </c>
      <c r="J45" s="114">
        <v>6867</v>
      </c>
      <c r="K45" s="114">
        <v>4675</v>
      </c>
      <c r="L45" s="422">
        <v>3057</v>
      </c>
      <c r="M45" s="423">
        <v>4257</v>
      </c>
    </row>
    <row r="46" spans="1:13" ht="15" customHeight="1" x14ac:dyDescent="0.2">
      <c r="A46" s="421" t="s">
        <v>398</v>
      </c>
      <c r="B46" s="115">
        <v>50421</v>
      </c>
      <c r="C46" s="114">
        <v>28467</v>
      </c>
      <c r="D46" s="114">
        <v>21954</v>
      </c>
      <c r="E46" s="114">
        <v>37285</v>
      </c>
      <c r="F46" s="114">
        <v>13136</v>
      </c>
      <c r="G46" s="114">
        <v>6899</v>
      </c>
      <c r="H46" s="114">
        <v>15613</v>
      </c>
      <c r="I46" s="115">
        <v>11432</v>
      </c>
      <c r="J46" s="114">
        <v>6714</v>
      </c>
      <c r="K46" s="114">
        <v>4718</v>
      </c>
      <c r="L46" s="422">
        <v>4590</v>
      </c>
      <c r="M46" s="423">
        <v>4220</v>
      </c>
    </row>
    <row r="47" spans="1:13" ht="11.1" customHeight="1" x14ac:dyDescent="0.2">
      <c r="A47" s="421" t="s">
        <v>387</v>
      </c>
      <c r="B47" s="115">
        <v>50905</v>
      </c>
      <c r="C47" s="114">
        <v>28745</v>
      </c>
      <c r="D47" s="114">
        <v>22160</v>
      </c>
      <c r="E47" s="114">
        <v>37476</v>
      </c>
      <c r="F47" s="114">
        <v>13429</v>
      </c>
      <c r="G47" s="114">
        <v>6832</v>
      </c>
      <c r="H47" s="114">
        <v>15875</v>
      </c>
      <c r="I47" s="115">
        <v>11578</v>
      </c>
      <c r="J47" s="114">
        <v>6775</v>
      </c>
      <c r="K47" s="114">
        <v>4803</v>
      </c>
      <c r="L47" s="422">
        <v>4224</v>
      </c>
      <c r="M47" s="423">
        <v>3787</v>
      </c>
    </row>
    <row r="48" spans="1:13" ht="11.1" customHeight="1" x14ac:dyDescent="0.2">
      <c r="A48" s="421" t="s">
        <v>388</v>
      </c>
      <c r="B48" s="115">
        <v>51830</v>
      </c>
      <c r="C48" s="114">
        <v>29212</v>
      </c>
      <c r="D48" s="114">
        <v>22618</v>
      </c>
      <c r="E48" s="114">
        <v>38117</v>
      </c>
      <c r="F48" s="114">
        <v>13713</v>
      </c>
      <c r="G48" s="114">
        <v>7417</v>
      </c>
      <c r="H48" s="114">
        <v>16069</v>
      </c>
      <c r="I48" s="115">
        <v>11574</v>
      </c>
      <c r="J48" s="114">
        <v>6651</v>
      </c>
      <c r="K48" s="114">
        <v>4923</v>
      </c>
      <c r="L48" s="422">
        <v>5179</v>
      </c>
      <c r="M48" s="423">
        <v>4332</v>
      </c>
    </row>
    <row r="49" spans="1:17" s="110" customFormat="1" ht="11.1" customHeight="1" x14ac:dyDescent="0.2">
      <c r="A49" s="421" t="s">
        <v>389</v>
      </c>
      <c r="B49" s="115">
        <v>50507</v>
      </c>
      <c r="C49" s="114">
        <v>28013</v>
      </c>
      <c r="D49" s="114">
        <v>22494</v>
      </c>
      <c r="E49" s="114">
        <v>36736</v>
      </c>
      <c r="F49" s="114">
        <v>13771</v>
      </c>
      <c r="G49" s="114">
        <v>7071</v>
      </c>
      <c r="H49" s="114">
        <v>15814</v>
      </c>
      <c r="I49" s="115">
        <v>11698</v>
      </c>
      <c r="J49" s="114">
        <v>6745</v>
      </c>
      <c r="K49" s="114">
        <v>4953</v>
      </c>
      <c r="L49" s="422">
        <v>3514</v>
      </c>
      <c r="M49" s="423">
        <v>4900</v>
      </c>
    </row>
    <row r="50" spans="1:17" ht="15" customHeight="1" x14ac:dyDescent="0.2">
      <c r="A50" s="421" t="s">
        <v>399</v>
      </c>
      <c r="B50" s="143">
        <v>50599</v>
      </c>
      <c r="C50" s="144">
        <v>28312</v>
      </c>
      <c r="D50" s="144">
        <v>22287</v>
      </c>
      <c r="E50" s="144">
        <v>37050</v>
      </c>
      <c r="F50" s="144">
        <v>13549</v>
      </c>
      <c r="G50" s="144">
        <v>6954</v>
      </c>
      <c r="H50" s="144">
        <v>15887</v>
      </c>
      <c r="I50" s="143">
        <v>11352</v>
      </c>
      <c r="J50" s="144">
        <v>6514</v>
      </c>
      <c r="K50" s="144">
        <v>4838</v>
      </c>
      <c r="L50" s="425">
        <v>4523</v>
      </c>
      <c r="M50" s="426">
        <v>4118</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400</v>
      </c>
      <c r="B52" s="669"/>
      <c r="C52" s="669"/>
      <c r="D52" s="669"/>
      <c r="E52" s="669"/>
      <c r="F52" s="669"/>
      <c r="G52" s="669"/>
      <c r="H52" s="669"/>
      <c r="I52" s="669"/>
      <c r="J52" s="669"/>
      <c r="K52" s="669"/>
      <c r="L52" s="669"/>
      <c r="M52" s="669"/>
    </row>
    <row r="53" spans="1:17" ht="38.1" customHeight="1" x14ac:dyDescent="0.2">
      <c r="A53" s="670" t="s">
        <v>401</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522</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402</v>
      </c>
    </row>
    <row r="3" spans="1:2" ht="15" x14ac:dyDescent="0.25">
      <c r="B3" s="446" t="s">
        <v>403</v>
      </c>
    </row>
    <row r="5" spans="1:2" ht="29.25" customHeight="1" x14ac:dyDescent="0.2">
      <c r="B5" s="447" t="s">
        <v>404</v>
      </c>
    </row>
    <row r="6" spans="1:2" ht="9.9499999999999993" customHeight="1" x14ac:dyDescent="0.2">
      <c r="B6" s="447"/>
    </row>
    <row r="7" spans="1:2" ht="73.5" customHeight="1" x14ac:dyDescent="0.2">
      <c r="B7" s="447" t="s">
        <v>405</v>
      </c>
    </row>
    <row r="8" spans="1:2" ht="9.9499999999999993" customHeight="1" x14ac:dyDescent="0.2">
      <c r="B8" s="447"/>
    </row>
    <row r="9" spans="1:2" ht="50.25" customHeight="1" x14ac:dyDescent="0.2">
      <c r="B9" s="447" t="s">
        <v>406</v>
      </c>
    </row>
    <row r="10" spans="1:2" ht="9.9499999999999993" customHeight="1" x14ac:dyDescent="0.2">
      <c r="B10" s="447"/>
    </row>
    <row r="11" spans="1:2" ht="79.5" customHeight="1" x14ac:dyDescent="0.2">
      <c r="B11" s="447" t="s">
        <v>407</v>
      </c>
    </row>
    <row r="12" spans="1:2" ht="9.9499999999999993" customHeight="1" x14ac:dyDescent="0.2">
      <c r="B12" s="447"/>
    </row>
    <row r="13" spans="1:2" ht="48.75" customHeight="1" x14ac:dyDescent="0.2">
      <c r="B13" s="447" t="s">
        <v>408</v>
      </c>
    </row>
    <row r="14" spans="1:2" ht="9.9499999999999993" customHeight="1" x14ac:dyDescent="0.2">
      <c r="B14" s="447"/>
    </row>
    <row r="15" spans="1:2" ht="33" customHeight="1" x14ac:dyDescent="0.2">
      <c r="B15" s="447" t="s">
        <v>409</v>
      </c>
    </row>
    <row r="16" spans="1:2" ht="9.9499999999999993" customHeight="1" x14ac:dyDescent="0.2">
      <c r="B16" s="447"/>
    </row>
    <row r="17" spans="2:2" ht="105" customHeight="1" x14ac:dyDescent="0.2">
      <c r="B17" s="447" t="s">
        <v>410</v>
      </c>
    </row>
    <row r="18" spans="2:2" ht="9.9499999999999993" customHeight="1" x14ac:dyDescent="0.2">
      <c r="B18" s="447"/>
    </row>
    <row r="19" spans="2:2" ht="13.5" customHeight="1" x14ac:dyDescent="0.2">
      <c r="B19" s="448" t="s">
        <v>411</v>
      </c>
    </row>
    <row r="20" spans="2:2" ht="40.5" customHeight="1" x14ac:dyDescent="0.2">
      <c r="B20" s="449"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402</v>
      </c>
    </row>
    <row r="3" spans="1:2" ht="24.95" customHeight="1" x14ac:dyDescent="0.2">
      <c r="A3" s="454"/>
      <c r="B3" s="455" t="s">
        <v>413</v>
      </c>
    </row>
    <row r="4" spans="1:2" s="445" customFormat="1" ht="12" x14ac:dyDescent="0.2"/>
    <row r="5" spans="1:2" s="445" customFormat="1" ht="139.5" customHeight="1" x14ac:dyDescent="0.2">
      <c r="B5" s="447" t="s">
        <v>414</v>
      </c>
    </row>
    <row r="6" spans="1:2" s="445" customFormat="1" ht="9.9499999999999993" customHeight="1" x14ac:dyDescent="0.2">
      <c r="B6" s="447"/>
    </row>
    <row r="7" spans="1:2" s="445" customFormat="1" ht="222.75" customHeight="1" x14ac:dyDescent="0.2">
      <c r="B7" s="447" t="s">
        <v>415</v>
      </c>
    </row>
    <row r="8" spans="1:2" s="445" customFormat="1" ht="9.9499999999999993" customHeight="1" x14ac:dyDescent="0.2">
      <c r="B8" s="447"/>
    </row>
    <row r="9" spans="1:2" s="445" customFormat="1" ht="61.5" customHeight="1" x14ac:dyDescent="0.2">
      <c r="B9" s="456" t="s">
        <v>416</v>
      </c>
    </row>
    <row r="10" spans="1:2" s="445" customFormat="1" ht="9.9499999999999993" customHeight="1" x14ac:dyDescent="0.2">
      <c r="B10" s="447"/>
    </row>
    <row r="11" spans="1:2" s="445" customFormat="1" ht="152.25" customHeight="1" x14ac:dyDescent="0.2">
      <c r="B11" s="447" t="s">
        <v>417</v>
      </c>
    </row>
    <row r="12" spans="1:2" s="445" customFormat="1" ht="9.9499999999999993" customHeight="1" x14ac:dyDescent="0.2">
      <c r="B12" s="447"/>
    </row>
    <row r="13" spans="1:2" s="445" customFormat="1" ht="96" customHeight="1" x14ac:dyDescent="0.2">
      <c r="B13" s="447" t="s">
        <v>418</v>
      </c>
    </row>
    <row r="14" spans="1:2" s="445" customFormat="1" ht="9.9499999999999993" customHeight="1" x14ac:dyDescent="0.2">
      <c r="B14" s="447"/>
    </row>
    <row r="15" spans="1:2" s="445" customFormat="1" ht="176.25" customHeight="1" x14ac:dyDescent="0.2">
      <c r="B15" s="456" t="s">
        <v>419</v>
      </c>
    </row>
    <row r="16" spans="1:2" s="445" customFormat="1" ht="9.9499999999999993" customHeight="1" x14ac:dyDescent="0.2">
      <c r="B16" s="447"/>
    </row>
    <row r="17" spans="1:6" s="445" customFormat="1" ht="26.25" customHeight="1" x14ac:dyDescent="0.2">
      <c r="B17" s="448" t="s">
        <v>420</v>
      </c>
    </row>
    <row r="18" spans="1:6" s="445" customFormat="1" ht="37.5" customHeight="1" x14ac:dyDescent="0.2">
      <c r="B18" s="449" t="s">
        <v>421</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422</v>
      </c>
    </row>
    <row r="3" spans="1:5" ht="24.95" customHeight="1" x14ac:dyDescent="0.2">
      <c r="A3" s="465"/>
      <c r="B3" s="466" t="s">
        <v>423</v>
      </c>
    </row>
    <row r="4" spans="1:5" ht="24.75" customHeight="1" x14ac:dyDescent="0.2">
      <c r="A4" s="465"/>
      <c r="B4" s="467"/>
    </row>
    <row r="5" spans="1:5" s="470" customFormat="1" ht="60" x14ac:dyDescent="0.2">
      <c r="A5" s="468"/>
      <c r="B5" s="469" t="s">
        <v>424</v>
      </c>
      <c r="C5" s="468"/>
      <c r="D5" s="468"/>
      <c r="E5" s="468"/>
    </row>
    <row r="6" spans="1:5" s="470" customFormat="1" ht="10.15" customHeight="1" x14ac:dyDescent="0.2">
      <c r="A6" s="468"/>
      <c r="B6" s="469"/>
      <c r="C6" s="468"/>
      <c r="D6" s="468"/>
      <c r="E6" s="468"/>
    </row>
    <row r="7" spans="1:5" ht="96" x14ac:dyDescent="0.2">
      <c r="A7" s="465"/>
      <c r="B7" s="469" t="s">
        <v>425</v>
      </c>
      <c r="C7" s="465"/>
      <c r="D7" s="465"/>
      <c r="E7" s="465"/>
    </row>
    <row r="8" spans="1:5" ht="10.15" customHeight="1" x14ac:dyDescent="0.2">
      <c r="A8" s="465"/>
      <c r="B8" s="465"/>
      <c r="C8" s="465"/>
      <c r="D8" s="465"/>
      <c r="E8" s="465"/>
    </row>
    <row r="9" spans="1:5" ht="204" x14ac:dyDescent="0.2">
      <c r="A9" s="465"/>
      <c r="B9" s="469" t="s">
        <v>426</v>
      </c>
      <c r="C9" s="465"/>
      <c r="D9" s="465"/>
      <c r="E9" s="465"/>
    </row>
    <row r="10" spans="1:5" ht="10.15" customHeight="1" x14ac:dyDescent="0.2">
      <c r="A10" s="465"/>
      <c r="B10" s="471"/>
      <c r="C10" s="465"/>
      <c r="D10" s="465"/>
      <c r="E10" s="465"/>
    </row>
    <row r="11" spans="1:5" ht="36" x14ac:dyDescent="0.2">
      <c r="A11" s="465"/>
      <c r="B11" s="469" t="s">
        <v>427</v>
      </c>
      <c r="C11" s="465"/>
      <c r="D11" s="465"/>
      <c r="E11" s="465"/>
    </row>
    <row r="12" spans="1:5" ht="9" customHeight="1" x14ac:dyDescent="0.2">
      <c r="A12" s="465"/>
      <c r="B12" s="471"/>
      <c r="C12" s="465"/>
      <c r="D12" s="465"/>
      <c r="E12" s="465"/>
    </row>
    <row r="13" spans="1:5" ht="96" x14ac:dyDescent="0.2">
      <c r="A13" s="465"/>
      <c r="B13" s="469" t="s">
        <v>428</v>
      </c>
      <c r="C13" s="465"/>
      <c r="D13" s="465"/>
      <c r="E13" s="465"/>
    </row>
    <row r="14" spans="1:5" ht="9" customHeight="1" x14ac:dyDescent="0.2">
      <c r="A14" s="465"/>
      <c r="B14" s="471"/>
      <c r="C14" s="465"/>
      <c r="D14" s="465"/>
      <c r="E14" s="465"/>
    </row>
    <row r="15" spans="1:5" ht="96" x14ac:dyDescent="0.2">
      <c r="A15" s="465"/>
      <c r="B15" s="469" t="s">
        <v>429</v>
      </c>
      <c r="C15" s="465"/>
      <c r="D15" s="465"/>
      <c r="E15" s="465"/>
    </row>
    <row r="16" spans="1:5" ht="9" customHeight="1" x14ac:dyDescent="0.2">
      <c r="A16" s="465"/>
      <c r="B16" s="471"/>
      <c r="C16" s="465"/>
      <c r="D16" s="465"/>
      <c r="E16" s="465"/>
    </row>
    <row r="17" spans="1:8" ht="120" x14ac:dyDescent="0.2">
      <c r="A17" s="465"/>
      <c r="B17" s="469" t="s">
        <v>430</v>
      </c>
      <c r="C17" s="465"/>
      <c r="D17" s="465"/>
      <c r="E17" s="465"/>
    </row>
    <row r="18" spans="1:8" ht="9" customHeight="1" x14ac:dyDescent="0.2">
      <c r="A18" s="465"/>
      <c r="B18" s="471"/>
      <c r="C18" s="465"/>
      <c r="D18" s="465"/>
      <c r="E18" s="465"/>
    </row>
    <row r="19" spans="1:8" ht="168" x14ac:dyDescent="0.2">
      <c r="A19" s="465"/>
      <c r="B19" s="469" t="s">
        <v>431</v>
      </c>
      <c r="C19" s="465"/>
      <c r="D19" s="465"/>
      <c r="E19" s="465"/>
    </row>
    <row r="20" spans="1:8" ht="9" customHeight="1" x14ac:dyDescent="0.2">
      <c r="A20" s="465"/>
      <c r="B20" s="471"/>
      <c r="C20" s="465"/>
      <c r="D20" s="465"/>
      <c r="E20" s="465"/>
    </row>
    <row r="21" spans="1:8" ht="24" x14ac:dyDescent="0.2">
      <c r="A21" s="465"/>
      <c r="B21" s="469" t="s">
        <v>432</v>
      </c>
      <c r="C21" s="465"/>
      <c r="D21" s="465"/>
      <c r="E21" s="465"/>
    </row>
    <row r="22" spans="1:8" ht="9" customHeight="1" x14ac:dyDescent="0.2">
      <c r="A22" s="465"/>
      <c r="B22" s="471"/>
      <c r="C22" s="465"/>
      <c r="D22" s="465"/>
      <c r="E22" s="465"/>
    </row>
    <row r="23" spans="1:8" ht="96" x14ac:dyDescent="0.2">
      <c r="A23" s="465"/>
      <c r="B23" s="469" t="s">
        <v>433</v>
      </c>
      <c r="C23" s="465"/>
      <c r="D23" s="465"/>
      <c r="E23" s="465"/>
    </row>
    <row r="24" spans="1:8" ht="9" customHeight="1" x14ac:dyDescent="0.2">
      <c r="A24" s="465"/>
      <c r="B24" s="471"/>
      <c r="C24" s="465"/>
      <c r="D24" s="465"/>
      <c r="E24" s="465"/>
    </row>
    <row r="25" spans="1:8" ht="24" x14ac:dyDescent="0.2">
      <c r="A25" s="465"/>
      <c r="B25" s="469" t="s">
        <v>434</v>
      </c>
      <c r="C25" s="465"/>
      <c r="D25" s="465"/>
      <c r="E25" s="465"/>
    </row>
    <row r="26" spans="1:8" ht="24" x14ac:dyDescent="0.2">
      <c r="A26" s="465"/>
      <c r="B26" s="472" t="s">
        <v>435</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436</v>
      </c>
      <c r="C4" s="676"/>
      <c r="D4" s="676" t="s">
        <v>437</v>
      </c>
      <c r="E4" s="676"/>
      <c r="F4" s="677" t="s">
        <v>438</v>
      </c>
      <c r="G4" s="677"/>
      <c r="H4" s="677" t="s">
        <v>439</v>
      </c>
      <c r="I4" s="677"/>
      <c r="J4" s="677" t="s">
        <v>440</v>
      </c>
      <c r="K4" s="677"/>
      <c r="L4" s="677"/>
      <c r="M4" s="677"/>
      <c r="N4" s="677"/>
    </row>
    <row r="5" spans="1:14" s="474" customFormat="1" ht="15" customHeight="1" x14ac:dyDescent="0.2">
      <c r="B5" s="474" t="s">
        <v>441</v>
      </c>
      <c r="C5" s="474" t="s">
        <v>442</v>
      </c>
      <c r="D5" s="474" t="s">
        <v>441</v>
      </c>
      <c r="E5" s="474" t="s">
        <v>442</v>
      </c>
      <c r="F5" s="474" t="s">
        <v>441</v>
      </c>
      <c r="G5" s="474" t="s">
        <v>442</v>
      </c>
      <c r="H5" s="474" t="s">
        <v>441</v>
      </c>
      <c r="I5" s="474" t="s">
        <v>442</v>
      </c>
      <c r="J5" s="475" t="s">
        <v>443</v>
      </c>
      <c r="K5" s="475" t="s">
        <v>444</v>
      </c>
      <c r="L5" s="475" t="s">
        <v>445</v>
      </c>
      <c r="M5" s="475" t="s">
        <v>446</v>
      </c>
      <c r="N5" s="475" t="s">
        <v>447</v>
      </c>
    </row>
    <row r="6" spans="1:14" s="474" customFormat="1" ht="15" customHeight="1" x14ac:dyDescent="0.2">
      <c r="A6" s="477" t="s">
        <v>448</v>
      </c>
      <c r="B6" s="478">
        <f>'Tabelle 2.3'!J11</f>
        <v>0.35302750837944508</v>
      </c>
      <c r="C6" s="479">
        <f>'Tabelle 3.3'!J11</f>
        <v>-0.69979006298110569</v>
      </c>
      <c r="D6" s="480">
        <f t="shared" ref="D6:E9" si="0">IF(OR(AND(B6&gt;=-50,B6&lt;=50),ISNUMBER(B6)=FALSE),B6,"")</f>
        <v>0.35302750837944508</v>
      </c>
      <c r="E6" s="480">
        <f t="shared" si="0"/>
        <v>-0.69979006298110569</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449</v>
      </c>
      <c r="B7" s="478">
        <f>'Tabelle 2.1'!J25</f>
        <v>1.0013227114154917</v>
      </c>
      <c r="C7" s="479">
        <f>'Tabelle 3.1'!J23</f>
        <v>-1.8915068707011207</v>
      </c>
      <c r="D7" s="480">
        <f t="shared" si="0"/>
        <v>1.0013227114154917</v>
      </c>
      <c r="E7" s="480">
        <f>IF(OR(AND(C7&gt;=-50,C7&lt;=50),ISNUMBER(C7)=FALSE),C7,"")</f>
        <v>-1.8915068707011207</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450</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451</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452</v>
      </c>
      <c r="B12" s="676" t="s">
        <v>436</v>
      </c>
      <c r="C12" s="676"/>
      <c r="D12" s="676" t="s">
        <v>437</v>
      </c>
      <c r="E12" s="676"/>
      <c r="F12" s="677" t="s">
        <v>438</v>
      </c>
      <c r="G12" s="677"/>
      <c r="H12" s="677" t="s">
        <v>439</v>
      </c>
      <c r="I12" s="677"/>
      <c r="J12" s="677" t="s">
        <v>440</v>
      </c>
      <c r="K12" s="677"/>
      <c r="L12" s="677"/>
      <c r="M12" s="677"/>
      <c r="N12" s="677"/>
    </row>
    <row r="13" spans="1:14" s="474" customFormat="1" ht="15" customHeight="1" x14ac:dyDescent="0.2">
      <c r="A13" s="683"/>
      <c r="B13" s="474" t="s">
        <v>441</v>
      </c>
      <c r="C13" s="474" t="s">
        <v>442</v>
      </c>
      <c r="D13" s="474" t="s">
        <v>441</v>
      </c>
      <c r="E13" s="474" t="s">
        <v>442</v>
      </c>
      <c r="F13" s="474" t="s">
        <v>441</v>
      </c>
      <c r="G13" s="474" t="s">
        <v>442</v>
      </c>
      <c r="H13" s="474" t="s">
        <v>441</v>
      </c>
      <c r="I13" s="474" t="s">
        <v>442</v>
      </c>
      <c r="J13" s="475" t="s">
        <v>443</v>
      </c>
      <c r="K13" s="475" t="s">
        <v>444</v>
      </c>
      <c r="L13" s="475" t="s">
        <v>445</v>
      </c>
      <c r="M13" s="475" t="s">
        <v>446</v>
      </c>
      <c r="N13" s="475" t="s">
        <v>447</v>
      </c>
    </row>
    <row r="14" spans="1:14" s="474" customFormat="1" ht="15" customHeight="1" x14ac:dyDescent="0.2">
      <c r="A14" s="474">
        <v>1</v>
      </c>
      <c r="B14" s="478">
        <f>'Tabelle 2.3'!J11</f>
        <v>0.35302750837944508</v>
      </c>
      <c r="C14" s="479">
        <f>'Tabelle 3.3'!J11</f>
        <v>-0.69979006298110569</v>
      </c>
      <c r="D14" s="480">
        <f>IF(OR(AND(B14&gt;=-50,B14&lt;=50),ISNUMBER(B14)=FALSE),B14,"")</f>
        <v>0.35302750837944508</v>
      </c>
      <c r="E14" s="480">
        <f>IF(OR(AND(C14&gt;=-50,C14&lt;=50),ISNUMBER(C14)=FALSE),C14,"")</f>
        <v>-0.69979006298110569</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-7.1748878923766819</v>
      </c>
      <c r="C15" s="479">
        <f>'Tabelle 3.3'!J12</f>
        <v>13.605442176870747</v>
      </c>
      <c r="D15" s="480">
        <f t="shared" ref="D15:E45" si="3">IF(OR(AND(B15&gt;=-50,B15&lt;=50),ISNUMBER(B15)=FALSE),B15,"")</f>
        <v>-7.1748878923766819</v>
      </c>
      <c r="E15" s="480">
        <f t="shared" si="3"/>
        <v>13.605442176870747</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0.24154589371980675</v>
      </c>
      <c r="C16" s="479">
        <f>'Tabelle 3.3'!J13</f>
        <v>5.6737588652482271</v>
      </c>
      <c r="D16" s="480">
        <f t="shared" si="3"/>
        <v>0.24154589371980675</v>
      </c>
      <c r="E16" s="480">
        <f t="shared" si="3"/>
        <v>5.6737588652482271</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-0.52784999606082095</v>
      </c>
      <c r="C17" s="479">
        <f>'Tabelle 3.3'!J14</f>
        <v>0</v>
      </c>
      <c r="D17" s="480">
        <f t="shared" si="3"/>
        <v>-0.52784999606082095</v>
      </c>
      <c r="E17" s="480">
        <f t="shared" si="3"/>
        <v>0</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-2.4822695035460991</v>
      </c>
      <c r="C18" s="479">
        <f>'Tabelle 3.3'!J15</f>
        <v>-0.28409090909090912</v>
      </c>
      <c r="D18" s="480">
        <f t="shared" si="3"/>
        <v>-2.4822695035460991</v>
      </c>
      <c r="E18" s="480">
        <f t="shared" si="3"/>
        <v>-0.28409090909090912</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-0.15527950310559005</v>
      </c>
      <c r="C19" s="479">
        <f>'Tabelle 3.3'!J16</f>
        <v>-4.3572984749455337</v>
      </c>
      <c r="D19" s="480">
        <f t="shared" si="3"/>
        <v>-0.15527950310559005</v>
      </c>
      <c r="E19" s="480">
        <f t="shared" si="3"/>
        <v>-4.3572984749455337</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-0.21303792074989347</v>
      </c>
      <c r="C20" s="479">
        <f>'Tabelle 3.3'!J17</f>
        <v>13.461538461538462</v>
      </c>
      <c r="D20" s="480">
        <f t="shared" si="3"/>
        <v>-0.21303792074989347</v>
      </c>
      <c r="E20" s="480">
        <f t="shared" si="3"/>
        <v>13.461538461538462</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-0.20461853259280913</v>
      </c>
      <c r="C21" s="479">
        <f>'Tabelle 3.3'!J18</f>
        <v>4.9744897959183669</v>
      </c>
      <c r="D21" s="480">
        <f t="shared" si="3"/>
        <v>-0.20461853259280913</v>
      </c>
      <c r="E21" s="480">
        <f t="shared" si="3"/>
        <v>4.9744897959183669</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1.9136861554705029</v>
      </c>
      <c r="C22" s="479">
        <f>'Tabelle 3.3'!J19</f>
        <v>1.2143611404435057</v>
      </c>
      <c r="D22" s="480">
        <f t="shared" si="3"/>
        <v>1.9136861554705029</v>
      </c>
      <c r="E22" s="480">
        <f t="shared" si="3"/>
        <v>1.2143611404435057</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-1.2844036697247707</v>
      </c>
      <c r="C23" s="479">
        <f>'Tabelle 3.3'!J20</f>
        <v>4.9382716049382713</v>
      </c>
      <c r="D23" s="480">
        <f t="shared" si="3"/>
        <v>-1.2844036697247707</v>
      </c>
      <c r="E23" s="480">
        <f t="shared" si="3"/>
        <v>4.9382716049382713</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-2.5173611111111112</v>
      </c>
      <c r="C24" s="479">
        <f>'Tabelle 3.3'!J21</f>
        <v>-5.4205607476635516</v>
      </c>
      <c r="D24" s="480">
        <f t="shared" si="3"/>
        <v>-2.5173611111111112</v>
      </c>
      <c r="E24" s="480">
        <f t="shared" si="3"/>
        <v>-5.4205607476635516</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8.1053698074974676</v>
      </c>
      <c r="C25" s="479">
        <f>'Tabelle 3.3'!J22</f>
        <v>9.6446700507614214</v>
      </c>
      <c r="D25" s="480">
        <f t="shared" si="3"/>
        <v>8.1053698074974676</v>
      </c>
      <c r="E25" s="480">
        <f t="shared" si="3"/>
        <v>9.6446700507614214</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1.6736401673640167</v>
      </c>
      <c r="C26" s="479">
        <f>'Tabelle 3.3'!J23</f>
        <v>-5.9405940594059405</v>
      </c>
      <c r="D26" s="480">
        <f t="shared" si="3"/>
        <v>1.6736401673640167</v>
      </c>
      <c r="E26" s="480">
        <f t="shared" si="3"/>
        <v>-5.9405940594059405</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3.1015037593984962</v>
      </c>
      <c r="C27" s="479">
        <f>'Tabelle 3.3'!J24</f>
        <v>-4.4605809128630707</v>
      </c>
      <c r="D27" s="480">
        <f t="shared" si="3"/>
        <v>3.1015037593984962</v>
      </c>
      <c r="E27" s="480">
        <f t="shared" si="3"/>
        <v>-4.4605809128630707</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-10.12829169480081</v>
      </c>
      <c r="C28" s="479">
        <f>'Tabelle 3.3'!J25</f>
        <v>-0.71492403932082216</v>
      </c>
      <c r="D28" s="480">
        <f t="shared" si="3"/>
        <v>-10.12829169480081</v>
      </c>
      <c r="E28" s="480">
        <f t="shared" si="3"/>
        <v>-0.71492403932082216</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-15.796519410977242</v>
      </c>
      <c r="C29" s="479">
        <f>'Tabelle 3.3'!J26</f>
        <v>-50</v>
      </c>
      <c r="D29" s="480">
        <f t="shared" si="3"/>
        <v>-15.796519410977242</v>
      </c>
      <c r="E29" s="480">
        <f t="shared" si="3"/>
        <v>-50</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1.0998680158380993</v>
      </c>
      <c r="C30" s="479">
        <f>'Tabelle 3.3'!J27</f>
        <v>8.3798882681564244</v>
      </c>
      <c r="D30" s="480">
        <f t="shared" si="3"/>
        <v>1.0998680158380993</v>
      </c>
      <c r="E30" s="480">
        <f t="shared" si="3"/>
        <v>8.3798882681564244</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6.4950980392156863</v>
      </c>
      <c r="C31" s="479">
        <f>'Tabelle 3.3'!J28</f>
        <v>-4.5161290322580649</v>
      </c>
      <c r="D31" s="480">
        <f t="shared" si="3"/>
        <v>6.4950980392156863</v>
      </c>
      <c r="E31" s="480">
        <f t="shared" si="3"/>
        <v>-4.5161290322580649</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4.145290375538683</v>
      </c>
      <c r="C32" s="479">
        <f>'Tabelle 3.3'!J29</f>
        <v>-0.89858793324775355</v>
      </c>
      <c r="D32" s="480">
        <f t="shared" si="3"/>
        <v>4.145290375538683</v>
      </c>
      <c r="E32" s="480">
        <f t="shared" si="3"/>
        <v>-0.89858793324775355</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1.2653778558875219</v>
      </c>
      <c r="C33" s="479">
        <f>'Tabelle 3.3'!J30</f>
        <v>-3.1325301204819276</v>
      </c>
      <c r="D33" s="480">
        <f t="shared" si="3"/>
        <v>1.2653778558875219</v>
      </c>
      <c r="E33" s="480">
        <f t="shared" si="3"/>
        <v>-3.1325301204819276</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3.9900249376558605</v>
      </c>
      <c r="C34" s="479">
        <f>'Tabelle 3.3'!J31</f>
        <v>-1.9150707743547044</v>
      </c>
      <c r="D34" s="480">
        <f t="shared" si="3"/>
        <v>3.9900249376558605</v>
      </c>
      <c r="E34" s="480">
        <f t="shared" si="3"/>
        <v>-1.9150707743547044</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t="str">
        <f>'Tabelle 2.3'!J32</f>
        <v>*</v>
      </c>
      <c r="C35" s="479" t="str">
        <f>'Tabelle 3.3'!J32</f>
        <v>*</v>
      </c>
      <c r="D35" s="480" t="str">
        <f t="shared" si="3"/>
        <v>*</v>
      </c>
      <c r="E35" s="480" t="str">
        <f t="shared" si="3"/>
        <v>*</v>
      </c>
      <c r="F35" s="475" t="str">
        <f t="shared" si="4"/>
        <v/>
      </c>
      <c r="G35" s="475" t="str">
        <f t="shared" si="4"/>
        <v/>
      </c>
      <c r="H35" s="481">
        <f t="shared" si="5"/>
        <v>-0.75</v>
      </c>
      <c r="I35" s="481">
        <f t="shared" si="5"/>
        <v>-0.75</v>
      </c>
      <c r="J35" s="475">
        <f t="shared" si="6"/>
        <v>222</v>
      </c>
      <c r="K35" s="475">
        <f t="shared" si="7"/>
        <v>45</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-7.1748878923766819</v>
      </c>
      <c r="C37" s="479">
        <f>'Tabelle 3.3'!J34</f>
        <v>13.605442176870747</v>
      </c>
      <c r="D37" s="480">
        <f t="shared" si="3"/>
        <v>-7.1748878923766819</v>
      </c>
      <c r="E37" s="480">
        <f t="shared" si="3"/>
        <v>13.605442176870747</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-0.3879585522761872</v>
      </c>
      <c r="C38" s="479">
        <f>'Tabelle 3.3'!J35</f>
        <v>2.4841437632135306</v>
      </c>
      <c r="D38" s="480">
        <f t="shared" si="3"/>
        <v>-0.3879585522761872</v>
      </c>
      <c r="E38" s="480">
        <f t="shared" si="3"/>
        <v>2.4841437632135306</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0.9116809116809117</v>
      </c>
      <c r="C39" s="479">
        <f>'Tabelle 3.3'!J36</f>
        <v>-1.5649952091983392</v>
      </c>
      <c r="D39" s="480">
        <f t="shared" si="3"/>
        <v>0.9116809116809117</v>
      </c>
      <c r="E39" s="480">
        <f t="shared" si="3"/>
        <v>-1.5649952091983392</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0.9116809116809117</v>
      </c>
      <c r="C45" s="479">
        <f>'Tabelle 3.3'!J36</f>
        <v>-1.5649952091983392</v>
      </c>
      <c r="D45" s="480">
        <f t="shared" si="3"/>
        <v>0.9116809116809117</v>
      </c>
      <c r="E45" s="480">
        <f t="shared" si="3"/>
        <v>-1.5649952091983392</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453</v>
      </c>
      <c r="E48" s="475"/>
      <c r="F48" s="475"/>
      <c r="G48" s="475"/>
      <c r="H48" s="475"/>
      <c r="I48" s="475"/>
      <c r="J48" s="475"/>
      <c r="K48" s="475"/>
      <c r="L48" s="475"/>
      <c r="M48" s="475"/>
      <c r="N48" s="475"/>
    </row>
    <row r="49" spans="1:14" ht="15" customHeight="1" x14ac:dyDescent="0.2">
      <c r="A49" s="678" t="s">
        <v>454</v>
      </c>
      <c r="B49" s="679" t="s">
        <v>102</v>
      </c>
      <c r="C49" s="679"/>
      <c r="D49" s="679"/>
      <c r="E49" s="680" t="s">
        <v>455</v>
      </c>
      <c r="F49" s="680"/>
      <c r="G49" s="680"/>
      <c r="H49" s="681" t="s">
        <v>456</v>
      </c>
      <c r="I49" s="682" t="s">
        <v>457</v>
      </c>
      <c r="J49" s="682"/>
      <c r="K49" s="682"/>
      <c r="L49" s="483" t="s">
        <v>458</v>
      </c>
      <c r="M49" s="460"/>
      <c r="N49" s="452"/>
    </row>
    <row r="50" spans="1:14" ht="39.950000000000003" customHeight="1" x14ac:dyDescent="0.2">
      <c r="A50" s="678"/>
      <c r="B50" s="484" t="s">
        <v>441</v>
      </c>
      <c r="C50" s="484" t="s">
        <v>120</v>
      </c>
      <c r="D50" s="484" t="s">
        <v>121</v>
      </c>
      <c r="E50" s="484" t="s">
        <v>441</v>
      </c>
      <c r="F50" s="484" t="s">
        <v>120</v>
      </c>
      <c r="G50" s="484" t="s">
        <v>121</v>
      </c>
      <c r="H50" s="681"/>
      <c r="I50" s="484" t="s">
        <v>441</v>
      </c>
      <c r="J50" s="484" t="s">
        <v>120</v>
      </c>
      <c r="K50" s="484" t="s">
        <v>121</v>
      </c>
      <c r="L50" s="484" t="s">
        <v>459</v>
      </c>
      <c r="M50" s="484"/>
      <c r="N50" s="484"/>
    </row>
    <row r="51" spans="1:14" ht="15" customHeight="1" x14ac:dyDescent="0.2">
      <c r="A51" s="485" t="s">
        <v>460</v>
      </c>
      <c r="B51" s="486">
        <v>45801</v>
      </c>
      <c r="C51" s="486">
        <v>7213</v>
      </c>
      <c r="D51" s="486">
        <v>3745</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461</v>
      </c>
      <c r="B52" s="486">
        <v>46847</v>
      </c>
      <c r="C52" s="486">
        <v>7318</v>
      </c>
      <c r="D52" s="486">
        <v>3871</v>
      </c>
      <c r="E52" s="487">
        <f t="shared" ref="E52:G70" si="11">IF($A$51=37802,IF(COUNTBLANK(B$51:B$70)&gt;0,#N/A,B52/B$51*100),IF(COUNTBLANK(B$51:B$75)&gt;0,#N/A,B52/B$51*100))</f>
        <v>102.28379293028536</v>
      </c>
      <c r="F52" s="487">
        <f t="shared" si="11"/>
        <v>101.45570497712464</v>
      </c>
      <c r="G52" s="487">
        <f t="shared" si="11"/>
        <v>103.36448598130841</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47846</v>
      </c>
      <c r="C53" s="486">
        <v>7265</v>
      </c>
      <c r="D53" s="486">
        <v>3969</v>
      </c>
      <c r="E53" s="487">
        <f t="shared" si="11"/>
        <v>104.46496801379882</v>
      </c>
      <c r="F53" s="487">
        <f t="shared" si="11"/>
        <v>100.72092056009983</v>
      </c>
      <c r="G53" s="487">
        <f t="shared" si="11"/>
        <v>105.98130841121495</v>
      </c>
      <c r="H53" s="488">
        <f>IF(ISERROR(L53)=TRUE,IF(MONTH(A53)=MONTH(MAX(A$51:A$75)),A53,""),"")</f>
        <v>41883</v>
      </c>
      <c r="I53" s="487">
        <f t="shared" si="12"/>
        <v>104.46496801379882</v>
      </c>
      <c r="J53" s="487">
        <f t="shared" si="10"/>
        <v>100.72092056009983</v>
      </c>
      <c r="K53" s="487">
        <f t="shared" si="10"/>
        <v>105.98130841121495</v>
      </c>
      <c r="L53" s="487" t="e">
        <f t="shared" si="13"/>
        <v>#N/A</v>
      </c>
    </row>
    <row r="54" spans="1:14" ht="15" customHeight="1" x14ac:dyDescent="0.2">
      <c r="A54" s="489" t="s">
        <v>462</v>
      </c>
      <c r="B54" s="486">
        <v>46318</v>
      </c>
      <c r="C54" s="486">
        <v>7356</v>
      </c>
      <c r="D54" s="486">
        <v>3862</v>
      </c>
      <c r="E54" s="487">
        <f t="shared" si="11"/>
        <v>101.12879631449094</v>
      </c>
      <c r="F54" s="487">
        <f t="shared" si="11"/>
        <v>101.98253154027451</v>
      </c>
      <c r="G54" s="487">
        <f t="shared" si="11"/>
        <v>103.12416555407209</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463</v>
      </c>
      <c r="B55" s="486">
        <v>46984</v>
      </c>
      <c r="C55" s="486">
        <v>7100</v>
      </c>
      <c r="D55" s="486">
        <v>3857</v>
      </c>
      <c r="E55" s="487">
        <f t="shared" si="11"/>
        <v>102.58291303683326</v>
      </c>
      <c r="F55" s="487">
        <f t="shared" si="11"/>
        <v>98.433384167475396</v>
      </c>
      <c r="G55" s="487">
        <f t="shared" si="11"/>
        <v>102.99065420560747</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464</v>
      </c>
      <c r="B56" s="486">
        <v>47852</v>
      </c>
      <c r="C56" s="486">
        <v>7158</v>
      </c>
      <c r="D56" s="486">
        <v>3969</v>
      </c>
      <c r="E56" s="487">
        <f t="shared" si="11"/>
        <v>104.47806816445055</v>
      </c>
      <c r="F56" s="487">
        <f t="shared" si="11"/>
        <v>99.237487869125189</v>
      </c>
      <c r="G56" s="487">
        <f t="shared" si="11"/>
        <v>105.98130841121495</v>
      </c>
      <c r="H56" s="488" t="str">
        <f t="shared" si="14"/>
        <v/>
      </c>
      <c r="I56" s="487" t="str">
        <f t="shared" si="12"/>
        <v/>
      </c>
      <c r="J56" s="487" t="str">
        <f t="shared" si="10"/>
        <v/>
      </c>
      <c r="K56" s="487" t="str">
        <f t="shared" si="10"/>
        <v/>
      </c>
      <c r="L56" s="487" t="e">
        <f t="shared" si="13"/>
        <v>#N/A</v>
      </c>
    </row>
    <row r="57" spans="1:14" ht="15" customHeight="1" x14ac:dyDescent="0.2">
      <c r="A57" s="489">
        <v>42248</v>
      </c>
      <c r="B57" s="486">
        <v>48768</v>
      </c>
      <c r="C57" s="486">
        <v>7066</v>
      </c>
      <c r="D57" s="486">
        <v>4067</v>
      </c>
      <c r="E57" s="487">
        <f t="shared" si="11"/>
        <v>106.47802449728172</v>
      </c>
      <c r="F57" s="487">
        <f t="shared" si="11"/>
        <v>97.96201303202551</v>
      </c>
      <c r="G57" s="487">
        <f t="shared" si="11"/>
        <v>108.59813084112149</v>
      </c>
      <c r="H57" s="488">
        <f t="shared" si="14"/>
        <v>42248</v>
      </c>
      <c r="I57" s="487">
        <f t="shared" si="12"/>
        <v>106.47802449728172</v>
      </c>
      <c r="J57" s="487">
        <f t="shared" si="10"/>
        <v>97.96201303202551</v>
      </c>
      <c r="K57" s="487">
        <f t="shared" si="10"/>
        <v>108.59813084112149</v>
      </c>
      <c r="L57" s="487" t="e">
        <f t="shared" si="13"/>
        <v>#N/A</v>
      </c>
    </row>
    <row r="58" spans="1:14" ht="15" customHeight="1" x14ac:dyDescent="0.2">
      <c r="A58" s="489" t="s">
        <v>465</v>
      </c>
      <c r="B58" s="486">
        <v>46993</v>
      </c>
      <c r="C58" s="486">
        <v>7173</v>
      </c>
      <c r="D58" s="486">
        <v>4063</v>
      </c>
      <c r="E58" s="487">
        <f t="shared" si="11"/>
        <v>102.60256326281085</v>
      </c>
      <c r="F58" s="487">
        <f t="shared" si="11"/>
        <v>99.445445723000134</v>
      </c>
      <c r="G58" s="487">
        <f t="shared" si="11"/>
        <v>108.49132176234978</v>
      </c>
      <c r="H58" s="488" t="str">
        <f t="shared" si="14"/>
        <v/>
      </c>
      <c r="I58" s="487" t="str">
        <f t="shared" si="12"/>
        <v/>
      </c>
      <c r="J58" s="487" t="str">
        <f t="shared" si="10"/>
        <v/>
      </c>
      <c r="K58" s="487" t="str">
        <f t="shared" si="10"/>
        <v/>
      </c>
      <c r="L58" s="487" t="e">
        <f t="shared" si="13"/>
        <v>#N/A</v>
      </c>
    </row>
    <row r="59" spans="1:14" ht="15" customHeight="1" x14ac:dyDescent="0.2">
      <c r="A59" s="489" t="s">
        <v>466</v>
      </c>
      <c r="B59" s="486">
        <v>47658</v>
      </c>
      <c r="C59" s="486">
        <v>7061</v>
      </c>
      <c r="D59" s="486">
        <v>4062</v>
      </c>
      <c r="E59" s="487">
        <f t="shared" si="11"/>
        <v>104.0544966267112</v>
      </c>
      <c r="F59" s="487">
        <f t="shared" si="11"/>
        <v>97.892693747400529</v>
      </c>
      <c r="G59" s="487">
        <f t="shared" si="11"/>
        <v>108.46461949265687</v>
      </c>
      <c r="H59" s="488" t="str">
        <f t="shared" si="14"/>
        <v/>
      </c>
      <c r="I59" s="487" t="str">
        <f t="shared" si="12"/>
        <v/>
      </c>
      <c r="J59" s="487" t="str">
        <f t="shared" si="10"/>
        <v/>
      </c>
      <c r="K59" s="487" t="str">
        <f t="shared" si="10"/>
        <v/>
      </c>
      <c r="L59" s="487" t="e">
        <f t="shared" si="13"/>
        <v>#N/A</v>
      </c>
    </row>
    <row r="60" spans="1:14" ht="15" customHeight="1" x14ac:dyDescent="0.2">
      <c r="A60" s="489" t="s">
        <v>467</v>
      </c>
      <c r="B60" s="486">
        <v>48270</v>
      </c>
      <c r="C60" s="486">
        <v>7210</v>
      </c>
      <c r="D60" s="486">
        <v>4170</v>
      </c>
      <c r="E60" s="487">
        <f t="shared" si="11"/>
        <v>105.39071199318792</v>
      </c>
      <c r="F60" s="487">
        <f t="shared" si="11"/>
        <v>99.958408429225017</v>
      </c>
      <c r="G60" s="487">
        <f t="shared" si="11"/>
        <v>111.34846461949266</v>
      </c>
      <c r="H60" s="488" t="str">
        <f t="shared" si="14"/>
        <v/>
      </c>
      <c r="I60" s="487" t="str">
        <f t="shared" si="12"/>
        <v/>
      </c>
      <c r="J60" s="487" t="str">
        <f t="shared" si="10"/>
        <v/>
      </c>
      <c r="K60" s="487" t="str">
        <f t="shared" si="10"/>
        <v/>
      </c>
      <c r="L60" s="487" t="e">
        <f t="shared" si="13"/>
        <v>#N/A</v>
      </c>
    </row>
    <row r="61" spans="1:14" ht="15" customHeight="1" x14ac:dyDescent="0.2">
      <c r="A61" s="489">
        <v>42614</v>
      </c>
      <c r="B61" s="486">
        <v>49307</v>
      </c>
      <c r="C61" s="486">
        <v>7067</v>
      </c>
      <c r="D61" s="486">
        <v>4286</v>
      </c>
      <c r="E61" s="487">
        <f t="shared" si="11"/>
        <v>107.65485469749569</v>
      </c>
      <c r="F61" s="487">
        <f t="shared" si="11"/>
        <v>97.975876888950509</v>
      </c>
      <c r="G61" s="487">
        <f t="shared" si="11"/>
        <v>114.44592790387182</v>
      </c>
      <c r="H61" s="488">
        <f t="shared" si="14"/>
        <v>42614</v>
      </c>
      <c r="I61" s="487">
        <f t="shared" si="12"/>
        <v>107.65485469749569</v>
      </c>
      <c r="J61" s="487">
        <f t="shared" si="10"/>
        <v>97.975876888950509</v>
      </c>
      <c r="K61" s="487">
        <f t="shared" si="10"/>
        <v>114.44592790387182</v>
      </c>
      <c r="L61" s="487" t="e">
        <f t="shared" si="13"/>
        <v>#N/A</v>
      </c>
    </row>
    <row r="62" spans="1:14" ht="15" customHeight="1" x14ac:dyDescent="0.2">
      <c r="A62" s="489" t="s">
        <v>468</v>
      </c>
      <c r="B62" s="486">
        <v>47893</v>
      </c>
      <c r="C62" s="486">
        <v>7184</v>
      </c>
      <c r="D62" s="486">
        <v>4211</v>
      </c>
      <c r="E62" s="487">
        <f t="shared" si="11"/>
        <v>104.56758586057073</v>
      </c>
      <c r="F62" s="487">
        <f t="shared" si="11"/>
        <v>99.597948149175096</v>
      </c>
      <c r="G62" s="487">
        <f t="shared" si="11"/>
        <v>112.44325767690253</v>
      </c>
      <c r="H62" s="488" t="str">
        <f t="shared" si="14"/>
        <v/>
      </c>
      <c r="I62" s="487" t="str">
        <f t="shared" si="12"/>
        <v/>
      </c>
      <c r="J62" s="487" t="str">
        <f t="shared" si="10"/>
        <v/>
      </c>
      <c r="K62" s="487" t="str">
        <f t="shared" si="10"/>
        <v/>
      </c>
      <c r="L62" s="487" t="e">
        <f t="shared" si="13"/>
        <v>#N/A</v>
      </c>
    </row>
    <row r="63" spans="1:14" ht="15" customHeight="1" x14ac:dyDescent="0.2">
      <c r="A63" s="489" t="s">
        <v>469</v>
      </c>
      <c r="B63" s="486">
        <v>48531</v>
      </c>
      <c r="C63" s="486">
        <v>7054</v>
      </c>
      <c r="D63" s="486">
        <v>4192</v>
      </c>
      <c r="E63" s="487">
        <f t="shared" si="11"/>
        <v>105.96056854653828</v>
      </c>
      <c r="F63" s="487">
        <f t="shared" si="11"/>
        <v>97.795646748925549</v>
      </c>
      <c r="G63" s="487">
        <f t="shared" si="11"/>
        <v>111.93591455273699</v>
      </c>
      <c r="H63" s="488" t="str">
        <f t="shared" si="14"/>
        <v/>
      </c>
      <c r="I63" s="487" t="str">
        <f t="shared" si="12"/>
        <v/>
      </c>
      <c r="J63" s="487" t="str">
        <f t="shared" si="10"/>
        <v/>
      </c>
      <c r="K63" s="487" t="str">
        <f t="shared" si="10"/>
        <v/>
      </c>
      <c r="L63" s="487" t="e">
        <f t="shared" si="13"/>
        <v>#N/A</v>
      </c>
    </row>
    <row r="64" spans="1:14" ht="15" customHeight="1" x14ac:dyDescent="0.2">
      <c r="A64" s="489" t="s">
        <v>470</v>
      </c>
      <c r="B64" s="486">
        <v>49403</v>
      </c>
      <c r="C64" s="486">
        <v>7123</v>
      </c>
      <c r="D64" s="486">
        <v>4407</v>
      </c>
      <c r="E64" s="487">
        <f t="shared" si="11"/>
        <v>107.8644571079234</v>
      </c>
      <c r="F64" s="487">
        <f t="shared" si="11"/>
        <v>98.752252876750319</v>
      </c>
      <c r="G64" s="487">
        <f t="shared" si="11"/>
        <v>117.67690253671562</v>
      </c>
      <c r="H64" s="488" t="str">
        <f t="shared" si="14"/>
        <v/>
      </c>
      <c r="I64" s="487" t="str">
        <f t="shared" si="12"/>
        <v/>
      </c>
      <c r="J64" s="487" t="str">
        <f t="shared" si="10"/>
        <v/>
      </c>
      <c r="K64" s="487" t="str">
        <f t="shared" si="10"/>
        <v/>
      </c>
      <c r="L64" s="487" t="e">
        <f t="shared" si="13"/>
        <v>#N/A</v>
      </c>
    </row>
    <row r="65" spans="1:12" ht="15" customHeight="1" x14ac:dyDescent="0.2">
      <c r="A65" s="489">
        <v>42979</v>
      </c>
      <c r="B65" s="486">
        <v>50307</v>
      </c>
      <c r="C65" s="486">
        <v>6979</v>
      </c>
      <c r="D65" s="486">
        <v>4424</v>
      </c>
      <c r="E65" s="487">
        <f t="shared" si="11"/>
        <v>109.8382131394511</v>
      </c>
      <c r="F65" s="487">
        <f t="shared" si="11"/>
        <v>96.755857479550812</v>
      </c>
      <c r="G65" s="487">
        <f t="shared" si="11"/>
        <v>118.13084112149532</v>
      </c>
      <c r="H65" s="488">
        <f t="shared" si="14"/>
        <v>42979</v>
      </c>
      <c r="I65" s="487">
        <f t="shared" si="12"/>
        <v>109.8382131394511</v>
      </c>
      <c r="J65" s="487">
        <f t="shared" si="10"/>
        <v>96.755857479550812</v>
      </c>
      <c r="K65" s="487">
        <f t="shared" si="10"/>
        <v>118.13084112149532</v>
      </c>
      <c r="L65" s="487" t="e">
        <f t="shared" si="13"/>
        <v>#N/A</v>
      </c>
    </row>
    <row r="66" spans="1:12" ht="15" customHeight="1" x14ac:dyDescent="0.2">
      <c r="A66" s="489" t="s">
        <v>471</v>
      </c>
      <c r="B66" s="486">
        <v>48719</v>
      </c>
      <c r="C66" s="486">
        <v>7019</v>
      </c>
      <c r="D66" s="486">
        <v>4448</v>
      </c>
      <c r="E66" s="487">
        <f t="shared" si="11"/>
        <v>106.37103993362591</v>
      </c>
      <c r="F66" s="487">
        <f t="shared" si="11"/>
        <v>97.310411756550678</v>
      </c>
      <c r="G66" s="487">
        <f t="shared" si="11"/>
        <v>118.7716955941255</v>
      </c>
      <c r="H66" s="488" t="str">
        <f t="shared" si="14"/>
        <v/>
      </c>
      <c r="I66" s="487" t="str">
        <f t="shared" si="12"/>
        <v/>
      </c>
      <c r="J66" s="487" t="str">
        <f t="shared" si="10"/>
        <v/>
      </c>
      <c r="K66" s="487" t="str">
        <f t="shared" si="10"/>
        <v/>
      </c>
      <c r="L66" s="487" t="e">
        <f t="shared" si="13"/>
        <v>#N/A</v>
      </c>
    </row>
    <row r="67" spans="1:12" ht="15" customHeight="1" x14ac:dyDescent="0.2">
      <c r="A67" s="489" t="s">
        <v>472</v>
      </c>
      <c r="B67" s="486">
        <v>49400</v>
      </c>
      <c r="C67" s="486">
        <v>6817</v>
      </c>
      <c r="D67" s="486">
        <v>4450</v>
      </c>
      <c r="E67" s="487">
        <f t="shared" si="11"/>
        <v>107.85790703259754</v>
      </c>
      <c r="F67" s="487">
        <f t="shared" si="11"/>
        <v>94.509912657701364</v>
      </c>
      <c r="G67" s="487">
        <f t="shared" si="11"/>
        <v>118.82510013351136</v>
      </c>
      <c r="H67" s="488" t="str">
        <f t="shared" si="14"/>
        <v/>
      </c>
      <c r="I67" s="487" t="str">
        <f t="shared" si="12"/>
        <v/>
      </c>
      <c r="J67" s="487" t="str">
        <f t="shared" si="12"/>
        <v/>
      </c>
      <c r="K67" s="487" t="str">
        <f t="shared" si="12"/>
        <v/>
      </c>
      <c r="L67" s="487" t="e">
        <f t="shared" si="13"/>
        <v>#N/A</v>
      </c>
    </row>
    <row r="68" spans="1:12" ht="15" customHeight="1" x14ac:dyDescent="0.2">
      <c r="A68" s="489" t="s">
        <v>473</v>
      </c>
      <c r="B68" s="486">
        <v>50007</v>
      </c>
      <c r="C68" s="486">
        <v>6889</v>
      </c>
      <c r="D68" s="486">
        <v>4616</v>
      </c>
      <c r="E68" s="487">
        <f t="shared" si="11"/>
        <v>109.18320560686448</v>
      </c>
      <c r="F68" s="487">
        <f t="shared" si="11"/>
        <v>95.508110356301117</v>
      </c>
      <c r="G68" s="487">
        <f t="shared" si="11"/>
        <v>123.2576769025367</v>
      </c>
      <c r="H68" s="488" t="str">
        <f t="shared" si="14"/>
        <v/>
      </c>
      <c r="I68" s="487" t="str">
        <f t="shared" si="12"/>
        <v/>
      </c>
      <c r="J68" s="487" t="str">
        <f t="shared" si="12"/>
        <v/>
      </c>
      <c r="K68" s="487" t="str">
        <f t="shared" si="12"/>
        <v/>
      </c>
      <c r="L68" s="487" t="e">
        <f t="shared" si="13"/>
        <v>#N/A</v>
      </c>
    </row>
    <row r="69" spans="1:12" ht="15" customHeight="1" x14ac:dyDescent="0.2">
      <c r="A69" s="489">
        <v>43344</v>
      </c>
      <c r="B69" s="486">
        <v>50836</v>
      </c>
      <c r="C69" s="486">
        <v>6795</v>
      </c>
      <c r="D69" s="486">
        <v>4717</v>
      </c>
      <c r="E69" s="487">
        <f t="shared" si="11"/>
        <v>110.99320975524552</v>
      </c>
      <c r="F69" s="487">
        <f t="shared" si="11"/>
        <v>94.204907805351439</v>
      </c>
      <c r="G69" s="487">
        <f t="shared" si="11"/>
        <v>125.95460614152204</v>
      </c>
      <c r="H69" s="488">
        <f t="shared" si="14"/>
        <v>43344</v>
      </c>
      <c r="I69" s="487">
        <f t="shared" si="12"/>
        <v>110.99320975524552</v>
      </c>
      <c r="J69" s="487">
        <f t="shared" si="12"/>
        <v>94.204907805351439</v>
      </c>
      <c r="K69" s="487">
        <f t="shared" si="12"/>
        <v>125.95460614152204</v>
      </c>
      <c r="L69" s="487" t="e">
        <f t="shared" si="13"/>
        <v>#N/A</v>
      </c>
    </row>
    <row r="70" spans="1:12" ht="15" customHeight="1" x14ac:dyDescent="0.2">
      <c r="A70" s="489" t="s">
        <v>474</v>
      </c>
      <c r="B70" s="486">
        <v>49629</v>
      </c>
      <c r="C70" s="486">
        <v>6867</v>
      </c>
      <c r="D70" s="486">
        <v>4675</v>
      </c>
      <c r="E70" s="487">
        <f t="shared" si="11"/>
        <v>108.35789611580533</v>
      </c>
      <c r="F70" s="487">
        <f t="shared" si="11"/>
        <v>95.203105503951207</v>
      </c>
      <c r="G70" s="487">
        <f t="shared" si="11"/>
        <v>124.83311081441923</v>
      </c>
      <c r="H70" s="488" t="str">
        <f t="shared" si="14"/>
        <v/>
      </c>
      <c r="I70" s="487" t="str">
        <f t="shared" si="12"/>
        <v/>
      </c>
      <c r="J70" s="487" t="str">
        <f t="shared" si="12"/>
        <v/>
      </c>
      <c r="K70" s="487" t="str">
        <f t="shared" si="12"/>
        <v/>
      </c>
      <c r="L70" s="487" t="e">
        <f t="shared" si="13"/>
        <v>#N/A</v>
      </c>
    </row>
    <row r="71" spans="1:12" ht="15" customHeight="1" x14ac:dyDescent="0.2">
      <c r="A71" s="489" t="s">
        <v>475</v>
      </c>
      <c r="B71" s="486">
        <v>50421</v>
      </c>
      <c r="C71" s="486">
        <v>6714</v>
      </c>
      <c r="D71" s="486">
        <v>4718</v>
      </c>
      <c r="E71" s="490">
        <f t="shared" ref="E71:G75" si="15">IF($A$51=37802,IF(COUNTBLANK(B$51:B$70)&gt;0,#N/A,IF(ISBLANK(B71)=FALSE,B71/B$51*100,#N/A)),IF(COUNTBLANK(B$51:B$75)&gt;0,#N/A,B71/B$51*100))</f>
        <v>110.08711600183403</v>
      </c>
      <c r="F71" s="490">
        <f t="shared" si="15"/>
        <v>93.081935394426722</v>
      </c>
      <c r="G71" s="490">
        <f t="shared" si="15"/>
        <v>125.98130841121495</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476</v>
      </c>
      <c r="B72" s="486">
        <v>50905</v>
      </c>
      <c r="C72" s="486">
        <v>6775</v>
      </c>
      <c r="D72" s="486">
        <v>4803</v>
      </c>
      <c r="E72" s="490">
        <f t="shared" si="15"/>
        <v>111.14386148774045</v>
      </c>
      <c r="F72" s="490">
        <f t="shared" si="15"/>
        <v>93.927630666851513</v>
      </c>
      <c r="G72" s="490">
        <f t="shared" si="15"/>
        <v>128.2510013351135</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51830</v>
      </c>
      <c r="C73" s="486">
        <v>6651</v>
      </c>
      <c r="D73" s="486">
        <v>4923</v>
      </c>
      <c r="E73" s="490">
        <f t="shared" si="15"/>
        <v>113.1634680465492</v>
      </c>
      <c r="F73" s="490">
        <f t="shared" si="15"/>
        <v>92.208512408151947</v>
      </c>
      <c r="G73" s="490">
        <f t="shared" si="15"/>
        <v>131.45527369826436</v>
      </c>
      <c r="H73" s="491">
        <f>IF(A$51=37802,IF(ISERROR(L73)=TRUE,IF(ISBLANK(A73)=FALSE,IF(MONTH(A73)=MONTH(MAX(A$51:A$75)),A73,""),""),""),IF(ISERROR(L73)=TRUE,IF(MONTH(A73)=MONTH(MAX(A$51:A$75)),A73,""),""))</f>
        <v>43709</v>
      </c>
      <c r="I73" s="487">
        <f t="shared" si="12"/>
        <v>113.1634680465492</v>
      </c>
      <c r="J73" s="487">
        <f t="shared" si="12"/>
        <v>92.208512408151947</v>
      </c>
      <c r="K73" s="487">
        <f t="shared" si="12"/>
        <v>131.45527369826436</v>
      </c>
      <c r="L73" s="487" t="e">
        <f t="shared" si="13"/>
        <v>#N/A</v>
      </c>
    </row>
    <row r="74" spans="1:12" ht="15" customHeight="1" x14ac:dyDescent="0.2">
      <c r="A74" s="489" t="s">
        <v>477</v>
      </c>
      <c r="B74" s="486">
        <v>50507</v>
      </c>
      <c r="C74" s="486">
        <v>6745</v>
      </c>
      <c r="D74" s="486">
        <v>4953</v>
      </c>
      <c r="E74" s="490">
        <f t="shared" si="15"/>
        <v>110.27488482784219</v>
      </c>
      <c r="F74" s="490">
        <f t="shared" si="15"/>
        <v>93.511714959101624</v>
      </c>
      <c r="G74" s="490">
        <f t="shared" si="15"/>
        <v>132.25634178905207</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478</v>
      </c>
      <c r="B75" s="486">
        <v>50599</v>
      </c>
      <c r="C75" s="492">
        <v>6514</v>
      </c>
      <c r="D75" s="492">
        <v>4838</v>
      </c>
      <c r="E75" s="490">
        <f t="shared" si="15"/>
        <v>110.47575380450208</v>
      </c>
      <c r="F75" s="490">
        <f t="shared" si="15"/>
        <v>90.30916400942742</v>
      </c>
      <c r="G75" s="490">
        <f t="shared" si="15"/>
        <v>129.1855807743658</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113.1634680465492</v>
      </c>
      <c r="J77" s="487">
        <f>IF(J75&lt;&gt;"",J75,IF(J74&lt;&gt;"",J74,IF(J73&lt;&gt;"",J73,IF(J72&lt;&gt;"",J72,IF(J71&lt;&gt;"",J71,IF(J70&lt;&gt;"",J70,""))))))</f>
        <v>92.208512408151947</v>
      </c>
      <c r="K77" s="487">
        <f>IF(K75&lt;&gt;"",K75,IF(K74&lt;&gt;"",K74,IF(K73&lt;&gt;"",K73,IF(K72&lt;&gt;"",K72,IF(K71&lt;&gt;"",K71,IF(K70&lt;&gt;"",K70,""))))))</f>
        <v>131.45527369826436</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+13,2%</v>
      </c>
      <c r="J79" s="487" t="str">
        <f>"GeB - ausschließlich: "&amp;IF(J77&gt;100,"+","")&amp;TEXT(J77-100,"0,0")&amp;"%"</f>
        <v>GeB - ausschließlich: -7,8%</v>
      </c>
      <c r="K79" s="487" t="str">
        <f>"GeB - im Nebenjob: "&amp;IF(K77&gt;100,"+","")&amp;TEXT(K77-100,"0,0")&amp;"%"</f>
        <v>GeB - im Nebenjob: +31,5%</v>
      </c>
    </row>
    <row r="81" spans="9:9" ht="15" customHeight="1" x14ac:dyDescent="0.2">
      <c r="I81" s="487" t="str">
        <f>IF(ISERROR(HLOOKUP(1,I$78:K$79,2,FALSE)),"",HLOOKUP(1,I$78:K$79,2,FALSE))</f>
        <v>GeB - im Nebenjob: +31,5%</v>
      </c>
    </row>
    <row r="82" spans="9:9" ht="15" customHeight="1" x14ac:dyDescent="0.2">
      <c r="I82" s="487" t="str">
        <f>IF(ISERROR(HLOOKUP(2,I$78:K$79,2,FALSE)),"",HLOOKUP(2,I$78:K$79,2,FALSE))</f>
        <v>SvB: +13,2%</v>
      </c>
    </row>
    <row r="83" spans="9:9" ht="15" customHeight="1" x14ac:dyDescent="0.2">
      <c r="I83" s="487" t="str">
        <f>IF(ISERROR(HLOOKUP(3,I$78:K$79,2,FALSE)),"",HLOOKUP(3,I$78:K$79,2,FALSE))</f>
        <v>GeB - ausschließlich: -7,8%</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479</v>
      </c>
      <c r="H2" s="501"/>
      <c r="I2" s="501"/>
      <c r="K2" s="497"/>
    </row>
    <row r="3" spans="1:11" s="496" customFormat="1" ht="19.5" customHeight="1" x14ac:dyDescent="0.25">
      <c r="A3" s="502" t="s">
        <v>480</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481</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482</v>
      </c>
      <c r="C8" s="506"/>
      <c r="D8" s="506"/>
      <c r="E8" s="507"/>
      <c r="F8" s="508"/>
      <c r="G8" s="508"/>
      <c r="H8" s="501"/>
      <c r="I8" s="501"/>
    </row>
    <row r="9" spans="1:11" s="504" customFormat="1" ht="13.15" customHeight="1" x14ac:dyDescent="0.2">
      <c r="A9" s="509"/>
      <c r="B9" s="684" t="s">
        <v>483</v>
      </c>
      <c r="C9" s="684"/>
      <c r="D9" s="685"/>
      <c r="E9" s="460"/>
      <c r="F9" s="460"/>
      <c r="H9" s="501"/>
      <c r="I9" s="501"/>
    </row>
    <row r="10" spans="1:11" s="504" customFormat="1" ht="13.15" customHeight="1" x14ac:dyDescent="0.2">
      <c r="A10" s="509"/>
      <c r="B10" s="684" t="s">
        <v>484</v>
      </c>
      <c r="C10" s="684"/>
      <c r="D10" s="685"/>
      <c r="E10" s="510"/>
      <c r="G10" s="511"/>
      <c r="H10" s="512"/>
      <c r="I10" s="512"/>
    </row>
    <row r="11" spans="1:11" s="504" customFormat="1" ht="13.15" customHeight="1" x14ac:dyDescent="0.2">
      <c r="A11" s="509"/>
      <c r="B11" s="684" t="s">
        <v>485</v>
      </c>
      <c r="C11" s="684"/>
      <c r="D11" s="685"/>
      <c r="E11" s="510"/>
      <c r="G11" s="511"/>
      <c r="H11" s="513"/>
      <c r="I11" s="513"/>
    </row>
    <row r="12" spans="1:11" s="504" customFormat="1" ht="13.15" customHeight="1" x14ac:dyDescent="0.2">
      <c r="A12" s="509"/>
      <c r="B12" s="684" t="s">
        <v>486</v>
      </c>
      <c r="C12" s="684"/>
      <c r="D12" s="685"/>
      <c r="E12" s="510"/>
      <c r="G12" s="511"/>
      <c r="H12" s="513"/>
      <c r="I12" s="513"/>
    </row>
    <row r="13" spans="1:11" s="504" customFormat="1" ht="13.15" customHeight="1" x14ac:dyDescent="0.2">
      <c r="A13" s="509"/>
      <c r="B13" s="684" t="s">
        <v>487</v>
      </c>
      <c r="C13" s="684"/>
      <c r="D13" s="685"/>
      <c r="E13" s="510"/>
      <c r="G13" s="511"/>
    </row>
    <row r="14" spans="1:11" s="504" customFormat="1" ht="13.15" customHeight="1" x14ac:dyDescent="0.2">
      <c r="A14" s="509"/>
      <c r="B14" s="684" t="s">
        <v>488</v>
      </c>
      <c r="C14" s="684"/>
      <c r="D14" s="685"/>
      <c r="E14" s="510"/>
      <c r="G14" s="511"/>
    </row>
    <row r="15" spans="1:11" s="504" customFormat="1" ht="13.15" customHeight="1" x14ac:dyDescent="0.2">
      <c r="A15" s="509"/>
      <c r="B15" s="684" t="s">
        <v>489</v>
      </c>
      <c r="C15" s="684"/>
      <c r="D15" s="685"/>
      <c r="E15" s="510"/>
      <c r="G15" s="511"/>
    </row>
    <row r="16" spans="1:11" s="504" customFormat="1" ht="13.15" customHeight="1" x14ac:dyDescent="0.2">
      <c r="A16" s="509"/>
      <c r="B16" s="684" t="s">
        <v>490</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491</v>
      </c>
      <c r="C18" s="515"/>
      <c r="D18" s="514"/>
      <c r="E18" s="510"/>
      <c r="G18" s="511"/>
    </row>
    <row r="19" spans="1:8" s="504" customFormat="1" ht="13.15" customHeight="1" x14ac:dyDescent="0.2">
      <c r="A19" s="509"/>
      <c r="B19" s="684" t="s">
        <v>492</v>
      </c>
      <c r="C19" s="684"/>
      <c r="D19" s="685"/>
      <c r="E19" s="510"/>
      <c r="G19" s="511"/>
    </row>
    <row r="20" spans="1:8" s="504" customFormat="1" ht="13.15" customHeight="1" x14ac:dyDescent="0.2">
      <c r="A20" s="509"/>
      <c r="B20" s="684" t="s">
        <v>493</v>
      </c>
      <c r="C20" s="684"/>
      <c r="D20" s="685"/>
      <c r="E20" s="510"/>
      <c r="G20" s="511"/>
    </row>
    <row r="21" spans="1:8" s="504" customFormat="1" ht="13.15" customHeight="1" x14ac:dyDescent="0.2">
      <c r="A21" s="509"/>
      <c r="B21" s="684" t="s">
        <v>494</v>
      </c>
      <c r="C21" s="684"/>
      <c r="D21" s="685"/>
      <c r="E21" s="510"/>
      <c r="G21" s="511"/>
    </row>
    <row r="22" spans="1:8" s="504" customFormat="1" ht="13.15" customHeight="1" x14ac:dyDescent="0.2">
      <c r="A22" s="509"/>
      <c r="B22" s="684" t="s">
        <v>495</v>
      </c>
      <c r="C22" s="684"/>
      <c r="D22" s="685"/>
      <c r="E22" s="510"/>
      <c r="G22" s="511"/>
    </row>
    <row r="23" spans="1:8" s="504" customFormat="1" ht="13.15" customHeight="1" x14ac:dyDescent="0.2">
      <c r="A23" s="509"/>
      <c r="B23" s="684" t="s">
        <v>496</v>
      </c>
      <c r="C23" s="684"/>
      <c r="D23" s="685"/>
      <c r="E23" s="510"/>
      <c r="G23" s="511"/>
    </row>
    <row r="24" spans="1:8" s="504" customFormat="1" ht="13.15" customHeight="1" x14ac:dyDescent="0.2">
      <c r="A24" s="509"/>
      <c r="B24" s="684" t="s">
        <v>497</v>
      </c>
      <c r="C24" s="684"/>
      <c r="D24" s="685"/>
      <c r="E24" s="510"/>
      <c r="G24" s="511"/>
    </row>
    <row r="25" spans="1:8" s="504" customFormat="1" ht="13.15" customHeight="1" x14ac:dyDescent="0.2">
      <c r="A25" s="509"/>
      <c r="B25" s="684" t="s">
        <v>498</v>
      </c>
      <c r="C25" s="684"/>
      <c r="D25" s="685"/>
      <c r="E25" s="510"/>
      <c r="G25" s="511"/>
    </row>
    <row r="26" spans="1:8" s="504" customFormat="1" ht="13.15" customHeight="1" x14ac:dyDescent="0.2">
      <c r="A26" s="509"/>
      <c r="B26" s="684" t="s">
        <v>499</v>
      </c>
      <c r="C26" s="684"/>
      <c r="D26" s="685"/>
      <c r="E26" s="510"/>
      <c r="G26" s="71"/>
    </row>
    <row r="27" spans="1:8" s="504" customFormat="1" ht="13.15" customHeight="1" x14ac:dyDescent="0.2">
      <c r="A27" s="509"/>
      <c r="B27" s="684" t="s">
        <v>500</v>
      </c>
      <c r="C27" s="684"/>
      <c r="D27" s="685"/>
      <c r="E27" s="510"/>
      <c r="G27" s="71"/>
    </row>
    <row r="28" spans="1:8" s="71" customFormat="1" ht="13.15" customHeight="1" x14ac:dyDescent="0.2">
      <c r="A28" s="509"/>
      <c r="B28" s="684" t="s">
        <v>501</v>
      </c>
      <c r="C28" s="684"/>
      <c r="D28" s="685"/>
      <c r="E28" s="510"/>
      <c r="F28" s="504"/>
    </row>
    <row r="29" spans="1:8" s="71" customFormat="1" ht="13.15" customHeight="1" x14ac:dyDescent="0.2">
      <c r="A29" s="509"/>
      <c r="B29" s="684" t="s">
        <v>502</v>
      </c>
      <c r="C29" s="684"/>
      <c r="D29" s="685"/>
      <c r="E29" s="510"/>
    </row>
    <row r="30" spans="1:8" s="71" customFormat="1" ht="13.15" customHeight="1" x14ac:dyDescent="0.2">
      <c r="A30" s="509"/>
      <c r="B30" s="684" t="s">
        <v>503</v>
      </c>
      <c r="C30" s="684"/>
      <c r="D30" s="685"/>
      <c r="E30" s="510"/>
    </row>
    <row r="31" spans="1:8" s="71" customFormat="1" ht="13.15" customHeight="1" x14ac:dyDescent="0.2">
      <c r="A31" s="509"/>
      <c r="B31" s="684" t="s">
        <v>504</v>
      </c>
      <c r="C31" s="684"/>
      <c r="D31" s="685"/>
      <c r="E31" s="510"/>
      <c r="H31" s="516"/>
    </row>
    <row r="32" spans="1:8" s="71" customFormat="1" ht="13.15" customHeight="1" x14ac:dyDescent="0.2">
      <c r="A32" s="509"/>
      <c r="B32" s="684" t="s">
        <v>505</v>
      </c>
      <c r="C32" s="684"/>
      <c r="D32" s="685"/>
      <c r="E32" s="510"/>
      <c r="H32" s="516"/>
    </row>
    <row r="33" spans="1:8" s="504" customFormat="1" ht="13.15" customHeight="1" x14ac:dyDescent="0.2">
      <c r="A33" s="509"/>
      <c r="B33" s="684" t="s">
        <v>506</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507</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508</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509</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510</v>
      </c>
      <c r="B42" s="694"/>
      <c r="C42" s="694"/>
      <c r="D42" s="694"/>
      <c r="E42" s="694"/>
      <c r="F42" s="694"/>
      <c r="G42" s="694"/>
    </row>
    <row r="43" spans="1:8" ht="13.15" customHeight="1" x14ac:dyDescent="0.2">
      <c r="A43" s="689" t="s">
        <v>511</v>
      </c>
      <c r="B43" s="689"/>
      <c r="C43" s="531" t="s">
        <v>512</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50599</v>
      </c>
      <c r="E12" s="114">
        <v>50507</v>
      </c>
      <c r="F12" s="114">
        <v>51830</v>
      </c>
      <c r="G12" s="114">
        <v>50905</v>
      </c>
      <c r="H12" s="114">
        <v>50421</v>
      </c>
      <c r="I12" s="115">
        <v>178</v>
      </c>
      <c r="J12" s="116">
        <v>0.35302750837944508</v>
      </c>
      <c r="N12" s="117"/>
    </row>
    <row r="13" spans="1:15" s="110" customFormat="1" ht="13.5" customHeight="1" x14ac:dyDescent="0.2">
      <c r="A13" s="118" t="s">
        <v>105</v>
      </c>
      <c r="B13" s="119" t="s">
        <v>106</v>
      </c>
      <c r="C13" s="113">
        <v>55.953674973813712</v>
      </c>
      <c r="D13" s="114">
        <v>28312</v>
      </c>
      <c r="E13" s="114">
        <v>28013</v>
      </c>
      <c r="F13" s="114">
        <v>29212</v>
      </c>
      <c r="G13" s="114">
        <v>28745</v>
      </c>
      <c r="H13" s="114">
        <v>28467</v>
      </c>
      <c r="I13" s="115">
        <v>-155</v>
      </c>
      <c r="J13" s="116">
        <v>-0.54449011135700986</v>
      </c>
    </row>
    <row r="14" spans="1:15" s="110" customFormat="1" ht="13.5" customHeight="1" x14ac:dyDescent="0.2">
      <c r="A14" s="120"/>
      <c r="B14" s="119" t="s">
        <v>107</v>
      </c>
      <c r="C14" s="113">
        <v>44.046325026186288</v>
      </c>
      <c r="D14" s="114">
        <v>22287</v>
      </c>
      <c r="E14" s="114">
        <v>22494</v>
      </c>
      <c r="F14" s="114">
        <v>22618</v>
      </c>
      <c r="G14" s="114">
        <v>22160</v>
      </c>
      <c r="H14" s="114">
        <v>21954</v>
      </c>
      <c r="I14" s="115">
        <v>333</v>
      </c>
      <c r="J14" s="116">
        <v>1.5168078710030062</v>
      </c>
    </row>
    <row r="15" spans="1:15" s="110" customFormat="1" ht="13.5" customHeight="1" x14ac:dyDescent="0.2">
      <c r="A15" s="118" t="s">
        <v>105</v>
      </c>
      <c r="B15" s="121" t="s">
        <v>108</v>
      </c>
      <c r="C15" s="113">
        <v>13.74335461175122</v>
      </c>
      <c r="D15" s="114">
        <v>6954</v>
      </c>
      <c r="E15" s="114">
        <v>7071</v>
      </c>
      <c r="F15" s="114">
        <v>7417</v>
      </c>
      <c r="G15" s="114">
        <v>6832</v>
      </c>
      <c r="H15" s="114">
        <v>6899</v>
      </c>
      <c r="I15" s="115">
        <v>55</v>
      </c>
      <c r="J15" s="116">
        <v>0.79721698796927087</v>
      </c>
    </row>
    <row r="16" spans="1:15" s="110" customFormat="1" ht="13.5" customHeight="1" x14ac:dyDescent="0.2">
      <c r="A16" s="118"/>
      <c r="B16" s="121" t="s">
        <v>109</v>
      </c>
      <c r="C16" s="113">
        <v>66.625822644716294</v>
      </c>
      <c r="D16" s="114">
        <v>33712</v>
      </c>
      <c r="E16" s="114">
        <v>33606</v>
      </c>
      <c r="F16" s="114">
        <v>34494</v>
      </c>
      <c r="G16" s="114">
        <v>34290</v>
      </c>
      <c r="H16" s="114">
        <v>33947</v>
      </c>
      <c r="I16" s="115">
        <v>-235</v>
      </c>
      <c r="J16" s="116">
        <v>-0.69225557486670397</v>
      </c>
    </row>
    <row r="17" spans="1:10" s="110" customFormat="1" ht="13.5" customHeight="1" x14ac:dyDescent="0.2">
      <c r="A17" s="118"/>
      <c r="B17" s="121" t="s">
        <v>110</v>
      </c>
      <c r="C17" s="113">
        <v>18.769145635289235</v>
      </c>
      <c r="D17" s="114">
        <v>9497</v>
      </c>
      <c r="E17" s="114">
        <v>9384</v>
      </c>
      <c r="F17" s="114">
        <v>9477</v>
      </c>
      <c r="G17" s="114">
        <v>9352</v>
      </c>
      <c r="H17" s="114">
        <v>9165</v>
      </c>
      <c r="I17" s="115">
        <v>332</v>
      </c>
      <c r="J17" s="116">
        <v>3.6224768139661756</v>
      </c>
    </row>
    <row r="18" spans="1:10" s="110" customFormat="1" ht="13.5" customHeight="1" x14ac:dyDescent="0.2">
      <c r="A18" s="120"/>
      <c r="B18" s="121" t="s">
        <v>111</v>
      </c>
      <c r="C18" s="113">
        <v>0.86167710824324595</v>
      </c>
      <c r="D18" s="114">
        <v>436</v>
      </c>
      <c r="E18" s="114">
        <v>446</v>
      </c>
      <c r="F18" s="114">
        <v>442</v>
      </c>
      <c r="G18" s="114">
        <v>431</v>
      </c>
      <c r="H18" s="114">
        <v>410</v>
      </c>
      <c r="I18" s="115">
        <v>26</v>
      </c>
      <c r="J18" s="116">
        <v>6.3414634146341466</v>
      </c>
    </row>
    <row r="19" spans="1:10" s="110" customFormat="1" ht="13.5" customHeight="1" x14ac:dyDescent="0.2">
      <c r="A19" s="120"/>
      <c r="B19" s="121" t="s">
        <v>112</v>
      </c>
      <c r="C19" s="113">
        <v>0.23320618984564911</v>
      </c>
      <c r="D19" s="114">
        <v>118</v>
      </c>
      <c r="E19" s="114">
        <v>129</v>
      </c>
      <c r="F19" s="114">
        <v>132</v>
      </c>
      <c r="G19" s="114">
        <v>128</v>
      </c>
      <c r="H19" s="114">
        <v>114</v>
      </c>
      <c r="I19" s="115">
        <v>4</v>
      </c>
      <c r="J19" s="116">
        <v>3.5087719298245612</v>
      </c>
    </row>
    <row r="20" spans="1:10" s="110" customFormat="1" ht="13.5" customHeight="1" x14ac:dyDescent="0.2">
      <c r="A20" s="118" t="s">
        <v>113</v>
      </c>
      <c r="B20" s="122" t="s">
        <v>114</v>
      </c>
      <c r="C20" s="113">
        <v>73.222790964248304</v>
      </c>
      <c r="D20" s="114">
        <v>37050</v>
      </c>
      <c r="E20" s="114">
        <v>36736</v>
      </c>
      <c r="F20" s="114">
        <v>38117</v>
      </c>
      <c r="G20" s="114">
        <v>37476</v>
      </c>
      <c r="H20" s="114">
        <v>37285</v>
      </c>
      <c r="I20" s="115">
        <v>-235</v>
      </c>
      <c r="J20" s="116">
        <v>-0.63028027356845917</v>
      </c>
    </row>
    <row r="21" spans="1:10" s="110" customFormat="1" ht="13.5" customHeight="1" x14ac:dyDescent="0.2">
      <c r="A21" s="120"/>
      <c r="B21" s="122" t="s">
        <v>115</v>
      </c>
      <c r="C21" s="113">
        <v>26.777209035751696</v>
      </c>
      <c r="D21" s="114">
        <v>13549</v>
      </c>
      <c r="E21" s="114">
        <v>13771</v>
      </c>
      <c r="F21" s="114">
        <v>13713</v>
      </c>
      <c r="G21" s="114">
        <v>13429</v>
      </c>
      <c r="H21" s="114">
        <v>13136</v>
      </c>
      <c r="I21" s="115">
        <v>413</v>
      </c>
      <c r="J21" s="116">
        <v>3.1440316686967114</v>
      </c>
    </row>
    <row r="22" spans="1:10" s="110" customFormat="1" ht="13.5" customHeight="1" x14ac:dyDescent="0.2">
      <c r="A22" s="118" t="s">
        <v>113</v>
      </c>
      <c r="B22" s="122" t="s">
        <v>116</v>
      </c>
      <c r="C22" s="113">
        <v>88.695428763414299</v>
      </c>
      <c r="D22" s="114">
        <v>44879</v>
      </c>
      <c r="E22" s="114">
        <v>44857</v>
      </c>
      <c r="F22" s="114">
        <v>45639</v>
      </c>
      <c r="G22" s="114">
        <v>44892</v>
      </c>
      <c r="H22" s="114">
        <v>44796</v>
      </c>
      <c r="I22" s="115">
        <v>83</v>
      </c>
      <c r="J22" s="116">
        <v>0.18528440039289223</v>
      </c>
    </row>
    <row r="23" spans="1:10" s="110" customFormat="1" ht="13.5" customHeight="1" x14ac:dyDescent="0.2">
      <c r="A23" s="123"/>
      <c r="B23" s="124" t="s">
        <v>117</v>
      </c>
      <c r="C23" s="125">
        <v>11.282831676515347</v>
      </c>
      <c r="D23" s="114">
        <v>5709</v>
      </c>
      <c r="E23" s="114">
        <v>5630</v>
      </c>
      <c r="F23" s="114">
        <v>6169</v>
      </c>
      <c r="G23" s="114">
        <v>5996</v>
      </c>
      <c r="H23" s="114">
        <v>5607</v>
      </c>
      <c r="I23" s="115">
        <v>102</v>
      </c>
      <c r="J23" s="116">
        <v>1.8191546281433921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11352</v>
      </c>
      <c r="E26" s="114">
        <v>11698</v>
      </c>
      <c r="F26" s="114">
        <v>11574</v>
      </c>
      <c r="G26" s="114">
        <v>11578</v>
      </c>
      <c r="H26" s="140">
        <v>11432</v>
      </c>
      <c r="I26" s="115">
        <v>-80</v>
      </c>
      <c r="J26" s="116">
        <v>-0.69979006298110569</v>
      </c>
    </row>
    <row r="27" spans="1:10" s="110" customFormat="1" ht="13.5" customHeight="1" x14ac:dyDescent="0.2">
      <c r="A27" s="118" t="s">
        <v>105</v>
      </c>
      <c r="B27" s="119" t="s">
        <v>106</v>
      </c>
      <c r="C27" s="113">
        <v>35.623678646934458</v>
      </c>
      <c r="D27" s="115">
        <v>4044</v>
      </c>
      <c r="E27" s="114">
        <v>4098</v>
      </c>
      <c r="F27" s="114">
        <v>4014</v>
      </c>
      <c r="G27" s="114">
        <v>3996</v>
      </c>
      <c r="H27" s="140">
        <v>3944</v>
      </c>
      <c r="I27" s="115">
        <v>100</v>
      </c>
      <c r="J27" s="116">
        <v>2.5354969574036512</v>
      </c>
    </row>
    <row r="28" spans="1:10" s="110" customFormat="1" ht="13.5" customHeight="1" x14ac:dyDescent="0.2">
      <c r="A28" s="120"/>
      <c r="B28" s="119" t="s">
        <v>107</v>
      </c>
      <c r="C28" s="113">
        <v>64.376321353065535</v>
      </c>
      <c r="D28" s="115">
        <v>7308</v>
      </c>
      <c r="E28" s="114">
        <v>7600</v>
      </c>
      <c r="F28" s="114">
        <v>7560</v>
      </c>
      <c r="G28" s="114">
        <v>7582</v>
      </c>
      <c r="H28" s="140">
        <v>7488</v>
      </c>
      <c r="I28" s="115">
        <v>-180</v>
      </c>
      <c r="J28" s="116">
        <v>-2.4038461538461537</v>
      </c>
    </row>
    <row r="29" spans="1:10" s="110" customFormat="1" ht="13.5" customHeight="1" x14ac:dyDescent="0.2">
      <c r="A29" s="118" t="s">
        <v>105</v>
      </c>
      <c r="B29" s="121" t="s">
        <v>108</v>
      </c>
      <c r="C29" s="113">
        <v>11.71599718111346</v>
      </c>
      <c r="D29" s="115">
        <v>1330</v>
      </c>
      <c r="E29" s="114">
        <v>1434</v>
      </c>
      <c r="F29" s="114">
        <v>1369</v>
      </c>
      <c r="G29" s="114">
        <v>1417</v>
      </c>
      <c r="H29" s="140">
        <v>1307</v>
      </c>
      <c r="I29" s="115">
        <v>23</v>
      </c>
      <c r="J29" s="116">
        <v>1.7597551644988523</v>
      </c>
    </row>
    <row r="30" spans="1:10" s="110" customFormat="1" ht="13.5" customHeight="1" x14ac:dyDescent="0.2">
      <c r="A30" s="118"/>
      <c r="B30" s="121" t="s">
        <v>109</v>
      </c>
      <c r="C30" s="113">
        <v>53.858350951374206</v>
      </c>
      <c r="D30" s="115">
        <v>6114</v>
      </c>
      <c r="E30" s="114">
        <v>6289</v>
      </c>
      <c r="F30" s="114">
        <v>6195</v>
      </c>
      <c r="G30" s="114">
        <v>6231</v>
      </c>
      <c r="H30" s="140">
        <v>6320</v>
      </c>
      <c r="I30" s="115">
        <v>-206</v>
      </c>
      <c r="J30" s="116">
        <v>-3.259493670886076</v>
      </c>
    </row>
    <row r="31" spans="1:10" s="110" customFormat="1" ht="13.5" customHeight="1" x14ac:dyDescent="0.2">
      <c r="A31" s="118"/>
      <c r="B31" s="121" t="s">
        <v>110</v>
      </c>
      <c r="C31" s="113">
        <v>20.110993657505286</v>
      </c>
      <c r="D31" s="115">
        <v>2283</v>
      </c>
      <c r="E31" s="114">
        <v>2324</v>
      </c>
      <c r="F31" s="114">
        <v>2340</v>
      </c>
      <c r="G31" s="114">
        <v>2306</v>
      </c>
      <c r="H31" s="140">
        <v>2230</v>
      </c>
      <c r="I31" s="115">
        <v>53</v>
      </c>
      <c r="J31" s="116">
        <v>2.376681614349776</v>
      </c>
    </row>
    <row r="32" spans="1:10" s="110" customFormat="1" ht="13.5" customHeight="1" x14ac:dyDescent="0.2">
      <c r="A32" s="120"/>
      <c r="B32" s="121" t="s">
        <v>111</v>
      </c>
      <c r="C32" s="113">
        <v>14.314658210007048</v>
      </c>
      <c r="D32" s="115">
        <v>1625</v>
      </c>
      <c r="E32" s="114">
        <v>1651</v>
      </c>
      <c r="F32" s="114">
        <v>1670</v>
      </c>
      <c r="G32" s="114">
        <v>1624</v>
      </c>
      <c r="H32" s="140">
        <v>1575</v>
      </c>
      <c r="I32" s="115">
        <v>50</v>
      </c>
      <c r="J32" s="116">
        <v>3.1746031746031744</v>
      </c>
    </row>
    <row r="33" spans="1:10" s="110" customFormat="1" ht="13.5" customHeight="1" x14ac:dyDescent="0.2">
      <c r="A33" s="120"/>
      <c r="B33" s="121" t="s">
        <v>112</v>
      </c>
      <c r="C33" s="113">
        <v>1.4006342494714588</v>
      </c>
      <c r="D33" s="115">
        <v>159</v>
      </c>
      <c r="E33" s="114">
        <v>155</v>
      </c>
      <c r="F33" s="114">
        <v>169</v>
      </c>
      <c r="G33" s="114">
        <v>141</v>
      </c>
      <c r="H33" s="140">
        <v>143</v>
      </c>
      <c r="I33" s="115">
        <v>16</v>
      </c>
      <c r="J33" s="116">
        <v>11.188811188811188</v>
      </c>
    </row>
    <row r="34" spans="1:10" s="110" customFormat="1" ht="13.5" customHeight="1" x14ac:dyDescent="0.2">
      <c r="A34" s="118" t="s">
        <v>113</v>
      </c>
      <c r="B34" s="122" t="s">
        <v>116</v>
      </c>
      <c r="C34" s="113">
        <v>89.834390415785762</v>
      </c>
      <c r="D34" s="115">
        <v>10198</v>
      </c>
      <c r="E34" s="114">
        <v>10569</v>
      </c>
      <c r="F34" s="114">
        <v>10521</v>
      </c>
      <c r="G34" s="114">
        <v>10521</v>
      </c>
      <c r="H34" s="140">
        <v>10365</v>
      </c>
      <c r="I34" s="115">
        <v>-167</v>
      </c>
      <c r="J34" s="116">
        <v>-1.6111915098890497</v>
      </c>
    </row>
    <row r="35" spans="1:10" s="110" customFormat="1" ht="13.5" customHeight="1" x14ac:dyDescent="0.2">
      <c r="A35" s="118"/>
      <c r="B35" s="119" t="s">
        <v>117</v>
      </c>
      <c r="C35" s="113">
        <v>10.024665257223397</v>
      </c>
      <c r="D35" s="115">
        <v>1138</v>
      </c>
      <c r="E35" s="114">
        <v>1113</v>
      </c>
      <c r="F35" s="114">
        <v>1035</v>
      </c>
      <c r="G35" s="114">
        <v>1037</v>
      </c>
      <c r="H35" s="140">
        <v>1048</v>
      </c>
      <c r="I35" s="115">
        <v>90</v>
      </c>
      <c r="J35" s="116">
        <v>8.5877862595419856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6514</v>
      </c>
      <c r="E37" s="114">
        <v>6745</v>
      </c>
      <c r="F37" s="114">
        <v>6651</v>
      </c>
      <c r="G37" s="114">
        <v>6775</v>
      </c>
      <c r="H37" s="140">
        <v>6714</v>
      </c>
      <c r="I37" s="115">
        <v>-200</v>
      </c>
      <c r="J37" s="116">
        <v>-2.9788501638367588</v>
      </c>
    </row>
    <row r="38" spans="1:10" s="110" customFormat="1" ht="13.5" customHeight="1" x14ac:dyDescent="0.2">
      <c r="A38" s="118" t="s">
        <v>105</v>
      </c>
      <c r="B38" s="119" t="s">
        <v>106</v>
      </c>
      <c r="C38" s="113">
        <v>30.411421553576911</v>
      </c>
      <c r="D38" s="115">
        <v>1981</v>
      </c>
      <c r="E38" s="114">
        <v>2018</v>
      </c>
      <c r="F38" s="114">
        <v>1949</v>
      </c>
      <c r="G38" s="114">
        <v>1988</v>
      </c>
      <c r="H38" s="140">
        <v>1968</v>
      </c>
      <c r="I38" s="115">
        <v>13</v>
      </c>
      <c r="J38" s="116">
        <v>0.66056910569105687</v>
      </c>
    </row>
    <row r="39" spans="1:10" s="110" customFormat="1" ht="13.5" customHeight="1" x14ac:dyDescent="0.2">
      <c r="A39" s="120"/>
      <c r="B39" s="119" t="s">
        <v>107</v>
      </c>
      <c r="C39" s="113">
        <v>69.588578446423085</v>
      </c>
      <c r="D39" s="115">
        <v>4533</v>
      </c>
      <c r="E39" s="114">
        <v>4727</v>
      </c>
      <c r="F39" s="114">
        <v>4702</v>
      </c>
      <c r="G39" s="114">
        <v>4787</v>
      </c>
      <c r="H39" s="140">
        <v>4746</v>
      </c>
      <c r="I39" s="115">
        <v>-213</v>
      </c>
      <c r="J39" s="116">
        <v>-4.4879898862199745</v>
      </c>
    </row>
    <row r="40" spans="1:10" s="110" customFormat="1" ht="13.5" customHeight="1" x14ac:dyDescent="0.2">
      <c r="A40" s="118" t="s">
        <v>105</v>
      </c>
      <c r="B40" s="121" t="s">
        <v>108</v>
      </c>
      <c r="C40" s="113">
        <v>12.419404359840344</v>
      </c>
      <c r="D40" s="115">
        <v>809</v>
      </c>
      <c r="E40" s="114">
        <v>892</v>
      </c>
      <c r="F40" s="114">
        <v>794</v>
      </c>
      <c r="G40" s="114">
        <v>875</v>
      </c>
      <c r="H40" s="140">
        <v>790</v>
      </c>
      <c r="I40" s="115">
        <v>19</v>
      </c>
      <c r="J40" s="116">
        <v>2.4050632911392404</v>
      </c>
    </row>
    <row r="41" spans="1:10" s="110" customFormat="1" ht="13.5" customHeight="1" x14ac:dyDescent="0.2">
      <c r="A41" s="118"/>
      <c r="B41" s="121" t="s">
        <v>109</v>
      </c>
      <c r="C41" s="113">
        <v>39.407430150445194</v>
      </c>
      <c r="D41" s="115">
        <v>2567</v>
      </c>
      <c r="E41" s="114">
        <v>2656</v>
      </c>
      <c r="F41" s="114">
        <v>2623</v>
      </c>
      <c r="G41" s="114">
        <v>2718</v>
      </c>
      <c r="H41" s="140">
        <v>2833</v>
      </c>
      <c r="I41" s="115">
        <v>-266</v>
      </c>
      <c r="J41" s="116">
        <v>-9.3893399223438045</v>
      </c>
    </row>
    <row r="42" spans="1:10" s="110" customFormat="1" ht="13.5" customHeight="1" x14ac:dyDescent="0.2">
      <c r="A42" s="118"/>
      <c r="B42" s="121" t="s">
        <v>110</v>
      </c>
      <c r="C42" s="113">
        <v>23.733497083205403</v>
      </c>
      <c r="D42" s="115">
        <v>1546</v>
      </c>
      <c r="E42" s="114">
        <v>1581</v>
      </c>
      <c r="F42" s="114">
        <v>1595</v>
      </c>
      <c r="G42" s="114">
        <v>1595</v>
      </c>
      <c r="H42" s="140">
        <v>1554</v>
      </c>
      <c r="I42" s="115">
        <v>-8</v>
      </c>
      <c r="J42" s="116">
        <v>-0.51480051480051481</v>
      </c>
    </row>
    <row r="43" spans="1:10" s="110" customFormat="1" ht="13.5" customHeight="1" x14ac:dyDescent="0.2">
      <c r="A43" s="120"/>
      <c r="B43" s="121" t="s">
        <v>111</v>
      </c>
      <c r="C43" s="113">
        <v>24.439668406509057</v>
      </c>
      <c r="D43" s="115">
        <v>1592</v>
      </c>
      <c r="E43" s="114">
        <v>1616</v>
      </c>
      <c r="F43" s="114">
        <v>1639</v>
      </c>
      <c r="G43" s="114">
        <v>1587</v>
      </c>
      <c r="H43" s="140">
        <v>1537</v>
      </c>
      <c r="I43" s="115">
        <v>55</v>
      </c>
      <c r="J43" s="116">
        <v>3.5783994795055301</v>
      </c>
    </row>
    <row r="44" spans="1:10" s="110" customFormat="1" ht="13.5" customHeight="1" x14ac:dyDescent="0.2">
      <c r="A44" s="120"/>
      <c r="B44" s="121" t="s">
        <v>112</v>
      </c>
      <c r="C44" s="113">
        <v>2.3334356770033775</v>
      </c>
      <c r="D44" s="115">
        <v>152</v>
      </c>
      <c r="E44" s="114">
        <v>146</v>
      </c>
      <c r="F44" s="114">
        <v>160</v>
      </c>
      <c r="G44" s="114">
        <v>127</v>
      </c>
      <c r="H44" s="140">
        <v>129</v>
      </c>
      <c r="I44" s="115">
        <v>23</v>
      </c>
      <c r="J44" s="116">
        <v>17.829457364341085</v>
      </c>
    </row>
    <row r="45" spans="1:10" s="110" customFormat="1" ht="13.5" customHeight="1" x14ac:dyDescent="0.2">
      <c r="A45" s="118" t="s">
        <v>113</v>
      </c>
      <c r="B45" s="122" t="s">
        <v>116</v>
      </c>
      <c r="C45" s="113">
        <v>91.203561559717528</v>
      </c>
      <c r="D45" s="115">
        <v>5941</v>
      </c>
      <c r="E45" s="114">
        <v>6161</v>
      </c>
      <c r="F45" s="114">
        <v>6124</v>
      </c>
      <c r="G45" s="114">
        <v>6219</v>
      </c>
      <c r="H45" s="140">
        <v>6129</v>
      </c>
      <c r="I45" s="115">
        <v>-188</v>
      </c>
      <c r="J45" s="116">
        <v>-3.0673845651819218</v>
      </c>
    </row>
    <row r="46" spans="1:10" s="110" customFormat="1" ht="13.5" customHeight="1" x14ac:dyDescent="0.2">
      <c r="A46" s="118"/>
      <c r="B46" s="119" t="s">
        <v>117</v>
      </c>
      <c r="C46" s="113">
        <v>8.5508136321768493</v>
      </c>
      <c r="D46" s="115">
        <v>557</v>
      </c>
      <c r="E46" s="114">
        <v>568</v>
      </c>
      <c r="F46" s="114">
        <v>509</v>
      </c>
      <c r="G46" s="114">
        <v>536</v>
      </c>
      <c r="H46" s="140">
        <v>566</v>
      </c>
      <c r="I46" s="115">
        <v>-9</v>
      </c>
      <c r="J46" s="116">
        <v>-1.5901060070671378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4838</v>
      </c>
      <c r="E48" s="114">
        <v>4953</v>
      </c>
      <c r="F48" s="114">
        <v>4923</v>
      </c>
      <c r="G48" s="114">
        <v>4803</v>
      </c>
      <c r="H48" s="140">
        <v>4718</v>
      </c>
      <c r="I48" s="115">
        <v>120</v>
      </c>
      <c r="J48" s="116">
        <v>2.5434506146672318</v>
      </c>
    </row>
    <row r="49" spans="1:12" s="110" customFormat="1" ht="13.5" customHeight="1" x14ac:dyDescent="0.2">
      <c r="A49" s="118" t="s">
        <v>105</v>
      </c>
      <c r="B49" s="119" t="s">
        <v>106</v>
      </c>
      <c r="C49" s="113">
        <v>42.641587432823478</v>
      </c>
      <c r="D49" s="115">
        <v>2063</v>
      </c>
      <c r="E49" s="114">
        <v>2080</v>
      </c>
      <c r="F49" s="114">
        <v>2065</v>
      </c>
      <c r="G49" s="114">
        <v>2008</v>
      </c>
      <c r="H49" s="140">
        <v>1976</v>
      </c>
      <c r="I49" s="115">
        <v>87</v>
      </c>
      <c r="J49" s="116">
        <v>4.402834008097166</v>
      </c>
    </row>
    <row r="50" spans="1:12" s="110" customFormat="1" ht="13.5" customHeight="1" x14ac:dyDescent="0.2">
      <c r="A50" s="120"/>
      <c r="B50" s="119" t="s">
        <v>107</v>
      </c>
      <c r="C50" s="113">
        <v>57.358412567176522</v>
      </c>
      <c r="D50" s="115">
        <v>2775</v>
      </c>
      <c r="E50" s="114">
        <v>2873</v>
      </c>
      <c r="F50" s="114">
        <v>2858</v>
      </c>
      <c r="G50" s="114">
        <v>2795</v>
      </c>
      <c r="H50" s="140">
        <v>2742</v>
      </c>
      <c r="I50" s="115">
        <v>33</v>
      </c>
      <c r="J50" s="116">
        <v>1.2035010940919038</v>
      </c>
    </row>
    <row r="51" spans="1:12" s="110" customFormat="1" ht="13.5" customHeight="1" x14ac:dyDescent="0.2">
      <c r="A51" s="118" t="s">
        <v>105</v>
      </c>
      <c r="B51" s="121" t="s">
        <v>108</v>
      </c>
      <c r="C51" s="113">
        <v>10.768912773873501</v>
      </c>
      <c r="D51" s="115">
        <v>521</v>
      </c>
      <c r="E51" s="114">
        <v>542</v>
      </c>
      <c r="F51" s="114">
        <v>575</v>
      </c>
      <c r="G51" s="114">
        <v>542</v>
      </c>
      <c r="H51" s="140">
        <v>517</v>
      </c>
      <c r="I51" s="115">
        <v>4</v>
      </c>
      <c r="J51" s="116">
        <v>0.77369439071566726</v>
      </c>
    </row>
    <row r="52" spans="1:12" s="110" customFormat="1" ht="13.5" customHeight="1" x14ac:dyDescent="0.2">
      <c r="A52" s="118"/>
      <c r="B52" s="121" t="s">
        <v>109</v>
      </c>
      <c r="C52" s="113">
        <v>73.315419594873916</v>
      </c>
      <c r="D52" s="115">
        <v>3547</v>
      </c>
      <c r="E52" s="114">
        <v>3633</v>
      </c>
      <c r="F52" s="114">
        <v>3572</v>
      </c>
      <c r="G52" s="114">
        <v>3513</v>
      </c>
      <c r="H52" s="140">
        <v>3487</v>
      </c>
      <c r="I52" s="115">
        <v>60</v>
      </c>
      <c r="J52" s="116">
        <v>1.7206767995411529</v>
      </c>
    </row>
    <row r="53" spans="1:12" s="110" customFormat="1" ht="13.5" customHeight="1" x14ac:dyDescent="0.2">
      <c r="A53" s="118"/>
      <c r="B53" s="121" t="s">
        <v>110</v>
      </c>
      <c r="C53" s="113">
        <v>15.233567589913187</v>
      </c>
      <c r="D53" s="115">
        <v>737</v>
      </c>
      <c r="E53" s="114">
        <v>743</v>
      </c>
      <c r="F53" s="114">
        <v>745</v>
      </c>
      <c r="G53" s="114">
        <v>711</v>
      </c>
      <c r="H53" s="140">
        <v>676</v>
      </c>
      <c r="I53" s="115">
        <v>61</v>
      </c>
      <c r="J53" s="116">
        <v>9.0236686390532537</v>
      </c>
    </row>
    <row r="54" spans="1:12" s="110" customFormat="1" ht="13.5" customHeight="1" x14ac:dyDescent="0.2">
      <c r="A54" s="120"/>
      <c r="B54" s="121" t="s">
        <v>111</v>
      </c>
      <c r="C54" s="113">
        <v>0.68210004133939639</v>
      </c>
      <c r="D54" s="115">
        <v>33</v>
      </c>
      <c r="E54" s="114">
        <v>35</v>
      </c>
      <c r="F54" s="114">
        <v>31</v>
      </c>
      <c r="G54" s="114">
        <v>37</v>
      </c>
      <c r="H54" s="140">
        <v>38</v>
      </c>
      <c r="I54" s="115">
        <v>-5</v>
      </c>
      <c r="J54" s="116">
        <v>-13.157894736842104</v>
      </c>
    </row>
    <row r="55" spans="1:12" s="110" customFormat="1" ht="13.5" customHeight="1" x14ac:dyDescent="0.2">
      <c r="A55" s="120"/>
      <c r="B55" s="121" t="s">
        <v>112</v>
      </c>
      <c r="C55" s="113">
        <v>0.14468788755684167</v>
      </c>
      <c r="D55" s="115">
        <v>7</v>
      </c>
      <c r="E55" s="114">
        <v>9</v>
      </c>
      <c r="F55" s="114">
        <v>9</v>
      </c>
      <c r="G55" s="114">
        <v>14</v>
      </c>
      <c r="H55" s="140">
        <v>14</v>
      </c>
      <c r="I55" s="115">
        <v>-7</v>
      </c>
      <c r="J55" s="116">
        <v>-50</v>
      </c>
    </row>
    <row r="56" spans="1:12" s="110" customFormat="1" ht="13.5" customHeight="1" x14ac:dyDescent="0.2">
      <c r="A56" s="118" t="s">
        <v>113</v>
      </c>
      <c r="B56" s="122" t="s">
        <v>116</v>
      </c>
      <c r="C56" s="113">
        <v>87.990905332782148</v>
      </c>
      <c r="D56" s="115">
        <v>4257</v>
      </c>
      <c r="E56" s="114">
        <v>4408</v>
      </c>
      <c r="F56" s="114">
        <v>4397</v>
      </c>
      <c r="G56" s="114">
        <v>4302</v>
      </c>
      <c r="H56" s="140">
        <v>4236</v>
      </c>
      <c r="I56" s="115">
        <v>21</v>
      </c>
      <c r="J56" s="116">
        <v>0.49575070821529743</v>
      </c>
    </row>
    <row r="57" spans="1:12" s="110" customFormat="1" ht="13.5" customHeight="1" x14ac:dyDescent="0.2">
      <c r="A57" s="142"/>
      <c r="B57" s="124" t="s">
        <v>117</v>
      </c>
      <c r="C57" s="125">
        <v>12.009094667217859</v>
      </c>
      <c r="D57" s="143">
        <v>581</v>
      </c>
      <c r="E57" s="144">
        <v>545</v>
      </c>
      <c r="F57" s="144">
        <v>526</v>
      </c>
      <c r="G57" s="144">
        <v>501</v>
      </c>
      <c r="H57" s="145">
        <v>482</v>
      </c>
      <c r="I57" s="143">
        <v>99</v>
      </c>
      <c r="J57" s="146">
        <v>20.539419087136931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50599</v>
      </c>
      <c r="E12" s="236">
        <v>50507</v>
      </c>
      <c r="F12" s="114">
        <v>51830</v>
      </c>
      <c r="G12" s="114">
        <v>50905</v>
      </c>
      <c r="H12" s="140">
        <v>50421</v>
      </c>
      <c r="I12" s="115">
        <v>178</v>
      </c>
      <c r="J12" s="116">
        <v>0.35302750837944508</v>
      </c>
    </row>
    <row r="13" spans="1:15" s="110" customFormat="1" ht="12" customHeight="1" x14ac:dyDescent="0.2">
      <c r="A13" s="118" t="s">
        <v>105</v>
      </c>
      <c r="B13" s="119" t="s">
        <v>106</v>
      </c>
      <c r="C13" s="113">
        <v>55.953674973813712</v>
      </c>
      <c r="D13" s="115">
        <v>28312</v>
      </c>
      <c r="E13" s="114">
        <v>28013</v>
      </c>
      <c r="F13" s="114">
        <v>29212</v>
      </c>
      <c r="G13" s="114">
        <v>28745</v>
      </c>
      <c r="H13" s="140">
        <v>28467</v>
      </c>
      <c r="I13" s="115">
        <v>-155</v>
      </c>
      <c r="J13" s="116">
        <v>-0.54449011135700986</v>
      </c>
    </row>
    <row r="14" spans="1:15" s="110" customFormat="1" ht="12" customHeight="1" x14ac:dyDescent="0.2">
      <c r="A14" s="118"/>
      <c r="B14" s="119" t="s">
        <v>107</v>
      </c>
      <c r="C14" s="113">
        <v>44.046325026186288</v>
      </c>
      <c r="D14" s="115">
        <v>22287</v>
      </c>
      <c r="E14" s="114">
        <v>22494</v>
      </c>
      <c r="F14" s="114">
        <v>22618</v>
      </c>
      <c r="G14" s="114">
        <v>22160</v>
      </c>
      <c r="H14" s="140">
        <v>21954</v>
      </c>
      <c r="I14" s="115">
        <v>333</v>
      </c>
      <c r="J14" s="116">
        <v>1.5168078710030062</v>
      </c>
    </row>
    <row r="15" spans="1:15" s="110" customFormat="1" ht="12" customHeight="1" x14ac:dyDescent="0.2">
      <c r="A15" s="118" t="s">
        <v>105</v>
      </c>
      <c r="B15" s="121" t="s">
        <v>108</v>
      </c>
      <c r="C15" s="113">
        <v>13.74335461175122</v>
      </c>
      <c r="D15" s="115">
        <v>6954</v>
      </c>
      <c r="E15" s="114">
        <v>7071</v>
      </c>
      <c r="F15" s="114">
        <v>7417</v>
      </c>
      <c r="G15" s="114">
        <v>6832</v>
      </c>
      <c r="H15" s="140">
        <v>6899</v>
      </c>
      <c r="I15" s="115">
        <v>55</v>
      </c>
      <c r="J15" s="116">
        <v>0.79721698796927087</v>
      </c>
    </row>
    <row r="16" spans="1:15" s="110" customFormat="1" ht="12" customHeight="1" x14ac:dyDescent="0.2">
      <c r="A16" s="118"/>
      <c r="B16" s="121" t="s">
        <v>109</v>
      </c>
      <c r="C16" s="113">
        <v>66.625822644716294</v>
      </c>
      <c r="D16" s="115">
        <v>33712</v>
      </c>
      <c r="E16" s="114">
        <v>33606</v>
      </c>
      <c r="F16" s="114">
        <v>34494</v>
      </c>
      <c r="G16" s="114">
        <v>34290</v>
      </c>
      <c r="H16" s="140">
        <v>33947</v>
      </c>
      <c r="I16" s="115">
        <v>-235</v>
      </c>
      <c r="J16" s="116">
        <v>-0.69225557486670397</v>
      </c>
    </row>
    <row r="17" spans="1:10" s="110" customFormat="1" ht="12" customHeight="1" x14ac:dyDescent="0.2">
      <c r="A17" s="118"/>
      <c r="B17" s="121" t="s">
        <v>110</v>
      </c>
      <c r="C17" s="113">
        <v>18.769145635289235</v>
      </c>
      <c r="D17" s="115">
        <v>9497</v>
      </c>
      <c r="E17" s="114">
        <v>9384</v>
      </c>
      <c r="F17" s="114">
        <v>9477</v>
      </c>
      <c r="G17" s="114">
        <v>9352</v>
      </c>
      <c r="H17" s="140">
        <v>9165</v>
      </c>
      <c r="I17" s="115">
        <v>332</v>
      </c>
      <c r="J17" s="116">
        <v>3.6224768139661756</v>
      </c>
    </row>
    <row r="18" spans="1:10" s="110" customFormat="1" ht="12" customHeight="1" x14ac:dyDescent="0.2">
      <c r="A18" s="120"/>
      <c r="B18" s="121" t="s">
        <v>111</v>
      </c>
      <c r="C18" s="113">
        <v>0.86167710824324595</v>
      </c>
      <c r="D18" s="115">
        <v>436</v>
      </c>
      <c r="E18" s="114">
        <v>446</v>
      </c>
      <c r="F18" s="114">
        <v>442</v>
      </c>
      <c r="G18" s="114">
        <v>431</v>
      </c>
      <c r="H18" s="140">
        <v>410</v>
      </c>
      <c r="I18" s="115">
        <v>26</v>
      </c>
      <c r="J18" s="116">
        <v>6.3414634146341466</v>
      </c>
    </row>
    <row r="19" spans="1:10" s="110" customFormat="1" ht="12" customHeight="1" x14ac:dyDescent="0.2">
      <c r="A19" s="120"/>
      <c r="B19" s="121" t="s">
        <v>112</v>
      </c>
      <c r="C19" s="113">
        <v>0.23320618984564911</v>
      </c>
      <c r="D19" s="115">
        <v>118</v>
      </c>
      <c r="E19" s="114">
        <v>129</v>
      </c>
      <c r="F19" s="114">
        <v>132</v>
      </c>
      <c r="G19" s="114">
        <v>128</v>
      </c>
      <c r="H19" s="140">
        <v>114</v>
      </c>
      <c r="I19" s="115">
        <v>4</v>
      </c>
      <c r="J19" s="116">
        <v>3.5087719298245612</v>
      </c>
    </row>
    <row r="20" spans="1:10" s="110" customFormat="1" ht="12" customHeight="1" x14ac:dyDescent="0.2">
      <c r="A20" s="118" t="s">
        <v>113</v>
      </c>
      <c r="B20" s="119" t="s">
        <v>181</v>
      </c>
      <c r="C20" s="113">
        <v>73.222790964248304</v>
      </c>
      <c r="D20" s="115">
        <v>37050</v>
      </c>
      <c r="E20" s="114">
        <v>36736</v>
      </c>
      <c r="F20" s="114">
        <v>38117</v>
      </c>
      <c r="G20" s="114">
        <v>37476</v>
      </c>
      <c r="H20" s="140">
        <v>37285</v>
      </c>
      <c r="I20" s="115">
        <v>-235</v>
      </c>
      <c r="J20" s="116">
        <v>-0.63028027356845917</v>
      </c>
    </row>
    <row r="21" spans="1:10" s="110" customFormat="1" ht="12" customHeight="1" x14ac:dyDescent="0.2">
      <c r="A21" s="118"/>
      <c r="B21" s="119" t="s">
        <v>182</v>
      </c>
      <c r="C21" s="113">
        <v>26.777209035751696</v>
      </c>
      <c r="D21" s="115">
        <v>13549</v>
      </c>
      <c r="E21" s="114">
        <v>13771</v>
      </c>
      <c r="F21" s="114">
        <v>13713</v>
      </c>
      <c r="G21" s="114">
        <v>13429</v>
      </c>
      <c r="H21" s="140">
        <v>13136</v>
      </c>
      <c r="I21" s="115">
        <v>413</v>
      </c>
      <c r="J21" s="116">
        <v>3.1440316686967114</v>
      </c>
    </row>
    <row r="22" spans="1:10" s="110" customFormat="1" ht="12" customHeight="1" x14ac:dyDescent="0.2">
      <c r="A22" s="118" t="s">
        <v>113</v>
      </c>
      <c r="B22" s="119" t="s">
        <v>116</v>
      </c>
      <c r="C22" s="113">
        <v>88.695428763414299</v>
      </c>
      <c r="D22" s="115">
        <v>44879</v>
      </c>
      <c r="E22" s="114">
        <v>44857</v>
      </c>
      <c r="F22" s="114">
        <v>45639</v>
      </c>
      <c r="G22" s="114">
        <v>44892</v>
      </c>
      <c r="H22" s="140">
        <v>44796</v>
      </c>
      <c r="I22" s="115">
        <v>83</v>
      </c>
      <c r="J22" s="116">
        <v>0.18528440039289223</v>
      </c>
    </row>
    <row r="23" spans="1:10" s="110" customFormat="1" ht="12" customHeight="1" x14ac:dyDescent="0.2">
      <c r="A23" s="118"/>
      <c r="B23" s="119" t="s">
        <v>117</v>
      </c>
      <c r="C23" s="113">
        <v>11.282831676515347</v>
      </c>
      <c r="D23" s="115">
        <v>5709</v>
      </c>
      <c r="E23" s="114">
        <v>5630</v>
      </c>
      <c r="F23" s="114">
        <v>6169</v>
      </c>
      <c r="G23" s="114">
        <v>5996</v>
      </c>
      <c r="H23" s="140">
        <v>5607</v>
      </c>
      <c r="I23" s="115">
        <v>102</v>
      </c>
      <c r="J23" s="116">
        <v>1.8191546281433921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50849</v>
      </c>
      <c r="E64" s="236">
        <v>50463</v>
      </c>
      <c r="F64" s="236">
        <v>51540</v>
      </c>
      <c r="G64" s="236">
        <v>50593</v>
      </c>
      <c r="H64" s="140">
        <v>50127</v>
      </c>
      <c r="I64" s="115">
        <v>722</v>
      </c>
      <c r="J64" s="116">
        <v>1.4403415325074311</v>
      </c>
    </row>
    <row r="65" spans="1:12" s="110" customFormat="1" ht="12" customHeight="1" x14ac:dyDescent="0.2">
      <c r="A65" s="118" t="s">
        <v>105</v>
      </c>
      <c r="B65" s="119" t="s">
        <v>106</v>
      </c>
      <c r="C65" s="113">
        <v>55.299022596314579</v>
      </c>
      <c r="D65" s="235">
        <v>28119</v>
      </c>
      <c r="E65" s="236">
        <v>27742</v>
      </c>
      <c r="F65" s="236">
        <v>28668</v>
      </c>
      <c r="G65" s="236">
        <v>28153</v>
      </c>
      <c r="H65" s="140">
        <v>27888</v>
      </c>
      <c r="I65" s="115">
        <v>231</v>
      </c>
      <c r="J65" s="116">
        <v>0.82831325301204817</v>
      </c>
    </row>
    <row r="66" spans="1:12" s="110" customFormat="1" ht="12" customHeight="1" x14ac:dyDescent="0.2">
      <c r="A66" s="118"/>
      <c r="B66" s="119" t="s">
        <v>107</v>
      </c>
      <c r="C66" s="113">
        <v>44.700977403685421</v>
      </c>
      <c r="D66" s="235">
        <v>22730</v>
      </c>
      <c r="E66" s="236">
        <v>22721</v>
      </c>
      <c r="F66" s="236">
        <v>22872</v>
      </c>
      <c r="G66" s="236">
        <v>22440</v>
      </c>
      <c r="H66" s="140">
        <v>22239</v>
      </c>
      <c r="I66" s="115">
        <v>491</v>
      </c>
      <c r="J66" s="116">
        <v>2.207833086020055</v>
      </c>
    </row>
    <row r="67" spans="1:12" s="110" customFormat="1" ht="12" customHeight="1" x14ac:dyDescent="0.2">
      <c r="A67" s="118" t="s">
        <v>105</v>
      </c>
      <c r="B67" s="121" t="s">
        <v>108</v>
      </c>
      <c r="C67" s="113">
        <v>13.408326614092706</v>
      </c>
      <c r="D67" s="235">
        <v>6818</v>
      </c>
      <c r="E67" s="236">
        <v>6910</v>
      </c>
      <c r="F67" s="236">
        <v>7271</v>
      </c>
      <c r="G67" s="236">
        <v>6644</v>
      </c>
      <c r="H67" s="140">
        <v>6726</v>
      </c>
      <c r="I67" s="115">
        <v>92</v>
      </c>
      <c r="J67" s="116">
        <v>1.367826345524829</v>
      </c>
    </row>
    <row r="68" spans="1:12" s="110" customFormat="1" ht="12" customHeight="1" x14ac:dyDescent="0.2">
      <c r="A68" s="118"/>
      <c r="B68" s="121" t="s">
        <v>109</v>
      </c>
      <c r="C68" s="113">
        <v>66.544081496194622</v>
      </c>
      <c r="D68" s="235">
        <v>33837</v>
      </c>
      <c r="E68" s="236">
        <v>33512</v>
      </c>
      <c r="F68" s="236">
        <v>34167</v>
      </c>
      <c r="G68" s="236">
        <v>34002</v>
      </c>
      <c r="H68" s="140">
        <v>33657</v>
      </c>
      <c r="I68" s="115">
        <v>180</v>
      </c>
      <c r="J68" s="116">
        <v>0.53480702379891254</v>
      </c>
    </row>
    <row r="69" spans="1:12" s="110" customFormat="1" ht="12" customHeight="1" x14ac:dyDescent="0.2">
      <c r="A69" s="118"/>
      <c r="B69" s="121" t="s">
        <v>110</v>
      </c>
      <c r="C69" s="113">
        <v>19.186218018053452</v>
      </c>
      <c r="D69" s="235">
        <v>9756</v>
      </c>
      <c r="E69" s="236">
        <v>9587</v>
      </c>
      <c r="F69" s="236">
        <v>9657</v>
      </c>
      <c r="G69" s="236">
        <v>9510</v>
      </c>
      <c r="H69" s="140">
        <v>9329</v>
      </c>
      <c r="I69" s="115">
        <v>427</v>
      </c>
      <c r="J69" s="116">
        <v>4.5771250937935468</v>
      </c>
    </row>
    <row r="70" spans="1:12" s="110" customFormat="1" ht="12" customHeight="1" x14ac:dyDescent="0.2">
      <c r="A70" s="120"/>
      <c r="B70" s="121" t="s">
        <v>111</v>
      </c>
      <c r="C70" s="113">
        <v>0.8613738716592263</v>
      </c>
      <c r="D70" s="235">
        <v>438</v>
      </c>
      <c r="E70" s="236">
        <v>454</v>
      </c>
      <c r="F70" s="236">
        <v>445</v>
      </c>
      <c r="G70" s="236">
        <v>437</v>
      </c>
      <c r="H70" s="140">
        <v>415</v>
      </c>
      <c r="I70" s="115">
        <v>23</v>
      </c>
      <c r="J70" s="116">
        <v>5.5421686746987948</v>
      </c>
    </row>
    <row r="71" spans="1:12" s="110" customFormat="1" ht="12" customHeight="1" x14ac:dyDescent="0.2">
      <c r="A71" s="120"/>
      <c r="B71" s="121" t="s">
        <v>112</v>
      </c>
      <c r="C71" s="113">
        <v>0.24582587661507602</v>
      </c>
      <c r="D71" s="235">
        <v>125</v>
      </c>
      <c r="E71" s="236">
        <v>136</v>
      </c>
      <c r="F71" s="236">
        <v>127</v>
      </c>
      <c r="G71" s="236">
        <v>118</v>
      </c>
      <c r="H71" s="140">
        <v>108</v>
      </c>
      <c r="I71" s="115">
        <v>17</v>
      </c>
      <c r="J71" s="116">
        <v>15.74074074074074</v>
      </c>
    </row>
    <row r="72" spans="1:12" s="110" customFormat="1" ht="12" customHeight="1" x14ac:dyDescent="0.2">
      <c r="A72" s="118" t="s">
        <v>113</v>
      </c>
      <c r="B72" s="119" t="s">
        <v>181</v>
      </c>
      <c r="C72" s="113">
        <v>72.758559657023739</v>
      </c>
      <c r="D72" s="235">
        <v>36997</v>
      </c>
      <c r="E72" s="236">
        <v>36638</v>
      </c>
      <c r="F72" s="236">
        <v>37754</v>
      </c>
      <c r="G72" s="236">
        <v>37085</v>
      </c>
      <c r="H72" s="140">
        <v>36826</v>
      </c>
      <c r="I72" s="115">
        <v>171</v>
      </c>
      <c r="J72" s="116">
        <v>0.4643458426111986</v>
      </c>
    </row>
    <row r="73" spans="1:12" s="110" customFormat="1" ht="12" customHeight="1" x14ac:dyDescent="0.2">
      <c r="A73" s="118"/>
      <c r="B73" s="119" t="s">
        <v>182</v>
      </c>
      <c r="C73" s="113">
        <v>27.241440342976261</v>
      </c>
      <c r="D73" s="115">
        <v>13852</v>
      </c>
      <c r="E73" s="114">
        <v>13825</v>
      </c>
      <c r="F73" s="114">
        <v>13786</v>
      </c>
      <c r="G73" s="114">
        <v>13508</v>
      </c>
      <c r="H73" s="140">
        <v>13301</v>
      </c>
      <c r="I73" s="115">
        <v>551</v>
      </c>
      <c r="J73" s="116">
        <v>4.1425456732576498</v>
      </c>
    </row>
    <row r="74" spans="1:12" s="110" customFormat="1" ht="12" customHeight="1" x14ac:dyDescent="0.2">
      <c r="A74" s="118" t="s">
        <v>113</v>
      </c>
      <c r="B74" s="119" t="s">
        <v>116</v>
      </c>
      <c r="C74" s="113">
        <v>89.972270841117819</v>
      </c>
      <c r="D74" s="115">
        <v>45750</v>
      </c>
      <c r="E74" s="114">
        <v>45646</v>
      </c>
      <c r="F74" s="114">
        <v>46390</v>
      </c>
      <c r="G74" s="114">
        <v>45654</v>
      </c>
      <c r="H74" s="140">
        <v>45513</v>
      </c>
      <c r="I74" s="115">
        <v>237</v>
      </c>
      <c r="J74" s="116">
        <v>0.52073034078175462</v>
      </c>
    </row>
    <row r="75" spans="1:12" s="110" customFormat="1" ht="12" customHeight="1" x14ac:dyDescent="0.2">
      <c r="A75" s="142"/>
      <c r="B75" s="124" t="s">
        <v>117</v>
      </c>
      <c r="C75" s="125">
        <v>10.000196660701292</v>
      </c>
      <c r="D75" s="143">
        <v>5085</v>
      </c>
      <c r="E75" s="144">
        <v>4796</v>
      </c>
      <c r="F75" s="144">
        <v>5128</v>
      </c>
      <c r="G75" s="144">
        <v>4920</v>
      </c>
      <c r="H75" s="145">
        <v>4597</v>
      </c>
      <c r="I75" s="143">
        <v>488</v>
      </c>
      <c r="J75" s="146">
        <v>10.615618881879486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50599</v>
      </c>
      <c r="G11" s="114">
        <v>50507</v>
      </c>
      <c r="H11" s="114">
        <v>51830</v>
      </c>
      <c r="I11" s="114">
        <v>50905</v>
      </c>
      <c r="J11" s="140">
        <v>50421</v>
      </c>
      <c r="K11" s="114">
        <v>178</v>
      </c>
      <c r="L11" s="116">
        <v>0.35302750837944508</v>
      </c>
    </row>
    <row r="12" spans="1:17" s="110" customFormat="1" ht="24.95" customHeight="1" x14ac:dyDescent="0.2">
      <c r="A12" s="606" t="s">
        <v>185</v>
      </c>
      <c r="B12" s="607"/>
      <c r="C12" s="607"/>
      <c r="D12" s="608"/>
      <c r="E12" s="113">
        <v>55.953674973813712</v>
      </c>
      <c r="F12" s="115">
        <v>28312</v>
      </c>
      <c r="G12" s="114">
        <v>28013</v>
      </c>
      <c r="H12" s="114">
        <v>29212</v>
      </c>
      <c r="I12" s="114">
        <v>28745</v>
      </c>
      <c r="J12" s="140">
        <v>28467</v>
      </c>
      <c r="K12" s="114">
        <v>-155</v>
      </c>
      <c r="L12" s="116">
        <v>-0.54449011135700986</v>
      </c>
    </row>
    <row r="13" spans="1:17" s="110" customFormat="1" ht="15" customHeight="1" x14ac:dyDescent="0.2">
      <c r="A13" s="120"/>
      <c r="B13" s="609" t="s">
        <v>107</v>
      </c>
      <c r="C13" s="609"/>
      <c r="E13" s="113">
        <v>44.046325026186288</v>
      </c>
      <c r="F13" s="115">
        <v>22287</v>
      </c>
      <c r="G13" s="114">
        <v>22494</v>
      </c>
      <c r="H13" s="114">
        <v>22618</v>
      </c>
      <c r="I13" s="114">
        <v>22160</v>
      </c>
      <c r="J13" s="140">
        <v>21954</v>
      </c>
      <c r="K13" s="114">
        <v>333</v>
      </c>
      <c r="L13" s="116">
        <v>1.5168078710030062</v>
      </c>
    </row>
    <row r="14" spans="1:17" s="110" customFormat="1" ht="24.95" customHeight="1" x14ac:dyDescent="0.2">
      <c r="A14" s="606" t="s">
        <v>186</v>
      </c>
      <c r="B14" s="607"/>
      <c r="C14" s="607"/>
      <c r="D14" s="608"/>
      <c r="E14" s="113">
        <v>13.74335461175122</v>
      </c>
      <c r="F14" s="115">
        <v>6954</v>
      </c>
      <c r="G14" s="114">
        <v>7071</v>
      </c>
      <c r="H14" s="114">
        <v>7417</v>
      </c>
      <c r="I14" s="114">
        <v>6832</v>
      </c>
      <c r="J14" s="140">
        <v>6899</v>
      </c>
      <c r="K14" s="114">
        <v>55</v>
      </c>
      <c r="L14" s="116">
        <v>0.79721698796927087</v>
      </c>
    </row>
    <row r="15" spans="1:17" s="110" customFormat="1" ht="15" customHeight="1" x14ac:dyDescent="0.2">
      <c r="A15" s="120"/>
      <c r="B15" s="119"/>
      <c r="C15" s="258" t="s">
        <v>106</v>
      </c>
      <c r="E15" s="113">
        <v>56.31291343111878</v>
      </c>
      <c r="F15" s="115">
        <v>3916</v>
      </c>
      <c r="G15" s="114">
        <v>3945</v>
      </c>
      <c r="H15" s="114">
        <v>4216</v>
      </c>
      <c r="I15" s="114">
        <v>3891</v>
      </c>
      <c r="J15" s="140">
        <v>3915</v>
      </c>
      <c r="K15" s="114">
        <v>1</v>
      </c>
      <c r="L15" s="116">
        <v>2.554278416347382E-2</v>
      </c>
    </row>
    <row r="16" spans="1:17" s="110" customFormat="1" ht="15" customHeight="1" x14ac:dyDescent="0.2">
      <c r="A16" s="120"/>
      <c r="B16" s="119"/>
      <c r="C16" s="258" t="s">
        <v>107</v>
      </c>
      <c r="E16" s="113">
        <v>43.68708656888122</v>
      </c>
      <c r="F16" s="115">
        <v>3038</v>
      </c>
      <c r="G16" s="114">
        <v>3126</v>
      </c>
      <c r="H16" s="114">
        <v>3201</v>
      </c>
      <c r="I16" s="114">
        <v>2941</v>
      </c>
      <c r="J16" s="140">
        <v>2984</v>
      </c>
      <c r="K16" s="114">
        <v>54</v>
      </c>
      <c r="L16" s="116">
        <v>1.8096514745308312</v>
      </c>
    </row>
    <row r="17" spans="1:12" s="110" customFormat="1" ht="15" customHeight="1" x14ac:dyDescent="0.2">
      <c r="A17" s="120"/>
      <c r="B17" s="121" t="s">
        <v>109</v>
      </c>
      <c r="C17" s="258"/>
      <c r="E17" s="113">
        <v>66.625822644716294</v>
      </c>
      <c r="F17" s="115">
        <v>33712</v>
      </c>
      <c r="G17" s="114">
        <v>33606</v>
      </c>
      <c r="H17" s="114">
        <v>34494</v>
      </c>
      <c r="I17" s="114">
        <v>34290</v>
      </c>
      <c r="J17" s="140">
        <v>33947</v>
      </c>
      <c r="K17" s="114">
        <v>-235</v>
      </c>
      <c r="L17" s="116">
        <v>-0.69225557486670397</v>
      </c>
    </row>
    <row r="18" spans="1:12" s="110" customFormat="1" ht="15" customHeight="1" x14ac:dyDescent="0.2">
      <c r="A18" s="120"/>
      <c r="B18" s="119"/>
      <c r="C18" s="258" t="s">
        <v>106</v>
      </c>
      <c r="E18" s="113">
        <v>55.902942572377789</v>
      </c>
      <c r="F18" s="115">
        <v>18846</v>
      </c>
      <c r="G18" s="114">
        <v>18612</v>
      </c>
      <c r="H18" s="114">
        <v>19401</v>
      </c>
      <c r="I18" s="114">
        <v>19357</v>
      </c>
      <c r="J18" s="140">
        <v>19191</v>
      </c>
      <c r="K18" s="114">
        <v>-345</v>
      </c>
      <c r="L18" s="116">
        <v>-1.7977176801625763</v>
      </c>
    </row>
    <row r="19" spans="1:12" s="110" customFormat="1" ht="15" customHeight="1" x14ac:dyDescent="0.2">
      <c r="A19" s="120"/>
      <c r="B19" s="119"/>
      <c r="C19" s="258" t="s">
        <v>107</v>
      </c>
      <c r="E19" s="113">
        <v>44.097057427622211</v>
      </c>
      <c r="F19" s="115">
        <v>14866</v>
      </c>
      <c r="G19" s="114">
        <v>14994</v>
      </c>
      <c r="H19" s="114">
        <v>15093</v>
      </c>
      <c r="I19" s="114">
        <v>14933</v>
      </c>
      <c r="J19" s="140">
        <v>14756</v>
      </c>
      <c r="K19" s="114">
        <v>110</v>
      </c>
      <c r="L19" s="116">
        <v>0.74545947411222557</v>
      </c>
    </row>
    <row r="20" spans="1:12" s="110" customFormat="1" ht="15" customHeight="1" x14ac:dyDescent="0.2">
      <c r="A20" s="120"/>
      <c r="B20" s="121" t="s">
        <v>110</v>
      </c>
      <c r="C20" s="258"/>
      <c r="E20" s="113">
        <v>18.769145635289235</v>
      </c>
      <c r="F20" s="115">
        <v>9497</v>
      </c>
      <c r="G20" s="114">
        <v>9384</v>
      </c>
      <c r="H20" s="114">
        <v>9477</v>
      </c>
      <c r="I20" s="114">
        <v>9352</v>
      </c>
      <c r="J20" s="140">
        <v>9165</v>
      </c>
      <c r="K20" s="114">
        <v>332</v>
      </c>
      <c r="L20" s="116">
        <v>3.6224768139661756</v>
      </c>
    </row>
    <row r="21" spans="1:12" s="110" customFormat="1" ht="15" customHeight="1" x14ac:dyDescent="0.2">
      <c r="A21" s="120"/>
      <c r="B21" s="119"/>
      <c r="C21" s="258" t="s">
        <v>106</v>
      </c>
      <c r="E21" s="113">
        <v>55.270085290091608</v>
      </c>
      <c r="F21" s="115">
        <v>5249</v>
      </c>
      <c r="G21" s="114">
        <v>5150</v>
      </c>
      <c r="H21" s="114">
        <v>5284</v>
      </c>
      <c r="I21" s="114">
        <v>5191</v>
      </c>
      <c r="J21" s="140">
        <v>5073</v>
      </c>
      <c r="K21" s="114">
        <v>176</v>
      </c>
      <c r="L21" s="116">
        <v>3.4693475261186673</v>
      </c>
    </row>
    <row r="22" spans="1:12" s="110" customFormat="1" ht="15" customHeight="1" x14ac:dyDescent="0.2">
      <c r="A22" s="120"/>
      <c r="B22" s="119"/>
      <c r="C22" s="258" t="s">
        <v>107</v>
      </c>
      <c r="E22" s="113">
        <v>44.729914709908392</v>
      </c>
      <c r="F22" s="115">
        <v>4248</v>
      </c>
      <c r="G22" s="114">
        <v>4234</v>
      </c>
      <c r="H22" s="114">
        <v>4193</v>
      </c>
      <c r="I22" s="114">
        <v>4161</v>
      </c>
      <c r="J22" s="140">
        <v>4092</v>
      </c>
      <c r="K22" s="114">
        <v>156</v>
      </c>
      <c r="L22" s="116">
        <v>3.8123167155425222</v>
      </c>
    </row>
    <row r="23" spans="1:12" s="110" customFormat="1" ht="15" customHeight="1" x14ac:dyDescent="0.2">
      <c r="A23" s="120"/>
      <c r="B23" s="121" t="s">
        <v>111</v>
      </c>
      <c r="C23" s="258"/>
      <c r="E23" s="113">
        <v>0.86167710824324595</v>
      </c>
      <c r="F23" s="115">
        <v>436</v>
      </c>
      <c r="G23" s="114">
        <v>446</v>
      </c>
      <c r="H23" s="114">
        <v>442</v>
      </c>
      <c r="I23" s="114">
        <v>431</v>
      </c>
      <c r="J23" s="140">
        <v>410</v>
      </c>
      <c r="K23" s="114">
        <v>26</v>
      </c>
      <c r="L23" s="116">
        <v>6.3414634146341466</v>
      </c>
    </row>
    <row r="24" spans="1:12" s="110" customFormat="1" ht="15" customHeight="1" x14ac:dyDescent="0.2">
      <c r="A24" s="120"/>
      <c r="B24" s="119"/>
      <c r="C24" s="258" t="s">
        <v>106</v>
      </c>
      <c r="E24" s="113">
        <v>69.036697247706428</v>
      </c>
      <c r="F24" s="115">
        <v>301</v>
      </c>
      <c r="G24" s="114">
        <v>306</v>
      </c>
      <c r="H24" s="114">
        <v>311</v>
      </c>
      <c r="I24" s="114">
        <v>306</v>
      </c>
      <c r="J24" s="140">
        <v>288</v>
      </c>
      <c r="K24" s="114">
        <v>13</v>
      </c>
      <c r="L24" s="116">
        <v>4.5138888888888893</v>
      </c>
    </row>
    <row r="25" spans="1:12" s="110" customFormat="1" ht="15" customHeight="1" x14ac:dyDescent="0.2">
      <c r="A25" s="120"/>
      <c r="B25" s="119"/>
      <c r="C25" s="258" t="s">
        <v>107</v>
      </c>
      <c r="E25" s="113">
        <v>30.963302752293579</v>
      </c>
      <c r="F25" s="115">
        <v>135</v>
      </c>
      <c r="G25" s="114">
        <v>140</v>
      </c>
      <c r="H25" s="114">
        <v>131</v>
      </c>
      <c r="I25" s="114">
        <v>125</v>
      </c>
      <c r="J25" s="140">
        <v>122</v>
      </c>
      <c r="K25" s="114">
        <v>13</v>
      </c>
      <c r="L25" s="116">
        <v>10.655737704918034</v>
      </c>
    </row>
    <row r="26" spans="1:12" s="110" customFormat="1" ht="15" customHeight="1" x14ac:dyDescent="0.2">
      <c r="A26" s="120"/>
      <c r="C26" s="121" t="s">
        <v>187</v>
      </c>
      <c r="D26" s="110" t="s">
        <v>188</v>
      </c>
      <c r="E26" s="113">
        <v>0.23320618984564911</v>
      </c>
      <c r="F26" s="115">
        <v>118</v>
      </c>
      <c r="G26" s="114">
        <v>129</v>
      </c>
      <c r="H26" s="114">
        <v>132</v>
      </c>
      <c r="I26" s="114">
        <v>128</v>
      </c>
      <c r="J26" s="140">
        <v>114</v>
      </c>
      <c r="K26" s="114">
        <v>4</v>
      </c>
      <c r="L26" s="116">
        <v>3.5087719298245612</v>
      </c>
    </row>
    <row r="27" spans="1:12" s="110" customFormat="1" ht="15" customHeight="1" x14ac:dyDescent="0.2">
      <c r="A27" s="120"/>
      <c r="B27" s="119"/>
      <c r="D27" s="259" t="s">
        <v>106</v>
      </c>
      <c r="E27" s="113">
        <v>52.542372881355931</v>
      </c>
      <c r="F27" s="115">
        <v>62</v>
      </c>
      <c r="G27" s="114">
        <v>72</v>
      </c>
      <c r="H27" s="114">
        <v>77</v>
      </c>
      <c r="I27" s="114">
        <v>77</v>
      </c>
      <c r="J27" s="140">
        <v>63</v>
      </c>
      <c r="K27" s="114">
        <v>-1</v>
      </c>
      <c r="L27" s="116">
        <v>-1.5873015873015872</v>
      </c>
    </row>
    <row r="28" spans="1:12" s="110" customFormat="1" ht="15" customHeight="1" x14ac:dyDescent="0.2">
      <c r="A28" s="120"/>
      <c r="B28" s="119"/>
      <c r="D28" s="259" t="s">
        <v>107</v>
      </c>
      <c r="E28" s="113">
        <v>47.457627118644069</v>
      </c>
      <c r="F28" s="115">
        <v>56</v>
      </c>
      <c r="G28" s="114">
        <v>57</v>
      </c>
      <c r="H28" s="114">
        <v>55</v>
      </c>
      <c r="I28" s="114">
        <v>51</v>
      </c>
      <c r="J28" s="140">
        <v>51</v>
      </c>
      <c r="K28" s="114">
        <v>5</v>
      </c>
      <c r="L28" s="116">
        <v>9.8039215686274517</v>
      </c>
    </row>
    <row r="29" spans="1:12" s="110" customFormat="1" ht="24.95" customHeight="1" x14ac:dyDescent="0.2">
      <c r="A29" s="606" t="s">
        <v>189</v>
      </c>
      <c r="B29" s="607"/>
      <c r="C29" s="607"/>
      <c r="D29" s="608"/>
      <c r="E29" s="113">
        <v>88.695428763414299</v>
      </c>
      <c r="F29" s="115">
        <v>44879</v>
      </c>
      <c r="G29" s="114">
        <v>44857</v>
      </c>
      <c r="H29" s="114">
        <v>45639</v>
      </c>
      <c r="I29" s="114">
        <v>44892</v>
      </c>
      <c r="J29" s="140">
        <v>44796</v>
      </c>
      <c r="K29" s="114">
        <v>83</v>
      </c>
      <c r="L29" s="116">
        <v>0.18528440039289223</v>
      </c>
    </row>
    <row r="30" spans="1:12" s="110" customFormat="1" ht="15" customHeight="1" x14ac:dyDescent="0.2">
      <c r="A30" s="120"/>
      <c r="B30" s="119"/>
      <c r="C30" s="258" t="s">
        <v>106</v>
      </c>
      <c r="E30" s="113">
        <v>53.829185142271442</v>
      </c>
      <c r="F30" s="115">
        <v>24158</v>
      </c>
      <c r="G30" s="114">
        <v>23991</v>
      </c>
      <c r="H30" s="114">
        <v>24736</v>
      </c>
      <c r="I30" s="114">
        <v>24370</v>
      </c>
      <c r="J30" s="140">
        <v>24305</v>
      </c>
      <c r="K30" s="114">
        <v>-147</v>
      </c>
      <c r="L30" s="116">
        <v>-0.60481382431598441</v>
      </c>
    </row>
    <row r="31" spans="1:12" s="110" customFormat="1" ht="15" customHeight="1" x14ac:dyDescent="0.2">
      <c r="A31" s="120"/>
      <c r="B31" s="119"/>
      <c r="C31" s="258" t="s">
        <v>107</v>
      </c>
      <c r="E31" s="113">
        <v>46.170814857728558</v>
      </c>
      <c r="F31" s="115">
        <v>20721</v>
      </c>
      <c r="G31" s="114">
        <v>20866</v>
      </c>
      <c r="H31" s="114">
        <v>20903</v>
      </c>
      <c r="I31" s="114">
        <v>20522</v>
      </c>
      <c r="J31" s="140">
        <v>20491</v>
      </c>
      <c r="K31" s="114">
        <v>230</v>
      </c>
      <c r="L31" s="116">
        <v>1.1224439998047924</v>
      </c>
    </row>
    <row r="32" spans="1:12" s="110" customFormat="1" ht="15" customHeight="1" x14ac:dyDescent="0.2">
      <c r="A32" s="120"/>
      <c r="B32" s="119" t="s">
        <v>117</v>
      </c>
      <c r="C32" s="258"/>
      <c r="E32" s="113">
        <v>11.282831676515347</v>
      </c>
      <c r="F32" s="115">
        <v>5709</v>
      </c>
      <c r="G32" s="114">
        <v>5630</v>
      </c>
      <c r="H32" s="114">
        <v>6169</v>
      </c>
      <c r="I32" s="114">
        <v>5996</v>
      </c>
      <c r="J32" s="140">
        <v>5607</v>
      </c>
      <c r="K32" s="114">
        <v>102</v>
      </c>
      <c r="L32" s="116">
        <v>1.8191546281433921</v>
      </c>
    </row>
    <row r="33" spans="1:12" s="110" customFormat="1" ht="15" customHeight="1" x14ac:dyDescent="0.2">
      <c r="A33" s="120"/>
      <c r="B33" s="119"/>
      <c r="C33" s="258" t="s">
        <v>106</v>
      </c>
      <c r="E33" s="113">
        <v>72.657207917323518</v>
      </c>
      <c r="F33" s="115">
        <v>4148</v>
      </c>
      <c r="G33" s="114">
        <v>4009</v>
      </c>
      <c r="H33" s="114">
        <v>4462</v>
      </c>
      <c r="I33" s="114">
        <v>4364</v>
      </c>
      <c r="J33" s="140">
        <v>4148</v>
      </c>
      <c r="K33" s="114">
        <v>0</v>
      </c>
      <c r="L33" s="116">
        <v>0</v>
      </c>
    </row>
    <row r="34" spans="1:12" s="110" customFormat="1" ht="15" customHeight="1" x14ac:dyDescent="0.2">
      <c r="A34" s="120"/>
      <c r="B34" s="119"/>
      <c r="C34" s="258" t="s">
        <v>107</v>
      </c>
      <c r="E34" s="113">
        <v>27.342792082676475</v>
      </c>
      <c r="F34" s="115">
        <v>1561</v>
      </c>
      <c r="G34" s="114">
        <v>1621</v>
      </c>
      <c r="H34" s="114">
        <v>1707</v>
      </c>
      <c r="I34" s="114">
        <v>1632</v>
      </c>
      <c r="J34" s="140">
        <v>1459</v>
      </c>
      <c r="K34" s="114">
        <v>102</v>
      </c>
      <c r="L34" s="116">
        <v>6.9910897875257021</v>
      </c>
    </row>
    <row r="35" spans="1:12" s="110" customFormat="1" ht="24.95" customHeight="1" x14ac:dyDescent="0.2">
      <c r="A35" s="606" t="s">
        <v>190</v>
      </c>
      <c r="B35" s="607"/>
      <c r="C35" s="607"/>
      <c r="D35" s="608"/>
      <c r="E35" s="113">
        <v>73.222790964248304</v>
      </c>
      <c r="F35" s="115">
        <v>37050</v>
      </c>
      <c r="G35" s="114">
        <v>36736</v>
      </c>
      <c r="H35" s="114">
        <v>38117</v>
      </c>
      <c r="I35" s="114">
        <v>37476</v>
      </c>
      <c r="J35" s="140">
        <v>37285</v>
      </c>
      <c r="K35" s="114">
        <v>-235</v>
      </c>
      <c r="L35" s="116">
        <v>-0.63028027356845917</v>
      </c>
    </row>
    <row r="36" spans="1:12" s="110" customFormat="1" ht="15" customHeight="1" x14ac:dyDescent="0.2">
      <c r="A36" s="120"/>
      <c r="B36" s="119"/>
      <c r="C36" s="258" t="s">
        <v>106</v>
      </c>
      <c r="E36" s="113">
        <v>70.844804318488528</v>
      </c>
      <c r="F36" s="115">
        <v>26248</v>
      </c>
      <c r="G36" s="114">
        <v>25818</v>
      </c>
      <c r="H36" s="114">
        <v>27036</v>
      </c>
      <c r="I36" s="114">
        <v>26630</v>
      </c>
      <c r="J36" s="140">
        <v>26488</v>
      </c>
      <c r="K36" s="114">
        <v>-240</v>
      </c>
      <c r="L36" s="116">
        <v>-0.90607067351253401</v>
      </c>
    </row>
    <row r="37" spans="1:12" s="110" customFormat="1" ht="15" customHeight="1" x14ac:dyDescent="0.2">
      <c r="A37" s="120"/>
      <c r="B37" s="119"/>
      <c r="C37" s="258" t="s">
        <v>107</v>
      </c>
      <c r="E37" s="113">
        <v>29.155195681511472</v>
      </c>
      <c r="F37" s="115">
        <v>10802</v>
      </c>
      <c r="G37" s="114">
        <v>10918</v>
      </c>
      <c r="H37" s="114">
        <v>11081</v>
      </c>
      <c r="I37" s="114">
        <v>10846</v>
      </c>
      <c r="J37" s="140">
        <v>10797</v>
      </c>
      <c r="K37" s="114">
        <v>5</v>
      </c>
      <c r="L37" s="116">
        <v>4.6309159951838472E-2</v>
      </c>
    </row>
    <row r="38" spans="1:12" s="110" customFormat="1" ht="15" customHeight="1" x14ac:dyDescent="0.2">
      <c r="A38" s="120"/>
      <c r="B38" s="119" t="s">
        <v>182</v>
      </c>
      <c r="C38" s="258"/>
      <c r="E38" s="113">
        <v>26.777209035751696</v>
      </c>
      <c r="F38" s="115">
        <v>13549</v>
      </c>
      <c r="G38" s="114">
        <v>13771</v>
      </c>
      <c r="H38" s="114">
        <v>13713</v>
      </c>
      <c r="I38" s="114">
        <v>13429</v>
      </c>
      <c r="J38" s="140">
        <v>13136</v>
      </c>
      <c r="K38" s="114">
        <v>413</v>
      </c>
      <c r="L38" s="116">
        <v>3.1440316686967114</v>
      </c>
    </row>
    <row r="39" spans="1:12" s="110" customFormat="1" ht="15" customHeight="1" x14ac:dyDescent="0.2">
      <c r="A39" s="120"/>
      <c r="B39" s="119"/>
      <c r="C39" s="258" t="s">
        <v>106</v>
      </c>
      <c r="E39" s="113">
        <v>15.233596575393017</v>
      </c>
      <c r="F39" s="115">
        <v>2064</v>
      </c>
      <c r="G39" s="114">
        <v>2195</v>
      </c>
      <c r="H39" s="114">
        <v>2176</v>
      </c>
      <c r="I39" s="114">
        <v>2115</v>
      </c>
      <c r="J39" s="140">
        <v>1979</v>
      </c>
      <c r="K39" s="114">
        <v>85</v>
      </c>
      <c r="L39" s="116">
        <v>4.2950985346134409</v>
      </c>
    </row>
    <row r="40" spans="1:12" s="110" customFormat="1" ht="15" customHeight="1" x14ac:dyDescent="0.2">
      <c r="A40" s="120"/>
      <c r="B40" s="119"/>
      <c r="C40" s="258" t="s">
        <v>107</v>
      </c>
      <c r="E40" s="113">
        <v>84.766403424606978</v>
      </c>
      <c r="F40" s="115">
        <v>11485</v>
      </c>
      <c r="G40" s="114">
        <v>11576</v>
      </c>
      <c r="H40" s="114">
        <v>11537</v>
      </c>
      <c r="I40" s="114">
        <v>11314</v>
      </c>
      <c r="J40" s="140">
        <v>11157</v>
      </c>
      <c r="K40" s="114">
        <v>328</v>
      </c>
      <c r="L40" s="116">
        <v>2.9398583848704849</v>
      </c>
    </row>
    <row r="41" spans="1:12" s="110" customFormat="1" ht="24.75" customHeight="1" x14ac:dyDescent="0.2">
      <c r="A41" s="606" t="s">
        <v>519</v>
      </c>
      <c r="B41" s="607"/>
      <c r="C41" s="607"/>
      <c r="D41" s="608"/>
      <c r="E41" s="113">
        <v>5.1542520603173978</v>
      </c>
      <c r="F41" s="115">
        <v>2608</v>
      </c>
      <c r="G41" s="114">
        <v>2942</v>
      </c>
      <c r="H41" s="114">
        <v>2982</v>
      </c>
      <c r="I41" s="114">
        <v>2485</v>
      </c>
      <c r="J41" s="140">
        <v>2560</v>
      </c>
      <c r="K41" s="114">
        <v>48</v>
      </c>
      <c r="L41" s="116">
        <v>1.875</v>
      </c>
    </row>
    <row r="42" spans="1:12" s="110" customFormat="1" ht="15" customHeight="1" x14ac:dyDescent="0.2">
      <c r="A42" s="120"/>
      <c r="B42" s="119"/>
      <c r="C42" s="258" t="s">
        <v>106</v>
      </c>
      <c r="E42" s="113">
        <v>57.860429447852759</v>
      </c>
      <c r="F42" s="115">
        <v>1509</v>
      </c>
      <c r="G42" s="114">
        <v>1766</v>
      </c>
      <c r="H42" s="114">
        <v>1790</v>
      </c>
      <c r="I42" s="114">
        <v>1456</v>
      </c>
      <c r="J42" s="140">
        <v>1506</v>
      </c>
      <c r="K42" s="114">
        <v>3</v>
      </c>
      <c r="L42" s="116">
        <v>0.19920318725099601</v>
      </c>
    </row>
    <row r="43" spans="1:12" s="110" customFormat="1" ht="15" customHeight="1" x14ac:dyDescent="0.2">
      <c r="A43" s="123"/>
      <c r="B43" s="124"/>
      <c r="C43" s="260" t="s">
        <v>107</v>
      </c>
      <c r="D43" s="261"/>
      <c r="E43" s="125">
        <v>42.139570552147241</v>
      </c>
      <c r="F43" s="143">
        <v>1099</v>
      </c>
      <c r="G43" s="144">
        <v>1176</v>
      </c>
      <c r="H43" s="144">
        <v>1192</v>
      </c>
      <c r="I43" s="144">
        <v>1029</v>
      </c>
      <c r="J43" s="145">
        <v>1054</v>
      </c>
      <c r="K43" s="144">
        <v>45</v>
      </c>
      <c r="L43" s="146">
        <v>4.269449715370019</v>
      </c>
    </row>
    <row r="44" spans="1:12" s="110" customFormat="1" ht="45.75" customHeight="1" x14ac:dyDescent="0.2">
      <c r="A44" s="606" t="s">
        <v>191</v>
      </c>
      <c r="B44" s="607"/>
      <c r="C44" s="607"/>
      <c r="D44" s="608"/>
      <c r="E44" s="113">
        <v>0.84586651910116806</v>
      </c>
      <c r="F44" s="115">
        <v>428</v>
      </c>
      <c r="G44" s="114">
        <v>438</v>
      </c>
      <c r="H44" s="114">
        <v>442</v>
      </c>
      <c r="I44" s="114">
        <v>428</v>
      </c>
      <c r="J44" s="140">
        <v>429</v>
      </c>
      <c r="K44" s="114">
        <v>-1</v>
      </c>
      <c r="L44" s="116">
        <v>-0.23310023310023309</v>
      </c>
    </row>
    <row r="45" spans="1:12" s="110" customFormat="1" ht="15" customHeight="1" x14ac:dyDescent="0.2">
      <c r="A45" s="120"/>
      <c r="B45" s="119"/>
      <c r="C45" s="258" t="s">
        <v>106</v>
      </c>
      <c r="E45" s="113">
        <v>59.579439252336449</v>
      </c>
      <c r="F45" s="115">
        <v>255</v>
      </c>
      <c r="G45" s="114">
        <v>261</v>
      </c>
      <c r="H45" s="114">
        <v>262</v>
      </c>
      <c r="I45" s="114">
        <v>251</v>
      </c>
      <c r="J45" s="140">
        <v>252</v>
      </c>
      <c r="K45" s="114">
        <v>3</v>
      </c>
      <c r="L45" s="116">
        <v>1.1904761904761905</v>
      </c>
    </row>
    <row r="46" spans="1:12" s="110" customFormat="1" ht="15" customHeight="1" x14ac:dyDescent="0.2">
      <c r="A46" s="123"/>
      <c r="B46" s="124"/>
      <c r="C46" s="260" t="s">
        <v>107</v>
      </c>
      <c r="D46" s="261"/>
      <c r="E46" s="125">
        <v>40.420560747663551</v>
      </c>
      <c r="F46" s="143">
        <v>173</v>
      </c>
      <c r="G46" s="144">
        <v>177</v>
      </c>
      <c r="H46" s="144">
        <v>180</v>
      </c>
      <c r="I46" s="144">
        <v>177</v>
      </c>
      <c r="J46" s="145">
        <v>177</v>
      </c>
      <c r="K46" s="144">
        <v>-4</v>
      </c>
      <c r="L46" s="146">
        <v>-2.2598870056497176</v>
      </c>
    </row>
    <row r="47" spans="1:12" s="110" customFormat="1" ht="39" customHeight="1" x14ac:dyDescent="0.2">
      <c r="A47" s="606" t="s">
        <v>520</v>
      </c>
      <c r="B47" s="610"/>
      <c r="C47" s="610"/>
      <c r="D47" s="611"/>
      <c r="E47" s="113">
        <v>7.9052945710389538E-2</v>
      </c>
      <c r="F47" s="115">
        <v>40</v>
      </c>
      <c r="G47" s="114">
        <v>41</v>
      </c>
      <c r="H47" s="114">
        <v>30</v>
      </c>
      <c r="I47" s="114">
        <v>45</v>
      </c>
      <c r="J47" s="140">
        <v>48</v>
      </c>
      <c r="K47" s="114">
        <v>-8</v>
      </c>
      <c r="L47" s="116">
        <v>-16.666666666666668</v>
      </c>
    </row>
    <row r="48" spans="1:12" s="110" customFormat="1" ht="15" customHeight="1" x14ac:dyDescent="0.2">
      <c r="A48" s="120"/>
      <c r="B48" s="119"/>
      <c r="C48" s="258" t="s">
        <v>106</v>
      </c>
      <c r="E48" s="113">
        <v>27.5</v>
      </c>
      <c r="F48" s="115">
        <v>11</v>
      </c>
      <c r="G48" s="114">
        <v>9</v>
      </c>
      <c r="H48" s="114">
        <v>5</v>
      </c>
      <c r="I48" s="114">
        <v>18</v>
      </c>
      <c r="J48" s="140">
        <v>18</v>
      </c>
      <c r="K48" s="114">
        <v>-7</v>
      </c>
      <c r="L48" s="116">
        <v>-38.888888888888886</v>
      </c>
    </row>
    <row r="49" spans="1:12" s="110" customFormat="1" ht="15" customHeight="1" x14ac:dyDescent="0.2">
      <c r="A49" s="123"/>
      <c r="B49" s="124"/>
      <c r="C49" s="260" t="s">
        <v>107</v>
      </c>
      <c r="D49" s="261"/>
      <c r="E49" s="125">
        <v>72.5</v>
      </c>
      <c r="F49" s="143">
        <v>29</v>
      </c>
      <c r="G49" s="144">
        <v>32</v>
      </c>
      <c r="H49" s="144">
        <v>25</v>
      </c>
      <c r="I49" s="144">
        <v>27</v>
      </c>
      <c r="J49" s="145">
        <v>30</v>
      </c>
      <c r="K49" s="144">
        <v>-1</v>
      </c>
      <c r="L49" s="146">
        <v>-3.3333333333333335</v>
      </c>
    </row>
    <row r="50" spans="1:12" s="110" customFormat="1" ht="24.95" customHeight="1" x14ac:dyDescent="0.2">
      <c r="A50" s="612" t="s">
        <v>192</v>
      </c>
      <c r="B50" s="613"/>
      <c r="C50" s="613"/>
      <c r="D50" s="614"/>
      <c r="E50" s="262">
        <v>12.051621573548884</v>
      </c>
      <c r="F50" s="263">
        <v>6098</v>
      </c>
      <c r="G50" s="264">
        <v>6320</v>
      </c>
      <c r="H50" s="264">
        <v>6669</v>
      </c>
      <c r="I50" s="264">
        <v>6081</v>
      </c>
      <c r="J50" s="265">
        <v>6087</v>
      </c>
      <c r="K50" s="263">
        <v>11</v>
      </c>
      <c r="L50" s="266">
        <v>0.18071299490717924</v>
      </c>
    </row>
    <row r="51" spans="1:12" s="110" customFormat="1" ht="15" customHeight="1" x14ac:dyDescent="0.2">
      <c r="A51" s="120"/>
      <c r="B51" s="119"/>
      <c r="C51" s="258" t="s">
        <v>106</v>
      </c>
      <c r="E51" s="113">
        <v>57.904230895375534</v>
      </c>
      <c r="F51" s="115">
        <v>3531</v>
      </c>
      <c r="G51" s="114">
        <v>3607</v>
      </c>
      <c r="H51" s="114">
        <v>3912</v>
      </c>
      <c r="I51" s="114">
        <v>3569</v>
      </c>
      <c r="J51" s="140">
        <v>3551</v>
      </c>
      <c r="K51" s="114">
        <v>-20</v>
      </c>
      <c r="L51" s="116">
        <v>-0.5632216277105041</v>
      </c>
    </row>
    <row r="52" spans="1:12" s="110" customFormat="1" ht="15" customHeight="1" x14ac:dyDescent="0.2">
      <c r="A52" s="120"/>
      <c r="B52" s="119"/>
      <c r="C52" s="258" t="s">
        <v>107</v>
      </c>
      <c r="E52" s="113">
        <v>42.095769104624466</v>
      </c>
      <c r="F52" s="115">
        <v>2567</v>
      </c>
      <c r="G52" s="114">
        <v>2713</v>
      </c>
      <c r="H52" s="114">
        <v>2757</v>
      </c>
      <c r="I52" s="114">
        <v>2512</v>
      </c>
      <c r="J52" s="140">
        <v>2536</v>
      </c>
      <c r="K52" s="114">
        <v>31</v>
      </c>
      <c r="L52" s="116">
        <v>1.222397476340694</v>
      </c>
    </row>
    <row r="53" spans="1:12" s="110" customFormat="1" ht="15" customHeight="1" x14ac:dyDescent="0.2">
      <c r="A53" s="120"/>
      <c r="B53" s="119"/>
      <c r="C53" s="258" t="s">
        <v>187</v>
      </c>
      <c r="D53" s="110" t="s">
        <v>193</v>
      </c>
      <c r="E53" s="113">
        <v>33.027222040013122</v>
      </c>
      <c r="F53" s="115">
        <v>2014</v>
      </c>
      <c r="G53" s="114">
        <v>2244</v>
      </c>
      <c r="H53" s="114">
        <v>2392</v>
      </c>
      <c r="I53" s="114">
        <v>1826</v>
      </c>
      <c r="J53" s="140">
        <v>1959</v>
      </c>
      <c r="K53" s="114">
        <v>55</v>
      </c>
      <c r="L53" s="116">
        <v>2.807554874936192</v>
      </c>
    </row>
    <row r="54" spans="1:12" s="110" customFormat="1" ht="15" customHeight="1" x14ac:dyDescent="0.2">
      <c r="A54" s="120"/>
      <c r="B54" s="119"/>
      <c r="D54" s="267" t="s">
        <v>194</v>
      </c>
      <c r="E54" s="113">
        <v>61.320754716981135</v>
      </c>
      <c r="F54" s="115">
        <v>1235</v>
      </c>
      <c r="G54" s="114">
        <v>1379</v>
      </c>
      <c r="H54" s="114">
        <v>1492</v>
      </c>
      <c r="I54" s="114">
        <v>1147</v>
      </c>
      <c r="J54" s="140">
        <v>1212</v>
      </c>
      <c r="K54" s="114">
        <v>23</v>
      </c>
      <c r="L54" s="116">
        <v>1.8976897689768977</v>
      </c>
    </row>
    <row r="55" spans="1:12" s="110" customFormat="1" ht="15" customHeight="1" x14ac:dyDescent="0.2">
      <c r="A55" s="120"/>
      <c r="B55" s="119"/>
      <c r="D55" s="267" t="s">
        <v>195</v>
      </c>
      <c r="E55" s="113">
        <v>38.679245283018865</v>
      </c>
      <c r="F55" s="115">
        <v>779</v>
      </c>
      <c r="G55" s="114">
        <v>865</v>
      </c>
      <c r="H55" s="114">
        <v>900</v>
      </c>
      <c r="I55" s="114">
        <v>679</v>
      </c>
      <c r="J55" s="140">
        <v>747</v>
      </c>
      <c r="K55" s="114">
        <v>32</v>
      </c>
      <c r="L55" s="116">
        <v>4.2838018741633199</v>
      </c>
    </row>
    <row r="56" spans="1:12" s="110" customFormat="1" ht="15" customHeight="1" x14ac:dyDescent="0.2">
      <c r="A56" s="120"/>
      <c r="B56" s="119" t="s">
        <v>196</v>
      </c>
      <c r="C56" s="258"/>
      <c r="E56" s="113">
        <v>72.149647226229774</v>
      </c>
      <c r="F56" s="115">
        <v>36507</v>
      </c>
      <c r="G56" s="114">
        <v>36209</v>
      </c>
      <c r="H56" s="114">
        <v>36886</v>
      </c>
      <c r="I56" s="114">
        <v>36680</v>
      </c>
      <c r="J56" s="140">
        <v>36427</v>
      </c>
      <c r="K56" s="114">
        <v>80</v>
      </c>
      <c r="L56" s="116">
        <v>0.21961731682543167</v>
      </c>
    </row>
    <row r="57" spans="1:12" s="110" customFormat="1" ht="15" customHeight="1" x14ac:dyDescent="0.2">
      <c r="A57" s="120"/>
      <c r="B57" s="119"/>
      <c r="C57" s="258" t="s">
        <v>106</v>
      </c>
      <c r="E57" s="113">
        <v>54.792231626811294</v>
      </c>
      <c r="F57" s="115">
        <v>20003</v>
      </c>
      <c r="G57" s="114">
        <v>19681</v>
      </c>
      <c r="H57" s="114">
        <v>20356</v>
      </c>
      <c r="I57" s="114">
        <v>20310</v>
      </c>
      <c r="J57" s="140">
        <v>20177</v>
      </c>
      <c r="K57" s="114">
        <v>-174</v>
      </c>
      <c r="L57" s="116">
        <v>-0.86236804282103385</v>
      </c>
    </row>
    <row r="58" spans="1:12" s="110" customFormat="1" ht="15" customHeight="1" x14ac:dyDescent="0.2">
      <c r="A58" s="120"/>
      <c r="B58" s="119"/>
      <c r="C58" s="258" t="s">
        <v>107</v>
      </c>
      <c r="E58" s="113">
        <v>45.207768373188706</v>
      </c>
      <c r="F58" s="115">
        <v>16504</v>
      </c>
      <c r="G58" s="114">
        <v>16528</v>
      </c>
      <c r="H58" s="114">
        <v>16530</v>
      </c>
      <c r="I58" s="114">
        <v>16370</v>
      </c>
      <c r="J58" s="140">
        <v>16250</v>
      </c>
      <c r="K58" s="114">
        <v>254</v>
      </c>
      <c r="L58" s="116">
        <v>1.563076923076923</v>
      </c>
    </row>
    <row r="59" spans="1:12" s="110" customFormat="1" ht="15" customHeight="1" x14ac:dyDescent="0.2">
      <c r="A59" s="120"/>
      <c r="B59" s="119"/>
      <c r="C59" s="258" t="s">
        <v>105</v>
      </c>
      <c r="D59" s="110" t="s">
        <v>197</v>
      </c>
      <c r="E59" s="113">
        <v>91.051031309064015</v>
      </c>
      <c r="F59" s="115">
        <v>33240</v>
      </c>
      <c r="G59" s="114">
        <v>32963</v>
      </c>
      <c r="H59" s="114">
        <v>33639</v>
      </c>
      <c r="I59" s="114">
        <v>33490</v>
      </c>
      <c r="J59" s="140">
        <v>33257</v>
      </c>
      <c r="K59" s="114">
        <v>-17</v>
      </c>
      <c r="L59" s="116">
        <v>-5.1117058062964189E-2</v>
      </c>
    </row>
    <row r="60" spans="1:12" s="110" customFormat="1" ht="15" customHeight="1" x14ac:dyDescent="0.2">
      <c r="A60" s="120"/>
      <c r="B60" s="119"/>
      <c r="C60" s="258"/>
      <c r="D60" s="267" t="s">
        <v>198</v>
      </c>
      <c r="E60" s="113">
        <v>52.638387484957882</v>
      </c>
      <c r="F60" s="115">
        <v>17497</v>
      </c>
      <c r="G60" s="114">
        <v>17192</v>
      </c>
      <c r="H60" s="114">
        <v>17866</v>
      </c>
      <c r="I60" s="114">
        <v>17857</v>
      </c>
      <c r="J60" s="140">
        <v>17743</v>
      </c>
      <c r="K60" s="114">
        <v>-246</v>
      </c>
      <c r="L60" s="116">
        <v>-1.386462266809446</v>
      </c>
    </row>
    <row r="61" spans="1:12" s="110" customFormat="1" ht="15" customHeight="1" x14ac:dyDescent="0.2">
      <c r="A61" s="120"/>
      <c r="B61" s="119"/>
      <c r="C61" s="258"/>
      <c r="D61" s="267" t="s">
        <v>199</v>
      </c>
      <c r="E61" s="113">
        <v>47.361612515042118</v>
      </c>
      <c r="F61" s="115">
        <v>15743</v>
      </c>
      <c r="G61" s="114">
        <v>15771</v>
      </c>
      <c r="H61" s="114">
        <v>15773</v>
      </c>
      <c r="I61" s="114">
        <v>15633</v>
      </c>
      <c r="J61" s="140">
        <v>15514</v>
      </c>
      <c r="K61" s="114">
        <v>229</v>
      </c>
      <c r="L61" s="116">
        <v>1.4760861157664045</v>
      </c>
    </row>
    <row r="62" spans="1:12" s="110" customFormat="1" ht="15" customHeight="1" x14ac:dyDescent="0.2">
      <c r="A62" s="120"/>
      <c r="B62" s="119"/>
      <c r="C62" s="258"/>
      <c r="D62" s="258" t="s">
        <v>200</v>
      </c>
      <c r="E62" s="113">
        <v>8.9489686909359847</v>
      </c>
      <c r="F62" s="115">
        <v>3267</v>
      </c>
      <c r="G62" s="114">
        <v>3246</v>
      </c>
      <c r="H62" s="114">
        <v>3247</v>
      </c>
      <c r="I62" s="114">
        <v>3190</v>
      </c>
      <c r="J62" s="140">
        <v>3170</v>
      </c>
      <c r="K62" s="114">
        <v>97</v>
      </c>
      <c r="L62" s="116">
        <v>3.0599369085173502</v>
      </c>
    </row>
    <row r="63" spans="1:12" s="110" customFormat="1" ht="15" customHeight="1" x14ac:dyDescent="0.2">
      <c r="A63" s="120"/>
      <c r="B63" s="119"/>
      <c r="C63" s="258"/>
      <c r="D63" s="267" t="s">
        <v>198</v>
      </c>
      <c r="E63" s="113">
        <v>76.70645852464034</v>
      </c>
      <c r="F63" s="115">
        <v>2506</v>
      </c>
      <c r="G63" s="114">
        <v>2489</v>
      </c>
      <c r="H63" s="114">
        <v>2490</v>
      </c>
      <c r="I63" s="114">
        <v>2453</v>
      </c>
      <c r="J63" s="140">
        <v>2434</v>
      </c>
      <c r="K63" s="114">
        <v>72</v>
      </c>
      <c r="L63" s="116">
        <v>2.9580936729663105</v>
      </c>
    </row>
    <row r="64" spans="1:12" s="110" customFormat="1" ht="15" customHeight="1" x14ac:dyDescent="0.2">
      <c r="A64" s="120"/>
      <c r="B64" s="119"/>
      <c r="C64" s="258"/>
      <c r="D64" s="267" t="s">
        <v>199</v>
      </c>
      <c r="E64" s="113">
        <v>23.293541475359657</v>
      </c>
      <c r="F64" s="115">
        <v>761</v>
      </c>
      <c r="G64" s="114">
        <v>757</v>
      </c>
      <c r="H64" s="114">
        <v>757</v>
      </c>
      <c r="I64" s="114">
        <v>737</v>
      </c>
      <c r="J64" s="140">
        <v>736</v>
      </c>
      <c r="K64" s="114">
        <v>25</v>
      </c>
      <c r="L64" s="116">
        <v>3.3967391304347827</v>
      </c>
    </row>
    <row r="65" spans="1:12" s="110" customFormat="1" ht="15" customHeight="1" x14ac:dyDescent="0.2">
      <c r="A65" s="120"/>
      <c r="B65" s="119" t="s">
        <v>201</v>
      </c>
      <c r="C65" s="258"/>
      <c r="E65" s="113">
        <v>10.138540287357458</v>
      </c>
      <c r="F65" s="115">
        <v>5130</v>
      </c>
      <c r="G65" s="114">
        <v>5079</v>
      </c>
      <c r="H65" s="114">
        <v>4982</v>
      </c>
      <c r="I65" s="114">
        <v>4908</v>
      </c>
      <c r="J65" s="140">
        <v>4808</v>
      </c>
      <c r="K65" s="114">
        <v>322</v>
      </c>
      <c r="L65" s="116">
        <v>6.6971713810316142</v>
      </c>
    </row>
    <row r="66" spans="1:12" s="110" customFormat="1" ht="15" customHeight="1" x14ac:dyDescent="0.2">
      <c r="A66" s="120"/>
      <c r="B66" s="119"/>
      <c r="C66" s="258" t="s">
        <v>106</v>
      </c>
      <c r="E66" s="113">
        <v>58.16764132553606</v>
      </c>
      <c r="F66" s="115">
        <v>2984</v>
      </c>
      <c r="G66" s="114">
        <v>2948</v>
      </c>
      <c r="H66" s="114">
        <v>2889</v>
      </c>
      <c r="I66" s="114">
        <v>2855</v>
      </c>
      <c r="J66" s="140">
        <v>2798</v>
      </c>
      <c r="K66" s="114">
        <v>186</v>
      </c>
      <c r="L66" s="116">
        <v>6.6476054324517513</v>
      </c>
    </row>
    <row r="67" spans="1:12" s="110" customFormat="1" ht="15" customHeight="1" x14ac:dyDescent="0.2">
      <c r="A67" s="120"/>
      <c r="B67" s="119"/>
      <c r="C67" s="258" t="s">
        <v>107</v>
      </c>
      <c r="E67" s="113">
        <v>41.83235867446394</v>
      </c>
      <c r="F67" s="115">
        <v>2146</v>
      </c>
      <c r="G67" s="114">
        <v>2131</v>
      </c>
      <c r="H67" s="114">
        <v>2093</v>
      </c>
      <c r="I67" s="114">
        <v>2053</v>
      </c>
      <c r="J67" s="140">
        <v>2010</v>
      </c>
      <c r="K67" s="114">
        <v>136</v>
      </c>
      <c r="L67" s="116">
        <v>6.766169154228856</v>
      </c>
    </row>
    <row r="68" spans="1:12" s="110" customFormat="1" ht="15" customHeight="1" x14ac:dyDescent="0.2">
      <c r="A68" s="120"/>
      <c r="B68" s="119"/>
      <c r="C68" s="258" t="s">
        <v>105</v>
      </c>
      <c r="D68" s="110" t="s">
        <v>202</v>
      </c>
      <c r="E68" s="113">
        <v>22.241715399610136</v>
      </c>
      <c r="F68" s="115">
        <v>1141</v>
      </c>
      <c r="G68" s="114">
        <v>1115</v>
      </c>
      <c r="H68" s="114">
        <v>1067</v>
      </c>
      <c r="I68" s="114">
        <v>1034</v>
      </c>
      <c r="J68" s="140">
        <v>997</v>
      </c>
      <c r="K68" s="114">
        <v>144</v>
      </c>
      <c r="L68" s="116">
        <v>14.443329989969909</v>
      </c>
    </row>
    <row r="69" spans="1:12" s="110" customFormat="1" ht="15" customHeight="1" x14ac:dyDescent="0.2">
      <c r="A69" s="120"/>
      <c r="B69" s="119"/>
      <c r="C69" s="258"/>
      <c r="D69" s="267" t="s">
        <v>198</v>
      </c>
      <c r="E69" s="113">
        <v>54.864154250657322</v>
      </c>
      <c r="F69" s="115">
        <v>626</v>
      </c>
      <c r="G69" s="114">
        <v>606</v>
      </c>
      <c r="H69" s="114">
        <v>582</v>
      </c>
      <c r="I69" s="114">
        <v>567</v>
      </c>
      <c r="J69" s="140">
        <v>543</v>
      </c>
      <c r="K69" s="114">
        <v>83</v>
      </c>
      <c r="L69" s="116">
        <v>15.285451197053407</v>
      </c>
    </row>
    <row r="70" spans="1:12" s="110" customFormat="1" ht="15" customHeight="1" x14ac:dyDescent="0.2">
      <c r="A70" s="120"/>
      <c r="B70" s="119"/>
      <c r="C70" s="258"/>
      <c r="D70" s="267" t="s">
        <v>199</v>
      </c>
      <c r="E70" s="113">
        <v>45.135845749342678</v>
      </c>
      <c r="F70" s="115">
        <v>515</v>
      </c>
      <c r="G70" s="114">
        <v>509</v>
      </c>
      <c r="H70" s="114">
        <v>485</v>
      </c>
      <c r="I70" s="114">
        <v>467</v>
      </c>
      <c r="J70" s="140">
        <v>454</v>
      </c>
      <c r="K70" s="114">
        <v>61</v>
      </c>
      <c r="L70" s="116">
        <v>13.43612334801762</v>
      </c>
    </row>
    <row r="71" spans="1:12" s="110" customFormat="1" ht="15" customHeight="1" x14ac:dyDescent="0.2">
      <c r="A71" s="120"/>
      <c r="B71" s="119"/>
      <c r="C71" s="258"/>
      <c r="D71" s="110" t="s">
        <v>203</v>
      </c>
      <c r="E71" s="113">
        <v>68.927875243664715</v>
      </c>
      <c r="F71" s="115">
        <v>3536</v>
      </c>
      <c r="G71" s="114">
        <v>3506</v>
      </c>
      <c r="H71" s="114">
        <v>3462</v>
      </c>
      <c r="I71" s="114">
        <v>3427</v>
      </c>
      <c r="J71" s="140">
        <v>3384</v>
      </c>
      <c r="K71" s="114">
        <v>152</v>
      </c>
      <c r="L71" s="116">
        <v>4.4917257683215128</v>
      </c>
    </row>
    <row r="72" spans="1:12" s="110" customFormat="1" ht="15" customHeight="1" x14ac:dyDescent="0.2">
      <c r="A72" s="120"/>
      <c r="B72" s="119"/>
      <c r="C72" s="258"/>
      <c r="D72" s="267" t="s">
        <v>198</v>
      </c>
      <c r="E72" s="113">
        <v>59.389140271493211</v>
      </c>
      <c r="F72" s="115">
        <v>2100</v>
      </c>
      <c r="G72" s="114">
        <v>2077</v>
      </c>
      <c r="H72" s="114">
        <v>2046</v>
      </c>
      <c r="I72" s="114">
        <v>2025</v>
      </c>
      <c r="J72" s="140">
        <v>2011</v>
      </c>
      <c r="K72" s="114">
        <v>89</v>
      </c>
      <c r="L72" s="116">
        <v>4.4256588761810045</v>
      </c>
    </row>
    <row r="73" spans="1:12" s="110" customFormat="1" ht="15" customHeight="1" x14ac:dyDescent="0.2">
      <c r="A73" s="120"/>
      <c r="B73" s="119"/>
      <c r="C73" s="258"/>
      <c r="D73" s="267" t="s">
        <v>199</v>
      </c>
      <c r="E73" s="113">
        <v>40.610859728506789</v>
      </c>
      <c r="F73" s="115">
        <v>1436</v>
      </c>
      <c r="G73" s="114">
        <v>1429</v>
      </c>
      <c r="H73" s="114">
        <v>1416</v>
      </c>
      <c r="I73" s="114">
        <v>1402</v>
      </c>
      <c r="J73" s="140">
        <v>1373</v>
      </c>
      <c r="K73" s="114">
        <v>63</v>
      </c>
      <c r="L73" s="116">
        <v>4.5884923525127457</v>
      </c>
    </row>
    <row r="74" spans="1:12" s="110" customFormat="1" ht="15" customHeight="1" x14ac:dyDescent="0.2">
      <c r="A74" s="120"/>
      <c r="B74" s="119"/>
      <c r="C74" s="258"/>
      <c r="D74" s="110" t="s">
        <v>204</v>
      </c>
      <c r="E74" s="113">
        <v>8.8304093567251467</v>
      </c>
      <c r="F74" s="115">
        <v>453</v>
      </c>
      <c r="G74" s="114">
        <v>458</v>
      </c>
      <c r="H74" s="114">
        <v>453</v>
      </c>
      <c r="I74" s="114">
        <v>447</v>
      </c>
      <c r="J74" s="140">
        <v>427</v>
      </c>
      <c r="K74" s="114">
        <v>26</v>
      </c>
      <c r="L74" s="116">
        <v>6.0889929742388755</v>
      </c>
    </row>
    <row r="75" spans="1:12" s="110" customFormat="1" ht="15" customHeight="1" x14ac:dyDescent="0.2">
      <c r="A75" s="120"/>
      <c r="B75" s="119"/>
      <c r="C75" s="258"/>
      <c r="D75" s="267" t="s">
        <v>198</v>
      </c>
      <c r="E75" s="113">
        <v>56.953642384105962</v>
      </c>
      <c r="F75" s="115">
        <v>258</v>
      </c>
      <c r="G75" s="114">
        <v>265</v>
      </c>
      <c r="H75" s="114">
        <v>261</v>
      </c>
      <c r="I75" s="114">
        <v>263</v>
      </c>
      <c r="J75" s="140">
        <v>244</v>
      </c>
      <c r="K75" s="114">
        <v>14</v>
      </c>
      <c r="L75" s="116">
        <v>5.7377049180327866</v>
      </c>
    </row>
    <row r="76" spans="1:12" s="110" customFormat="1" ht="15" customHeight="1" x14ac:dyDescent="0.2">
      <c r="A76" s="120"/>
      <c r="B76" s="119"/>
      <c r="C76" s="258"/>
      <c r="D76" s="267" t="s">
        <v>199</v>
      </c>
      <c r="E76" s="113">
        <v>43.046357615894038</v>
      </c>
      <c r="F76" s="115">
        <v>195</v>
      </c>
      <c r="G76" s="114">
        <v>193</v>
      </c>
      <c r="H76" s="114">
        <v>192</v>
      </c>
      <c r="I76" s="114">
        <v>184</v>
      </c>
      <c r="J76" s="140">
        <v>183</v>
      </c>
      <c r="K76" s="114">
        <v>12</v>
      </c>
      <c r="L76" s="116">
        <v>6.557377049180328</v>
      </c>
    </row>
    <row r="77" spans="1:12" s="110" customFormat="1" ht="15" customHeight="1" x14ac:dyDescent="0.2">
      <c r="A77" s="533"/>
      <c r="B77" s="119" t="s">
        <v>205</v>
      </c>
      <c r="C77" s="268"/>
      <c r="D77" s="182"/>
      <c r="E77" s="113">
        <v>5.6601909128638903</v>
      </c>
      <c r="F77" s="115">
        <v>2864</v>
      </c>
      <c r="G77" s="114">
        <v>2899</v>
      </c>
      <c r="H77" s="114">
        <v>3293</v>
      </c>
      <c r="I77" s="114">
        <v>3236</v>
      </c>
      <c r="J77" s="140">
        <v>3099</v>
      </c>
      <c r="K77" s="114">
        <v>-235</v>
      </c>
      <c r="L77" s="116">
        <v>-7.583091319780574</v>
      </c>
    </row>
    <row r="78" spans="1:12" s="110" customFormat="1" ht="15" customHeight="1" x14ac:dyDescent="0.2">
      <c r="A78" s="120"/>
      <c r="B78" s="119"/>
      <c r="C78" s="268" t="s">
        <v>106</v>
      </c>
      <c r="D78" s="182"/>
      <c r="E78" s="113">
        <v>62.639664804469277</v>
      </c>
      <c r="F78" s="115">
        <v>1794</v>
      </c>
      <c r="G78" s="114">
        <v>1777</v>
      </c>
      <c r="H78" s="114">
        <v>2055</v>
      </c>
      <c r="I78" s="114">
        <v>2011</v>
      </c>
      <c r="J78" s="140">
        <v>1941</v>
      </c>
      <c r="K78" s="114">
        <v>-147</v>
      </c>
      <c r="L78" s="116">
        <v>-7.5734157650695515</v>
      </c>
    </row>
    <row r="79" spans="1:12" s="110" customFormat="1" ht="15" customHeight="1" x14ac:dyDescent="0.2">
      <c r="A79" s="123"/>
      <c r="B79" s="124"/>
      <c r="C79" s="260" t="s">
        <v>107</v>
      </c>
      <c r="D79" s="261"/>
      <c r="E79" s="125">
        <v>37.360335195530723</v>
      </c>
      <c r="F79" s="143">
        <v>1070</v>
      </c>
      <c r="G79" s="144">
        <v>1122</v>
      </c>
      <c r="H79" s="144">
        <v>1238</v>
      </c>
      <c r="I79" s="144">
        <v>1225</v>
      </c>
      <c r="J79" s="145">
        <v>1158</v>
      </c>
      <c r="K79" s="144">
        <v>-88</v>
      </c>
      <c r="L79" s="146">
        <v>-7.5993091537132988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50599</v>
      </c>
      <c r="E11" s="114">
        <v>50507</v>
      </c>
      <c r="F11" s="114">
        <v>51830</v>
      </c>
      <c r="G11" s="114">
        <v>50905</v>
      </c>
      <c r="H11" s="140">
        <v>50421</v>
      </c>
      <c r="I11" s="115">
        <v>178</v>
      </c>
      <c r="J11" s="116">
        <v>0.35302750837944508</v>
      </c>
    </row>
    <row r="12" spans="1:15" s="110" customFormat="1" ht="24.95" customHeight="1" x14ac:dyDescent="0.2">
      <c r="A12" s="193" t="s">
        <v>132</v>
      </c>
      <c r="B12" s="194" t="s">
        <v>133</v>
      </c>
      <c r="C12" s="113">
        <v>0.40909899405126582</v>
      </c>
      <c r="D12" s="115">
        <v>207</v>
      </c>
      <c r="E12" s="114">
        <v>173</v>
      </c>
      <c r="F12" s="114">
        <v>382</v>
      </c>
      <c r="G12" s="114">
        <v>396</v>
      </c>
      <c r="H12" s="140">
        <v>223</v>
      </c>
      <c r="I12" s="115">
        <v>-16</v>
      </c>
      <c r="J12" s="116">
        <v>-7.1748878923766819</v>
      </c>
    </row>
    <row r="13" spans="1:15" s="110" customFormat="1" ht="24.95" customHeight="1" x14ac:dyDescent="0.2">
      <c r="A13" s="193" t="s">
        <v>134</v>
      </c>
      <c r="B13" s="199" t="s">
        <v>214</v>
      </c>
      <c r="C13" s="113">
        <v>1.6403486234905829</v>
      </c>
      <c r="D13" s="115">
        <v>830</v>
      </c>
      <c r="E13" s="114">
        <v>798</v>
      </c>
      <c r="F13" s="114">
        <v>837</v>
      </c>
      <c r="G13" s="114">
        <v>851</v>
      </c>
      <c r="H13" s="140">
        <v>828</v>
      </c>
      <c r="I13" s="115">
        <v>2</v>
      </c>
      <c r="J13" s="116">
        <v>0.24154589371980675</v>
      </c>
    </row>
    <row r="14" spans="1:15" s="287" customFormat="1" ht="24" customHeight="1" x14ac:dyDescent="0.2">
      <c r="A14" s="193" t="s">
        <v>215</v>
      </c>
      <c r="B14" s="199" t="s">
        <v>137</v>
      </c>
      <c r="C14" s="113">
        <v>24.953062313484455</v>
      </c>
      <c r="D14" s="115">
        <v>12626</v>
      </c>
      <c r="E14" s="114">
        <v>12821</v>
      </c>
      <c r="F14" s="114">
        <v>12794</v>
      </c>
      <c r="G14" s="114">
        <v>12688</v>
      </c>
      <c r="H14" s="140">
        <v>12693</v>
      </c>
      <c r="I14" s="115">
        <v>-67</v>
      </c>
      <c r="J14" s="116">
        <v>-0.52784999606082095</v>
      </c>
      <c r="K14" s="110"/>
      <c r="L14" s="110"/>
      <c r="M14" s="110"/>
      <c r="N14" s="110"/>
      <c r="O14" s="110"/>
    </row>
    <row r="15" spans="1:15" s="110" customFormat="1" ht="24.75" customHeight="1" x14ac:dyDescent="0.2">
      <c r="A15" s="193" t="s">
        <v>216</v>
      </c>
      <c r="B15" s="199" t="s">
        <v>217</v>
      </c>
      <c r="C15" s="113">
        <v>3.8044230123124962</v>
      </c>
      <c r="D15" s="115">
        <v>1925</v>
      </c>
      <c r="E15" s="114">
        <v>1960</v>
      </c>
      <c r="F15" s="114">
        <v>2008</v>
      </c>
      <c r="G15" s="114">
        <v>1969</v>
      </c>
      <c r="H15" s="140">
        <v>1974</v>
      </c>
      <c r="I15" s="115">
        <v>-49</v>
      </c>
      <c r="J15" s="116">
        <v>-2.4822695035460991</v>
      </c>
    </row>
    <row r="16" spans="1:15" s="287" customFormat="1" ht="24.95" customHeight="1" x14ac:dyDescent="0.2">
      <c r="A16" s="193" t="s">
        <v>218</v>
      </c>
      <c r="B16" s="199" t="s">
        <v>141</v>
      </c>
      <c r="C16" s="113">
        <v>16.520089329828654</v>
      </c>
      <c r="D16" s="115">
        <v>8359</v>
      </c>
      <c r="E16" s="114">
        <v>8506</v>
      </c>
      <c r="F16" s="114">
        <v>8395</v>
      </c>
      <c r="G16" s="114">
        <v>8331</v>
      </c>
      <c r="H16" s="140">
        <v>8372</v>
      </c>
      <c r="I16" s="115">
        <v>-13</v>
      </c>
      <c r="J16" s="116">
        <v>-0.15527950310559005</v>
      </c>
      <c r="K16" s="110"/>
      <c r="L16" s="110"/>
      <c r="M16" s="110"/>
      <c r="N16" s="110"/>
      <c r="O16" s="110"/>
    </row>
    <row r="17" spans="1:15" s="110" customFormat="1" ht="24.95" customHeight="1" x14ac:dyDescent="0.2">
      <c r="A17" s="193" t="s">
        <v>219</v>
      </c>
      <c r="B17" s="199" t="s">
        <v>220</v>
      </c>
      <c r="C17" s="113">
        <v>4.6285499713433076</v>
      </c>
      <c r="D17" s="115">
        <v>2342</v>
      </c>
      <c r="E17" s="114">
        <v>2355</v>
      </c>
      <c r="F17" s="114">
        <v>2391</v>
      </c>
      <c r="G17" s="114">
        <v>2388</v>
      </c>
      <c r="H17" s="140">
        <v>2347</v>
      </c>
      <c r="I17" s="115">
        <v>-5</v>
      </c>
      <c r="J17" s="116">
        <v>-0.21303792074989347</v>
      </c>
    </row>
    <row r="18" spans="1:15" s="287" customFormat="1" ht="24.95" customHeight="1" x14ac:dyDescent="0.2">
      <c r="A18" s="201" t="s">
        <v>144</v>
      </c>
      <c r="B18" s="202" t="s">
        <v>145</v>
      </c>
      <c r="C18" s="113">
        <v>13.494337832763494</v>
      </c>
      <c r="D18" s="115">
        <v>6828</v>
      </c>
      <c r="E18" s="114">
        <v>6379</v>
      </c>
      <c r="F18" s="114">
        <v>7246</v>
      </c>
      <c r="G18" s="114">
        <v>6958</v>
      </c>
      <c r="H18" s="140">
        <v>6842</v>
      </c>
      <c r="I18" s="115">
        <v>-14</v>
      </c>
      <c r="J18" s="116">
        <v>-0.20461853259280913</v>
      </c>
      <c r="K18" s="110"/>
      <c r="L18" s="110"/>
      <c r="M18" s="110"/>
      <c r="N18" s="110"/>
      <c r="O18" s="110"/>
    </row>
    <row r="19" spans="1:15" s="110" customFormat="1" ht="24.95" customHeight="1" x14ac:dyDescent="0.2">
      <c r="A19" s="193" t="s">
        <v>146</v>
      </c>
      <c r="B19" s="199" t="s">
        <v>147</v>
      </c>
      <c r="C19" s="113">
        <v>15.2611711693907</v>
      </c>
      <c r="D19" s="115">
        <v>7722</v>
      </c>
      <c r="E19" s="114">
        <v>7714</v>
      </c>
      <c r="F19" s="114">
        <v>7811</v>
      </c>
      <c r="G19" s="114">
        <v>7592</v>
      </c>
      <c r="H19" s="140">
        <v>7577</v>
      </c>
      <c r="I19" s="115">
        <v>145</v>
      </c>
      <c r="J19" s="116">
        <v>1.9136861554705029</v>
      </c>
    </row>
    <row r="20" spans="1:15" s="287" customFormat="1" ht="24.95" customHeight="1" x14ac:dyDescent="0.2">
      <c r="A20" s="193" t="s">
        <v>148</v>
      </c>
      <c r="B20" s="199" t="s">
        <v>149</v>
      </c>
      <c r="C20" s="113">
        <v>3.1897863594142177</v>
      </c>
      <c r="D20" s="115">
        <v>1614</v>
      </c>
      <c r="E20" s="114">
        <v>1606</v>
      </c>
      <c r="F20" s="114">
        <v>1637</v>
      </c>
      <c r="G20" s="114">
        <v>1638</v>
      </c>
      <c r="H20" s="140">
        <v>1635</v>
      </c>
      <c r="I20" s="115">
        <v>-21</v>
      </c>
      <c r="J20" s="116">
        <v>-1.2844036697247707</v>
      </c>
      <c r="K20" s="110"/>
      <c r="L20" s="110"/>
      <c r="M20" s="110"/>
      <c r="N20" s="110"/>
      <c r="O20" s="110"/>
    </row>
    <row r="21" spans="1:15" s="110" customFormat="1" ht="24.95" customHeight="1" x14ac:dyDescent="0.2">
      <c r="A21" s="201" t="s">
        <v>150</v>
      </c>
      <c r="B21" s="202" t="s">
        <v>151</v>
      </c>
      <c r="C21" s="113">
        <v>2.219411450819186</v>
      </c>
      <c r="D21" s="115">
        <v>1123</v>
      </c>
      <c r="E21" s="114">
        <v>1116</v>
      </c>
      <c r="F21" s="114">
        <v>1183</v>
      </c>
      <c r="G21" s="114">
        <v>1201</v>
      </c>
      <c r="H21" s="140">
        <v>1152</v>
      </c>
      <c r="I21" s="115">
        <v>-29</v>
      </c>
      <c r="J21" s="116">
        <v>-2.5173611111111112</v>
      </c>
    </row>
    <row r="22" spans="1:15" s="110" customFormat="1" ht="24.95" customHeight="1" x14ac:dyDescent="0.2">
      <c r="A22" s="201" t="s">
        <v>152</v>
      </c>
      <c r="B22" s="199" t="s">
        <v>153</v>
      </c>
      <c r="C22" s="113">
        <v>2.1087373268246408</v>
      </c>
      <c r="D22" s="115">
        <v>1067</v>
      </c>
      <c r="E22" s="114">
        <v>1042</v>
      </c>
      <c r="F22" s="114">
        <v>1034</v>
      </c>
      <c r="G22" s="114">
        <v>997</v>
      </c>
      <c r="H22" s="140">
        <v>987</v>
      </c>
      <c r="I22" s="115">
        <v>80</v>
      </c>
      <c r="J22" s="116">
        <v>8.1053698074974676</v>
      </c>
    </row>
    <row r="23" spans="1:15" s="110" customFormat="1" ht="24.95" customHeight="1" x14ac:dyDescent="0.2">
      <c r="A23" s="193" t="s">
        <v>154</v>
      </c>
      <c r="B23" s="199" t="s">
        <v>155</v>
      </c>
      <c r="C23" s="113">
        <v>1.9209865807624658</v>
      </c>
      <c r="D23" s="115">
        <v>972</v>
      </c>
      <c r="E23" s="114">
        <v>967</v>
      </c>
      <c r="F23" s="114">
        <v>980</v>
      </c>
      <c r="G23" s="114">
        <v>956</v>
      </c>
      <c r="H23" s="140">
        <v>956</v>
      </c>
      <c r="I23" s="115">
        <v>16</v>
      </c>
      <c r="J23" s="116">
        <v>1.6736401673640167</v>
      </c>
    </row>
    <row r="24" spans="1:15" s="110" customFormat="1" ht="24.95" customHeight="1" x14ac:dyDescent="0.2">
      <c r="A24" s="193" t="s">
        <v>156</v>
      </c>
      <c r="B24" s="199" t="s">
        <v>221</v>
      </c>
      <c r="C24" s="113">
        <v>4.3360540722148659</v>
      </c>
      <c r="D24" s="115">
        <v>2194</v>
      </c>
      <c r="E24" s="114">
        <v>2170</v>
      </c>
      <c r="F24" s="114">
        <v>2171</v>
      </c>
      <c r="G24" s="114">
        <v>2158</v>
      </c>
      <c r="H24" s="140">
        <v>2128</v>
      </c>
      <c r="I24" s="115">
        <v>66</v>
      </c>
      <c r="J24" s="116">
        <v>3.1015037593984962</v>
      </c>
    </row>
    <row r="25" spans="1:15" s="110" customFormat="1" ht="24.95" customHeight="1" x14ac:dyDescent="0.2">
      <c r="A25" s="193" t="s">
        <v>222</v>
      </c>
      <c r="B25" s="204" t="s">
        <v>159</v>
      </c>
      <c r="C25" s="113">
        <v>2.6304867685132116</v>
      </c>
      <c r="D25" s="115">
        <v>1331</v>
      </c>
      <c r="E25" s="114">
        <v>1623</v>
      </c>
      <c r="F25" s="114">
        <v>1588</v>
      </c>
      <c r="G25" s="114">
        <v>1536</v>
      </c>
      <c r="H25" s="140">
        <v>1481</v>
      </c>
      <c r="I25" s="115">
        <v>-150</v>
      </c>
      <c r="J25" s="116">
        <v>-10.12829169480081</v>
      </c>
    </row>
    <row r="26" spans="1:15" s="110" customFormat="1" ht="24.95" customHeight="1" x14ac:dyDescent="0.2">
      <c r="A26" s="201">
        <v>782.78300000000002</v>
      </c>
      <c r="B26" s="203" t="s">
        <v>160</v>
      </c>
      <c r="C26" s="113">
        <v>2.4862151425917509</v>
      </c>
      <c r="D26" s="115">
        <v>1258</v>
      </c>
      <c r="E26" s="114">
        <v>1260</v>
      </c>
      <c r="F26" s="114">
        <v>1376</v>
      </c>
      <c r="G26" s="114">
        <v>1432</v>
      </c>
      <c r="H26" s="140">
        <v>1494</v>
      </c>
      <c r="I26" s="115">
        <v>-236</v>
      </c>
      <c r="J26" s="116">
        <v>-15.796519410977242</v>
      </c>
    </row>
    <row r="27" spans="1:15" s="110" customFormat="1" ht="24.95" customHeight="1" x14ac:dyDescent="0.2">
      <c r="A27" s="193" t="s">
        <v>161</v>
      </c>
      <c r="B27" s="199" t="s">
        <v>223</v>
      </c>
      <c r="C27" s="113">
        <v>4.541591731061879</v>
      </c>
      <c r="D27" s="115">
        <v>2298</v>
      </c>
      <c r="E27" s="114">
        <v>2304</v>
      </c>
      <c r="F27" s="114">
        <v>2335</v>
      </c>
      <c r="G27" s="114">
        <v>2312</v>
      </c>
      <c r="H27" s="140">
        <v>2273</v>
      </c>
      <c r="I27" s="115">
        <v>25</v>
      </c>
      <c r="J27" s="116">
        <v>1.0998680158380993</v>
      </c>
    </row>
    <row r="28" spans="1:15" s="110" customFormat="1" ht="24.95" customHeight="1" x14ac:dyDescent="0.2">
      <c r="A28" s="193" t="s">
        <v>163</v>
      </c>
      <c r="B28" s="199" t="s">
        <v>164</v>
      </c>
      <c r="C28" s="113">
        <v>3.4348504911164253</v>
      </c>
      <c r="D28" s="115">
        <v>1738</v>
      </c>
      <c r="E28" s="114">
        <v>1735</v>
      </c>
      <c r="F28" s="114">
        <v>1700</v>
      </c>
      <c r="G28" s="114">
        <v>1657</v>
      </c>
      <c r="H28" s="140">
        <v>1632</v>
      </c>
      <c r="I28" s="115">
        <v>106</v>
      </c>
      <c r="J28" s="116">
        <v>6.4950980392156863</v>
      </c>
    </row>
    <row r="29" spans="1:15" s="110" customFormat="1" ht="24.95" customHeight="1" x14ac:dyDescent="0.2">
      <c r="A29" s="193">
        <v>86</v>
      </c>
      <c r="B29" s="199" t="s">
        <v>165</v>
      </c>
      <c r="C29" s="113">
        <v>10.029842487005672</v>
      </c>
      <c r="D29" s="115">
        <v>5075</v>
      </c>
      <c r="E29" s="114">
        <v>5053</v>
      </c>
      <c r="F29" s="114">
        <v>5041</v>
      </c>
      <c r="G29" s="114">
        <v>4912</v>
      </c>
      <c r="H29" s="140">
        <v>4873</v>
      </c>
      <c r="I29" s="115">
        <v>202</v>
      </c>
      <c r="J29" s="116">
        <v>4.145290375538683</v>
      </c>
    </row>
    <row r="30" spans="1:15" s="110" customFormat="1" ht="24.95" customHeight="1" x14ac:dyDescent="0.2">
      <c r="A30" s="193">
        <v>87.88</v>
      </c>
      <c r="B30" s="204" t="s">
        <v>166</v>
      </c>
      <c r="C30" s="113">
        <v>5.6937884147908058</v>
      </c>
      <c r="D30" s="115">
        <v>2881</v>
      </c>
      <c r="E30" s="114">
        <v>2903</v>
      </c>
      <c r="F30" s="114">
        <v>2887</v>
      </c>
      <c r="G30" s="114">
        <v>2822</v>
      </c>
      <c r="H30" s="140">
        <v>2845</v>
      </c>
      <c r="I30" s="115">
        <v>36</v>
      </c>
      <c r="J30" s="116">
        <v>1.2653778558875219</v>
      </c>
    </row>
    <row r="31" spans="1:15" s="110" customFormat="1" ht="24.95" customHeight="1" x14ac:dyDescent="0.2">
      <c r="A31" s="193" t="s">
        <v>167</v>
      </c>
      <c r="B31" s="199" t="s">
        <v>168</v>
      </c>
      <c r="C31" s="113">
        <v>1.6482539180616218</v>
      </c>
      <c r="D31" s="115">
        <v>834</v>
      </c>
      <c r="E31" s="114">
        <v>842</v>
      </c>
      <c r="F31" s="114">
        <v>827</v>
      </c>
      <c r="G31" s="114">
        <v>799</v>
      </c>
      <c r="H31" s="140">
        <v>802</v>
      </c>
      <c r="I31" s="115">
        <v>32</v>
      </c>
      <c r="J31" s="116">
        <v>3.9900249376558605</v>
      </c>
    </row>
    <row r="32" spans="1:15" s="110" customFormat="1" ht="24.95" customHeight="1" x14ac:dyDescent="0.2">
      <c r="A32" s="193"/>
      <c r="B32" s="288" t="s">
        <v>224</v>
      </c>
      <c r="C32" s="113" t="s">
        <v>513</v>
      </c>
      <c r="D32" s="115" t="s">
        <v>513</v>
      </c>
      <c r="E32" s="114" t="s">
        <v>513</v>
      </c>
      <c r="F32" s="114" t="s">
        <v>513</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0.40909899405126582</v>
      </c>
      <c r="D34" s="115">
        <v>207</v>
      </c>
      <c r="E34" s="114">
        <v>173</v>
      </c>
      <c r="F34" s="114">
        <v>382</v>
      </c>
      <c r="G34" s="114">
        <v>396</v>
      </c>
      <c r="H34" s="140">
        <v>223</v>
      </c>
      <c r="I34" s="115">
        <v>-16</v>
      </c>
      <c r="J34" s="116">
        <v>-7.1748878923766819</v>
      </c>
    </row>
    <row r="35" spans="1:10" s="110" customFormat="1" ht="24.95" customHeight="1" x14ac:dyDescent="0.2">
      <c r="A35" s="292" t="s">
        <v>171</v>
      </c>
      <c r="B35" s="293" t="s">
        <v>172</v>
      </c>
      <c r="C35" s="113">
        <v>40.087748769738532</v>
      </c>
      <c r="D35" s="115">
        <v>20284</v>
      </c>
      <c r="E35" s="114">
        <v>19998</v>
      </c>
      <c r="F35" s="114">
        <v>20877</v>
      </c>
      <c r="G35" s="114">
        <v>20497</v>
      </c>
      <c r="H35" s="140">
        <v>20363</v>
      </c>
      <c r="I35" s="115">
        <v>-79</v>
      </c>
      <c r="J35" s="116">
        <v>-0.3879585522761872</v>
      </c>
    </row>
    <row r="36" spans="1:10" s="110" customFormat="1" ht="24.95" customHeight="1" x14ac:dyDescent="0.2">
      <c r="A36" s="294" t="s">
        <v>173</v>
      </c>
      <c r="B36" s="295" t="s">
        <v>174</v>
      </c>
      <c r="C36" s="125">
        <v>59.50117591256744</v>
      </c>
      <c r="D36" s="143">
        <v>30107</v>
      </c>
      <c r="E36" s="144">
        <v>30335</v>
      </c>
      <c r="F36" s="144">
        <v>30570</v>
      </c>
      <c r="G36" s="144">
        <v>30012</v>
      </c>
      <c r="H36" s="145">
        <v>29835</v>
      </c>
      <c r="I36" s="143">
        <v>272</v>
      </c>
      <c r="J36" s="146">
        <v>0.9116809116809117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2020-09-25T11:03:08Z</dcterms:created>
  <dcterms:modified xsi:type="dcterms:W3CDTF">2020-09-28T08:10:59Z</dcterms:modified>
</cp:coreProperties>
</file>