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s="1"/>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s="1"/>
  <c r="G52" i="24"/>
  <c r="F52" i="24"/>
  <c r="E52" i="24"/>
  <c r="L51" i="24"/>
  <c r="H51" i="24" s="1"/>
  <c r="J51" i="24" s="1"/>
  <c r="G51" i="24"/>
  <c r="F51" i="24"/>
  <c r="E51" i="24"/>
  <c r="I44" i="24"/>
  <c r="G44" i="24"/>
  <c r="C44" i="24"/>
  <c r="M44" i="24" s="1"/>
  <c r="B44" i="24"/>
  <c r="D44" i="24" s="1"/>
  <c r="M43" i="24"/>
  <c r="K43" i="24"/>
  <c r="H43" i="24"/>
  <c r="F43" i="24"/>
  <c r="E43" i="24"/>
  <c r="C43" i="24"/>
  <c r="B43" i="24"/>
  <c r="D43" i="24" s="1"/>
  <c r="L42" i="24"/>
  <c r="I42" i="24"/>
  <c r="G42" i="24"/>
  <c r="C42" i="24"/>
  <c r="M42" i="24" s="1"/>
  <c r="B42" i="24"/>
  <c r="D42" i="24" s="1"/>
  <c r="M41" i="24"/>
  <c r="K41" i="24"/>
  <c r="H41" i="24"/>
  <c r="F41" i="24"/>
  <c r="E41" i="24"/>
  <c r="C41" i="24"/>
  <c r="B41" i="24"/>
  <c r="D41" i="24" s="1"/>
  <c r="L40" i="24"/>
  <c r="I40" i="24"/>
  <c r="G40" i="24"/>
  <c r="C40" i="24"/>
  <c r="M40" i="24" s="1"/>
  <c r="B40" i="24"/>
  <c r="D40" i="24" s="1"/>
  <c r="M36" i="24"/>
  <c r="L36" i="24"/>
  <c r="K36" i="24"/>
  <c r="J36" i="24"/>
  <c r="I36" i="24"/>
  <c r="H36" i="24"/>
  <c r="G36" i="24"/>
  <c r="F36" i="24"/>
  <c r="E36" i="24"/>
  <c r="D36" i="24"/>
  <c r="G18" i="24"/>
  <c r="C9" i="24"/>
  <c r="K57" i="15"/>
  <c r="L57" i="15" s="1"/>
  <c r="C38" i="24"/>
  <c r="C37" i="24"/>
  <c r="E37" i="24" s="1"/>
  <c r="C35" i="24"/>
  <c r="C34" i="24"/>
  <c r="M34" i="24" s="1"/>
  <c r="C33" i="24"/>
  <c r="C32" i="24"/>
  <c r="C31" i="24"/>
  <c r="C30" i="24"/>
  <c r="C29" i="24"/>
  <c r="C28" i="24"/>
  <c r="M28" i="24" s="1"/>
  <c r="C27" i="24"/>
  <c r="C26" i="24"/>
  <c r="M26" i="24" s="1"/>
  <c r="C25" i="24"/>
  <c r="C24" i="24"/>
  <c r="C23" i="24"/>
  <c r="C22" i="24"/>
  <c r="C21" i="24"/>
  <c r="C20" i="24"/>
  <c r="M20" i="24" s="1"/>
  <c r="C19" i="24"/>
  <c r="C18" i="24"/>
  <c r="M18" i="24" s="1"/>
  <c r="C17" i="24"/>
  <c r="C16" i="24"/>
  <c r="C15" i="24"/>
  <c r="C8" i="24"/>
  <c r="C7" i="24"/>
  <c r="B38" i="24"/>
  <c r="B37" i="24"/>
  <c r="B35" i="24"/>
  <c r="B34" i="24"/>
  <c r="B33" i="24"/>
  <c r="B32" i="24"/>
  <c r="B31" i="24"/>
  <c r="B30" i="24"/>
  <c r="B29" i="24"/>
  <c r="B28" i="24"/>
  <c r="B27" i="24"/>
  <c r="B26" i="24"/>
  <c r="B25" i="24"/>
  <c r="B24" i="24"/>
  <c r="B23" i="24"/>
  <c r="K23" i="24" s="1"/>
  <c r="B22" i="24"/>
  <c r="B21" i="24"/>
  <c r="B20" i="24"/>
  <c r="B19" i="24"/>
  <c r="B18" i="24"/>
  <c r="B17" i="24"/>
  <c r="B16" i="24"/>
  <c r="B15" i="24"/>
  <c r="B9" i="24"/>
  <c r="B8" i="24"/>
  <c r="B7" i="24"/>
  <c r="G26" i="24" l="1"/>
  <c r="G34" i="24"/>
  <c r="G21" i="24"/>
  <c r="M21" i="24"/>
  <c r="E21" i="24"/>
  <c r="L21" i="24"/>
  <c r="I21" i="24"/>
  <c r="F7" i="24"/>
  <c r="D7" i="24"/>
  <c r="J7" i="24"/>
  <c r="H7" i="24"/>
  <c r="K7" i="24"/>
  <c r="G29" i="24"/>
  <c r="M29" i="24"/>
  <c r="E29" i="24"/>
  <c r="L29" i="24"/>
  <c r="I29" i="24"/>
  <c r="K8" i="24"/>
  <c r="J8" i="24"/>
  <c r="H8" i="24"/>
  <c r="F8" i="24"/>
  <c r="D8" i="24"/>
  <c r="G15" i="24"/>
  <c r="M15" i="24"/>
  <c r="E15" i="24"/>
  <c r="L15" i="24"/>
  <c r="I15" i="24"/>
  <c r="G9" i="24"/>
  <c r="M9" i="24"/>
  <c r="E9" i="24"/>
  <c r="L9" i="24"/>
  <c r="I9" i="24"/>
  <c r="K66" i="24"/>
  <c r="I66" i="24"/>
  <c r="J66" i="24"/>
  <c r="F15" i="24"/>
  <c r="D15" i="24"/>
  <c r="J15" i="24"/>
  <c r="H15" i="24"/>
  <c r="K18" i="24"/>
  <c r="J18" i="24"/>
  <c r="H18" i="24"/>
  <c r="F18" i="24"/>
  <c r="D18" i="24"/>
  <c r="F31" i="24"/>
  <c r="D31" i="24"/>
  <c r="J31" i="24"/>
  <c r="H31" i="24"/>
  <c r="K34" i="24"/>
  <c r="J34" i="24"/>
  <c r="H34" i="24"/>
  <c r="F34" i="24"/>
  <c r="D34" i="24"/>
  <c r="G25" i="24"/>
  <c r="M25" i="24"/>
  <c r="E25" i="24"/>
  <c r="L25" i="24"/>
  <c r="I25" i="24"/>
  <c r="K15" i="24"/>
  <c r="D38" i="24"/>
  <c r="K38" i="24"/>
  <c r="J38" i="24"/>
  <c r="H38" i="24"/>
  <c r="F38" i="24"/>
  <c r="F25" i="24"/>
  <c r="D25" i="24"/>
  <c r="J25" i="24"/>
  <c r="H25" i="24"/>
  <c r="K25" i="24"/>
  <c r="K28" i="24"/>
  <c r="J28" i="24"/>
  <c r="H28" i="24"/>
  <c r="F28" i="24"/>
  <c r="D28" i="24"/>
  <c r="G19" i="24"/>
  <c r="M19" i="24"/>
  <c r="E19" i="24"/>
  <c r="L19" i="24"/>
  <c r="I19" i="24"/>
  <c r="I22" i="24"/>
  <c r="L22" i="24"/>
  <c r="M22" i="24"/>
  <c r="G22" i="24"/>
  <c r="E22" i="24"/>
  <c r="G35" i="24"/>
  <c r="M35" i="24"/>
  <c r="E35" i="24"/>
  <c r="L35" i="24"/>
  <c r="I35" i="24"/>
  <c r="C45" i="24"/>
  <c r="C39" i="24"/>
  <c r="K24" i="24"/>
  <c r="J24" i="24"/>
  <c r="H24" i="24"/>
  <c r="F24" i="24"/>
  <c r="D24" i="24"/>
  <c r="F19" i="24"/>
  <c r="D19" i="24"/>
  <c r="J19" i="24"/>
  <c r="H19" i="24"/>
  <c r="K19" i="24"/>
  <c r="K22" i="24"/>
  <c r="J22" i="24"/>
  <c r="H22" i="24"/>
  <c r="F22" i="24"/>
  <c r="D22" i="24"/>
  <c r="F35" i="24"/>
  <c r="D35" i="24"/>
  <c r="J35" i="24"/>
  <c r="H35" i="24"/>
  <c r="K35" i="24"/>
  <c r="B45" i="24"/>
  <c r="B39" i="24"/>
  <c r="I16" i="24"/>
  <c r="L16" i="24"/>
  <c r="M16" i="24"/>
  <c r="G16" i="24"/>
  <c r="E16" i="24"/>
  <c r="I32" i="24"/>
  <c r="L32" i="24"/>
  <c r="M32" i="24"/>
  <c r="G32" i="24"/>
  <c r="E32" i="24"/>
  <c r="K74" i="24"/>
  <c r="I74" i="24"/>
  <c r="J74" i="24"/>
  <c r="G31" i="24"/>
  <c r="M31" i="24"/>
  <c r="E31" i="24"/>
  <c r="L31" i="24"/>
  <c r="I31" i="24"/>
  <c r="F9" i="24"/>
  <c r="D9" i="24"/>
  <c r="J9" i="24"/>
  <c r="H9" i="24"/>
  <c r="K9" i="24"/>
  <c r="K16" i="24"/>
  <c r="J16" i="24"/>
  <c r="H16" i="24"/>
  <c r="F16" i="24"/>
  <c r="D16" i="24"/>
  <c r="F29" i="24"/>
  <c r="D29" i="24"/>
  <c r="J29" i="24"/>
  <c r="H29" i="24"/>
  <c r="K29" i="24"/>
  <c r="K32" i="24"/>
  <c r="J32" i="24"/>
  <c r="H32" i="24"/>
  <c r="F32" i="24"/>
  <c r="D32" i="24"/>
  <c r="G23" i="24"/>
  <c r="M23" i="24"/>
  <c r="E23" i="24"/>
  <c r="L23" i="24"/>
  <c r="I23" i="24"/>
  <c r="K58" i="24"/>
  <c r="I58" i="24"/>
  <c r="J58" i="24"/>
  <c r="F23" i="24"/>
  <c r="D23" i="24"/>
  <c r="J23" i="24"/>
  <c r="H23" i="24"/>
  <c r="K26" i="24"/>
  <c r="J26" i="24"/>
  <c r="H26" i="24"/>
  <c r="F26" i="24"/>
  <c r="D26" i="24"/>
  <c r="G7" i="24"/>
  <c r="M7" i="24"/>
  <c r="E7" i="24"/>
  <c r="L7" i="24"/>
  <c r="I7" i="24"/>
  <c r="G17" i="24"/>
  <c r="M17" i="24"/>
  <c r="E17" i="24"/>
  <c r="L17" i="24"/>
  <c r="I17" i="24"/>
  <c r="G33" i="24"/>
  <c r="M33" i="24"/>
  <c r="E33" i="24"/>
  <c r="L33" i="24"/>
  <c r="I33" i="24"/>
  <c r="I37" i="24"/>
  <c r="G37" i="24"/>
  <c r="L37" i="24"/>
  <c r="M37" i="24"/>
  <c r="F17" i="24"/>
  <c r="D17" i="24"/>
  <c r="J17" i="24"/>
  <c r="H17" i="24"/>
  <c r="K17" i="24"/>
  <c r="K20" i="24"/>
  <c r="J20" i="24"/>
  <c r="H20" i="24"/>
  <c r="F20" i="24"/>
  <c r="D20" i="24"/>
  <c r="F33" i="24"/>
  <c r="D33" i="24"/>
  <c r="J33" i="24"/>
  <c r="H33" i="24"/>
  <c r="K33" i="24"/>
  <c r="H37" i="24"/>
  <c r="F37" i="24"/>
  <c r="D37" i="24"/>
  <c r="J37" i="24"/>
  <c r="K37" i="24"/>
  <c r="I8" i="24"/>
  <c r="L8" i="24"/>
  <c r="G8" i="24"/>
  <c r="E8" i="24"/>
  <c r="M8" i="24"/>
  <c r="C14" i="24"/>
  <c r="C6" i="24"/>
  <c r="G27" i="24"/>
  <c r="M27" i="24"/>
  <c r="E27" i="24"/>
  <c r="L27" i="24"/>
  <c r="I27" i="24"/>
  <c r="I30" i="24"/>
  <c r="L30" i="24"/>
  <c r="M30" i="24"/>
  <c r="G30" i="24"/>
  <c r="E30" i="24"/>
  <c r="F21" i="24"/>
  <c r="D21" i="24"/>
  <c r="J21" i="24"/>
  <c r="H21" i="24"/>
  <c r="K21" i="24"/>
  <c r="B14" i="24"/>
  <c r="B6" i="24"/>
  <c r="F27" i="24"/>
  <c r="D27" i="24"/>
  <c r="J27" i="24"/>
  <c r="H27" i="24"/>
  <c r="K27" i="24"/>
  <c r="K30" i="24"/>
  <c r="J30" i="24"/>
  <c r="H30" i="24"/>
  <c r="F30" i="24"/>
  <c r="D30" i="24"/>
  <c r="I24" i="24"/>
  <c r="L24" i="24"/>
  <c r="M24" i="24"/>
  <c r="G24" i="24"/>
  <c r="E24" i="24"/>
  <c r="M38" i="24"/>
  <c r="E38" i="24"/>
  <c r="L38" i="24"/>
  <c r="I38" i="24"/>
  <c r="G38" i="24"/>
  <c r="K31" i="24"/>
  <c r="J77" i="24"/>
  <c r="E18" i="24"/>
  <c r="E26" i="24"/>
  <c r="E34" i="24"/>
  <c r="I41" i="24"/>
  <c r="G41" i="24"/>
  <c r="L41" i="24"/>
  <c r="K53" i="24"/>
  <c r="I53" i="24"/>
  <c r="K61" i="24"/>
  <c r="I61" i="24"/>
  <c r="K69" i="24"/>
  <c r="I69" i="24"/>
  <c r="K55" i="24"/>
  <c r="I55" i="24"/>
  <c r="K63" i="24"/>
  <c r="I63" i="24"/>
  <c r="K71" i="24"/>
  <c r="I71" i="24"/>
  <c r="K52" i="24"/>
  <c r="I52" i="24"/>
  <c r="K60" i="24"/>
  <c r="I60" i="24"/>
  <c r="K68" i="24"/>
  <c r="I68" i="24"/>
  <c r="I43" i="24"/>
  <c r="G43" i="24"/>
  <c r="L43" i="24"/>
  <c r="K57" i="24"/>
  <c r="I57" i="24"/>
  <c r="K65" i="24"/>
  <c r="I65" i="24"/>
  <c r="K73" i="24"/>
  <c r="I73" i="24"/>
  <c r="I20" i="24"/>
  <c r="L20" i="24"/>
  <c r="I28" i="24"/>
  <c r="L28" i="24"/>
  <c r="K54" i="24"/>
  <c r="I54" i="24"/>
  <c r="K62" i="24"/>
  <c r="I62" i="24"/>
  <c r="K70" i="24"/>
  <c r="I70" i="24"/>
  <c r="E20" i="24"/>
  <c r="E28" i="24"/>
  <c r="K51" i="24"/>
  <c r="I51" i="24"/>
  <c r="K59" i="24"/>
  <c r="I59" i="24"/>
  <c r="K67" i="24"/>
  <c r="I67" i="24"/>
  <c r="K75" i="24"/>
  <c r="I75" i="24"/>
  <c r="I18" i="24"/>
  <c r="L18" i="24"/>
  <c r="I26" i="24"/>
  <c r="L26" i="24"/>
  <c r="I34" i="24"/>
  <c r="L34" i="24"/>
  <c r="G20" i="24"/>
  <c r="G28" i="24"/>
  <c r="K56" i="24"/>
  <c r="I56" i="24"/>
  <c r="K64" i="24"/>
  <c r="I64" i="24"/>
  <c r="K72" i="24"/>
  <c r="I72" i="24"/>
  <c r="F40" i="24"/>
  <c r="J41" i="24"/>
  <c r="F42" i="24"/>
  <c r="J43" i="24"/>
  <c r="F44" i="24"/>
  <c r="H40" i="24"/>
  <c r="H42" i="24"/>
  <c r="H44" i="24"/>
  <c r="J40" i="24"/>
  <c r="J42" i="24"/>
  <c r="J44" i="24"/>
  <c r="K40" i="24"/>
  <c r="K42" i="24"/>
  <c r="K44" i="24"/>
  <c r="L44" i="24"/>
  <c r="E40" i="24"/>
  <c r="E42" i="24"/>
  <c r="E44" i="24"/>
  <c r="J79" i="24" l="1"/>
  <c r="J78" i="24"/>
  <c r="I77" i="24"/>
  <c r="K77" i="24"/>
  <c r="H39" i="24"/>
  <c r="F39" i="24"/>
  <c r="D39" i="24"/>
  <c r="J39" i="24"/>
  <c r="K39" i="24"/>
  <c r="I45" i="24"/>
  <c r="G45" i="24"/>
  <c r="L45" i="24"/>
  <c r="E45" i="24"/>
  <c r="M45" i="24"/>
  <c r="H45" i="24"/>
  <c r="F45" i="24"/>
  <c r="D45" i="24"/>
  <c r="J45" i="24"/>
  <c r="K45" i="24"/>
  <c r="K6" i="24"/>
  <c r="J6" i="24"/>
  <c r="H6" i="24"/>
  <c r="F6" i="24"/>
  <c r="D6" i="24"/>
  <c r="K14" i="24"/>
  <c r="J14" i="24"/>
  <c r="H14" i="24"/>
  <c r="F14" i="24"/>
  <c r="D14" i="24"/>
  <c r="I6" i="24"/>
  <c r="L6" i="24"/>
  <c r="M6" i="24"/>
  <c r="E6" i="24"/>
  <c r="G6" i="24"/>
  <c r="I14" i="24"/>
  <c r="L14" i="24"/>
  <c r="M14" i="24"/>
  <c r="G14" i="24"/>
  <c r="E14" i="24"/>
  <c r="I39" i="24"/>
  <c r="G39" i="24"/>
  <c r="L39" i="24"/>
  <c r="E39" i="24"/>
  <c r="M39" i="24"/>
  <c r="K79" i="24" l="1"/>
  <c r="K78" i="24"/>
  <c r="I78" i="24"/>
  <c r="I79" i="24"/>
  <c r="I83" i="24" l="1"/>
  <c r="I82" i="24"/>
  <c r="I81" i="24"/>
</calcChain>
</file>

<file path=xl/sharedStrings.xml><?xml version="1.0" encoding="utf-8"?>
<sst xmlns="http://schemas.openxmlformats.org/spreadsheetml/2006/main" count="1732" uniqueCount="520">
  <si>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</si>
  <si>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</si>
  <si>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</si>
  <si>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</si>
  <si>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</si>
  <si>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</si>
  <si>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</si>
  <si>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</si>
  <si>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</si>
  <si>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</si>
  <si>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</si>
  <si>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</si>
  <si>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</si>
  <si>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Freyung-Grafenau (09272)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</si>
  <si>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</si>
  <si>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</si>
  <si>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</si>
  <si>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</si>
  <si>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</si>
  <si>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</si>
  <si>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</si>
  <si>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</si>
  <si>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</si>
  <si>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</si>
  <si>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</si>
  <si>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</si>
  <si>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</si>
  <si>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</si>
  <si>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</si>
  <si>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</si>
  <si>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</si>
  <si>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</si>
  <si>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</si>
  <si>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</si>
  <si>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</si>
  <si>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</si>
  <si>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</si>
  <si>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</si>
  <si>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</si>
  <si>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</si>
  <si>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</si>
  <si>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</si>
  <si>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</si>
  <si>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</si>
  <si>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</si>
  <si>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</si>
  <si>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</si>
  <si>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</si>
  <si>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</si>
  <si>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</si>
  <si>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</si>
  <si>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</si>
  <si>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</si>
  <si>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</si>
  <si>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</si>
  <si>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</si>
  <si>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</si>
  <si>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</si>
  <si>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</si>
  <si>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</si>
  <si>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</si>
  <si>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</si>
  <si>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</si>
  <si>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</si>
  <si>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</si>
  <si>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</si>
  <si>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</si>
  <si>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</si>
  <si>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</si>
  <si>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</si>
  <si>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</si>
  <si>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</si>
  <si>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</si>
  <si>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</si>
  <si>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</si>
  <si>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</si>
  <si>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</si>
  <si>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</si>
  <si>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</si>
  <si>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</si>
  <si>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</si>
  <si>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</si>
  <si>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</si>
  <si>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</si>
  <si>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</si>
  <si>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</si>
  <si>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</si>
  <si>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</si>
  <si>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</si>
  <si>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</si>
  <si>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</si>
  <si>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</si>
  <si>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Freyung-Grafenau (09272);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</si>
  <si>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</si>
  <si>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</si>
  <si>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</si>
  <si>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</si>
  <si>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</si>
  <si>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</si>
  <si>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</si>
  <si>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</si>
  <si>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</si>
  <si>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</si>
  <si>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</si>
  <si>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</si>
  <si>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</si>
  <si>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</si>
  <si>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</si>
  <si>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</si>
  <si>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</si>
  <si>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</si>
  <si>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</si>
  <si>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</si>
  <si>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</si>
  <si>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</si>
  <si>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</si>
  <si>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</si>
  <si>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</si>
  <si>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</si>
  <si>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</si>
  <si>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</si>
  <si>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</si>
  <si>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</si>
  <si>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</si>
  <si>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</si>
  <si>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</si>
  <si>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</si>
  <si>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</si>
  <si>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</si>
  <si>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</si>
  <si>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</si>
  <si>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</si>
  <si>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</si>
  <si>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</si>
  <si>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</si>
  <si>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</si>
  <si>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</si>
  <si>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</si>
  <si>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</si>
  <si>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</si>
  <si>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</si>
  <si>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</si>
  <si>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</si>
  <si>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</si>
  <si>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</si>
  <si>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</si>
  <si>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</si>
  <si>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</si>
  <si>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</si>
  <si>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</si>
  <si>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</si>
  <si>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</si>
  <si>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</si>
  <si>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</si>
  <si>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</si>
  <si>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</si>
  <si>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</si>
  <si>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</si>
  <si>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</si>
  <si>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</si>
  <si>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</si>
  <si>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</si>
  <si>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</si>
  <si>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</si>
  <si>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</si>
  <si>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</si>
  <si>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</si>
  <si>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</si>
  <si>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</si>
  <si>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</si>
  <si>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</si>
  <si>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</si>
  <si>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</si>
  <si>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</si>
  <si>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</si>
  <si>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</si>
  <si>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</si>
  <si>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</si>
  <si>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</si>
  <si>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</si>
  <si>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</si>
  <si>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</si>
  <si>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</si>
  <si>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Freyung-Grafenau (09272)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</si>
  <si>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</si>
  <si>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</si>
  <si>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</si>
  <si>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</si>
  <si>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</si>
  <si>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</si>
  <si>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</si>
  <si>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</si>
  <si>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</si>
  <si>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</si>
  <si>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</si>
  <si>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</si>
  <si>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</si>
  <si>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</si>
  <si>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</si>
  <si>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</si>
  <si>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</si>
  <si>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</si>
  <si>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</si>
  <si>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</si>
  <si>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</si>
  <si>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</si>
  <si>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</si>
  <si>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</si>
  <si>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</si>
  <si>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</si>
  <si>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</si>
  <si>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</si>
  <si>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</si>
  <si>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</si>
  <si>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</si>
  <si>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</si>
  <si>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</si>
  <si>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</si>
  <si>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</si>
  <si>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</si>
  <si>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</si>
  <si>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</si>
  <si>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</si>
  <si>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</si>
  <si>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</si>
  <si>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</si>
  <si>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</si>
  <si>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</si>
  <si>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</si>
  <si>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</si>
  <si>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</si>
  <si>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</si>
  <si>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</si>
  <si>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</si>
  <si>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</si>
  <si>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</si>
  <si>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</si>
  <si>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</si>
  <si>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</si>
  <si>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</si>
  <si>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</si>
  <si>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</si>
  <si>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</si>
  <si>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</si>
  <si>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</si>
  <si>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</si>
  <si>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</si>
  <si>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</si>
  <si>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</si>
  <si>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</si>
  <si>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</si>
  <si>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</si>
  <si>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</si>
  <si>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</si>
  <si>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</si>
  <si>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</si>
  <si>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</si>
  <si>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</si>
  <si>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</si>
  <si>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</si>
  <si>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</si>
  <si>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</si>
  <si>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</si>
  <si>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</si>
  <si>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</si>
  <si>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</si>
  <si>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</si>
  <si>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</si>
  <si>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</si>
  <si>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</si>
  <si>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</si>
  <si>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</si>
  <si>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</si>
  <si>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</si>
  <si>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</si>
  <si>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</si>
  <si>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</si>
  <si>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</si>
  <si>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</si>
  <si>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</si>
  <si>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</si>
  <si>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</si>
  <si>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</si>
  <si>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</si>
  <si>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</si>
  <si>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</si>
  <si>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</si>
  <si>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</si>
  <si>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</si>
  <si>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</si>
  <si>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</si>
  <si>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</si>
  <si>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</si>
  <si>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</si>
  <si>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</si>
  <si>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</si>
  <si>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</si>
  <si>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</si>
  <si>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</si>
  <si>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</si>
  <si>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</si>
  <si>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</si>
  <si>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</si>
  <si>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</si>
  <si>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</si>
  <si>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</si>
  <si>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</si>
  <si>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</si>
  <si>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</si>
  <si>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</si>
  <si>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</si>
  <si>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</si>
  <si>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</si>
  <si>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</si>
  <si>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</si>
  <si>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</si>
  <si>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</si>
  <si>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</si>
  <si>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</si>
  <si>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</si>
  <si>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</si>
  <si>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</si>
  <si>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</si>
  <si>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</si>
  <si>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</si>
  <si>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</si>
  <si>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</si>
  <si>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</si>
  <si>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</si>
  <si>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</si>
  <si>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</si>
  <si>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</si>
  <si>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</si>
  <si>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</si>
  <si>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</si>
  <si>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</si>
  <si>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</si>
  <si>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</si>
  <si>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</si>
  <si>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</si>
  <si>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</si>
  <si>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</si>
  <si>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</si>
  <si>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</si>
  <si>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</si>
  <si>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</si>
  <si>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</si>
  <si>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</si>
  <si>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</si>
  <si>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</si>
  <si>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</si>
  <si>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</si>
  <si>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</si>
  <si>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</si>
  <si>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</si>
  <si>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</si>
  <si>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</si>
  <si>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</si>
  <si>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</si>
  <si>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</si>
  <si>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</si>
  <si>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</si>
  <si>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</si>
  <si>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</si>
  <si>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</si>
  <si>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</si>
  <si>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</si>
  <si>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</si>
  <si>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</si>
  <si>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</si>
  <si>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</si>
  <si>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</si>
  <si>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</si>
  <si>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Freyung-Grafenau (09272);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</si>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</sst>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{E5F68ACC-A24D-4B0A-82D5-C65D4A2D49C0}</c15:txfldGUID>
                      <c15:f>Daten_Diagramme!$D$6</c15:f>
                      <c15:dlblFieldTableCache>
                        <c:ptCount val="1"/>
                        <c:pt idx="0">
                          <c:v>1.9</c:v>
                        </c:pt>
                      </c15:dlblFieldTableCache>
                    </c15:dlblFTEntry>
                  </c15:dlblFieldTable>
                  <c15:showDataLabelsRange val="0"/>
                </c:ext>
                <c:ext xmlns:c16="http://schemas.microsoft.com/office/drawing/2014/chart" uri="{C3380CC4-5D6E-409C-BE32-E72D297353CC}">
                  <c16:uniqueId val="{00000000-A9D1-4520-A875-72EEDAD9D742}"/>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{B3D52B32-8C67-4824-9176-81E2F408DEB9}</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A9D1-4520-A875-72EEDAD9D742}"/>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{633D40EA-DC6E-478D-A43E-A980C3ECB6BF}</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9D1-4520-A875-72EEDAD9D74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{8B1E1E6E-576C-4548-812C-9AE077BBFE08}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9D1-4520-A875-72EEDAD9D74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1.8919649407313024</c:v>
                </c:pt>
                <c:pt idx="1">
                  <c:v>1.0013227114154917</c:v>
                </c:pt>
                <c:pt idx="2">
                  <c:v>1.1186464311118853</c:v>
                </c:pt>
                <c:pt idx="3">
                  <c:v>1.0875687030768</c:v>
                </c:pt>
              </c:numCache>
            </c:numRef>
          </c:val>
          <c:extLst>
            <c:ext xmlns:c16="http://schemas.microsoft.com/office/drawing/2014/chart" uri="{C3380CC4-5D6E-409C-BE32-E72D297353CC}">
              <c16:uniqueId val="{00000004-A9D1-4520-A875-72EEDAD9D74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{76E79EA7-9E61-4B4F-9DDC-A69A8954553F}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9D1-4520-A875-72EEDAD9D74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{F3BF55BF-0005-498A-9367-E500134740BB}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9D1-4520-A875-72EEDAD9D74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{0CC6CFCF-827E-4087-B2D1-2B52D9C60340}</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9D1-4520-A875-72EEDAD9D74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{6D9D62F8-AA7A-4502-AAE8-6F03B3A7B194}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9D1-4520-A875-72EEDAD9D74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9D1-4520-A875-72EEDAD9D74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9D1-4520-A875-72EEDAD9D74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{547B3850-F04A-4DCE-BD44-4C7AAEB4E7F0}</c15:txfldGUID>
                      <c15:f>Daten_Diagramme!$E$6</c15:f>
                      <c15:dlblFieldTableCache>
                        <c:ptCount val="1"/>
                        <c:pt idx="0">
                          <c:v>-1.0</c:v>
                        </c:pt>
                      </c15:dlblFieldTableCache>
                    </c15:dlblFTEntry>
                  </c15:dlblFieldTable>
                  <c15:showDataLabelsRange val="0"/>
                </c:ext>
                <c:ext xmlns:c16="http://schemas.microsoft.com/office/drawing/2014/chart" uri="{C3380CC4-5D6E-409C-BE32-E72D297353CC}">
                  <c16:uniqueId val="{00000000-DA25-4C9A-8350-172A02CBC1A1}"/>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{A7DF90E7-9990-47CA-B268-A22AD8C977DB}</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DA25-4C9A-8350-172A02CBC1A1}"/>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{60A45932-4C40-48A3-ABD7-068DBB0EE535}</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A25-4C9A-8350-172A02CBC1A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{ED0DDE82-BFC0-464B-B6BC-5D0D04126616}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A25-4C9A-8350-172A02CBC1A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-0.99887626420277187</c:v>
                </c:pt>
                <c:pt idx="1">
                  <c:v>-1.8915068707011207</c:v>
                </c:pt>
                <c:pt idx="2">
                  <c:v>-2.7637010795899166</c:v>
                </c:pt>
                <c:pt idx="3">
                  <c:v>-2.8655893304673015</c:v>
                </c:pt>
              </c:numCache>
            </c:numRef>
          </c:val>
          <c:extLst>
            <c:ext xmlns:c16="http://schemas.microsoft.com/office/drawing/2014/chart" uri="{C3380CC4-5D6E-409C-BE32-E72D297353CC}">
              <c16:uniqueId val="{00000004-DA25-4C9A-8350-172A02CBC1A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{D3CF0D44-E547-45DB-9727-A74E75EB6192}</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A25-4C9A-8350-172A02CBC1A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{38AC1E31-8CFF-4AE3-93A6-9EA68FE76D3D}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A25-4C9A-8350-172A02CBC1A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{7A1C60C5-9E8D-4C4C-B333-975DC4572B55}</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A25-4C9A-8350-172A02CBC1A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{E9E6C4D6-BE8F-4AEB-AB01-4718D6E9013C}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A25-4C9A-8350-172A02CBC1A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A25-4C9A-8350-172A02CBC1A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A25-4C9A-8350-172A02CBC1A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{723DEBC5-EEBD-4564-9864-4D4AEDBA93AA}</c15:txfldGUID>
                      <c15:f>Daten_Diagramme!$D$14</c15:f>
                      <c15:dlblFieldTableCache>
                        <c:ptCount val="1"/>
                        <c:pt idx="0">
                          <c:v>1.9</c:v>
                        </c:pt>
                      </c15:dlblFieldTableCache>
                    </c15:dlblFTEntry>
                  </c15:dlblFieldTable>
                  <c15:showDataLabelsRange val="0"/>
                </c:ext>
                <c:ext xmlns:c16="http://schemas.microsoft.com/office/drawing/2014/chart" uri="{C3380CC4-5D6E-409C-BE32-E72D297353CC}">
                  <c16:uniqueId val="{00000000-353C-4190-BD57-9F1313394CAE}"/>
                </c:ext>
              </c:extLst>
            </c:dLbl>
            <c:dLbl>
              <c:idx val="1"/>
              <c:tx>
                <c:strRef>
                  <c:f>Daten_Diagramme!$D$15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{1BCBA03B-24FD-4D87-8FC6-CBC6BCDC4CE0}</c15:txfldGUID>
                      <c15:f>Daten_Diagramme!$D$15</c15:f>
                      <c15:dlblFieldTableCache>
                        <c:ptCount val="1"/>
                        <c:pt idx="0">
                          <c:v>-0.5</c:v>
                        </c:pt>
                      </c15:dlblFieldTableCache>
                    </c15:dlblFTEntry>
                  </c15:dlblFieldTable>
                  <c15:showDataLabelsRange val="0"/>
                </c:ext>
                <c:ext xmlns:c16="http://schemas.microsoft.com/office/drawing/2014/chart" uri="{C3380CC4-5D6E-409C-BE32-E72D297353CC}">
                  <c16:uniqueId val="{00000001-353C-4190-BD57-9F1313394CAE}"/>
                </c:ext>
              </c:extLst>
            </c:dLbl>
            <c:dLbl>
              <c:idx val="2"/>
              <c:tx>
                <c:strRef>
                  <c:f>Daten_Diagramme!$D$16</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{7C695951-9588-4D40-891E-7864F5BE06C4}</c15:txfldGUID>
                      <c15:f>Daten_Diagramme!$D$16</c15:f>
                      <c15:dlblFieldTableCache>
                        <c:ptCount val="1"/>
                        <c:pt idx="0">
                          <c:v>9.6</c:v>
                        </c:pt>
                      </c15:dlblFieldTableCache>
                    </c15:dlblFTEntry>
                  </c15:dlblFieldTable>
                  <c15:showDataLabelsRange val="0"/>
                </c:ext>
                <c:ext xmlns:c16="http://schemas.microsoft.com/office/drawing/2014/chart" uri="{C3380CC4-5D6E-409C-BE32-E72D297353CC}">
                  <c16:uniqueId val="{00000002-353C-4190-BD57-9F1313394CAE}"/>
                </c:ext>
              </c:extLst>
            </c:dLbl>
            <c:dLbl>
              <c:idx val="3"/>
              <c:tx>
                <c:strRef>
                  <c:f>Daten_Diagramme!$D$17</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{C03EE49A-DE8F-4AFB-9257-DE5BE6AD4B90}</c15:txfldGUID>
                      <c15:f>Daten_Diagramme!$D$17</c15:f>
                      <c15:dlblFieldTableCache>
                        <c:ptCount val="1"/>
                        <c:pt idx="0">
                          <c:v>4.9</c:v>
                        </c:pt>
                      </c15:dlblFieldTableCache>
                    </c15:dlblFTEntry>
                  </c15:dlblFieldTable>
                  <c15:showDataLabelsRange val="0"/>
                </c:ext>
                <c:ext xmlns:c16="http://schemas.microsoft.com/office/drawing/2014/chart" uri="{C3380CC4-5D6E-409C-BE32-E72D297353CC}">
                  <c16:uniqueId val="{00000003-353C-4190-BD57-9F1313394CAE}"/>
                </c:ext>
              </c:extLst>
            </c:dLbl>
            <c:dLbl>
              <c:idx val="4"/>
              <c:tx>
                <c:strRef>
                  <c:f>Daten_Diagramme!$D$18</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{6605642B-83F9-4730-90F4-7BFF50478DE1}</c15:txfldGUID>
                      <c15:f>Daten_Diagramme!$D$18</c15:f>
                      <c15:dlblFieldTableCache>
                        <c:ptCount val="1"/>
                        <c:pt idx="0">
                          <c:v>3.0</c:v>
                        </c:pt>
                      </c15:dlblFieldTableCache>
                    </c15:dlblFTEntry>
                  </c15:dlblFieldTable>
                  <c15:showDataLabelsRange val="0"/>
                </c:ext>
                <c:ext xmlns:c16="http://schemas.microsoft.com/office/drawing/2014/chart" uri="{C3380CC4-5D6E-409C-BE32-E72D297353CC}">
                  <c16:uniqueId val="{00000004-353C-4190-BD57-9F1313394CAE}"/>
                </c:ext>
              </c:extLst>
            </c:dLbl>
            <c:dLbl>
              <c:idx val="5"/>
              <c:tx>
                <c:strRef>
                  <c:f>Daten_Diagramme!$D$19</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{8F8D65CD-BEB5-49E8-B2BB-CA613D9B25D8}</c15:txfldGUID>
                      <c15:f>Daten_Diagramme!$D$19</c15:f>
                      <c15:dlblFieldTableCache>
                        <c:ptCount val="1"/>
                        <c:pt idx="0">
                          <c:v>7.4</c:v>
                        </c:pt>
                      </c15:dlblFieldTableCache>
                    </c15:dlblFTEntry>
                  </c15:dlblFieldTable>
                  <c15:showDataLabelsRange val="0"/>
                </c:ext>
                <c:ext xmlns:c16="http://schemas.microsoft.com/office/drawing/2014/chart" uri="{C3380CC4-5D6E-409C-BE32-E72D297353CC}">
                  <c16:uniqueId val="{00000005-353C-4190-BD57-9F1313394CAE}"/>
                </c:ext>
              </c:extLst>
            </c:dLbl>
            <c:dLbl>
              <c:idx val="6"/>
              <c:tx>
                <c:strRef>
                  <c:f>Daten_Diagramme!$D$20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{C153A59D-598D-4CCA-9F63-B2F01EF0C470}</c15:txfldGUID>
                      <c15:f>Daten_Diagramme!$D$20</c15:f>
                      <c15:dlblFieldTableCache>
                        <c:ptCount val="1"/>
                        <c:pt idx="0">
                          <c:v>0.6</c:v>
                        </c:pt>
                      </c15:dlblFieldTableCache>
                    </c15:dlblFTEntry>
                  </c15:dlblFieldTable>
                  <c15:showDataLabelsRange val="0"/>
                </c:ext>
                <c:ext xmlns:c16="http://schemas.microsoft.com/office/drawing/2014/chart" uri="{C3380CC4-5D6E-409C-BE32-E72D297353CC}">
                  <c16:uniqueId val="{00000006-353C-4190-BD57-9F1313394CAE}"/>
                </c:ext>
              </c:extLst>
            </c:dLbl>
            <c:dLbl>
              <c:idx val="7"/>
              <c:tx>
                <c:strRef>
                  <c:f>Daten_Diagramme!$D$21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{A236BBCA-4F48-4621-8336-10410ECD0102}</c15:txfldGUID>
                      <c15:f>Daten_Diagramme!$D$21</c15:f>
                      <c15:dlblFieldTableCache>
                        <c:ptCount val="1"/>
                        <c:pt idx="0">
                          <c:v>-3.1</c:v>
                        </c:pt>
                      </c15:dlblFieldTableCache>
                    </c15:dlblFTEntry>
                  </c15:dlblFieldTable>
                  <c15:showDataLabelsRange val="0"/>
                </c:ext>
                <c:ext xmlns:c16="http://schemas.microsoft.com/office/drawing/2014/chart" uri="{C3380CC4-5D6E-409C-BE32-E72D297353CC}">
                  <c16:uniqueId val="{00000007-353C-4190-BD57-9F1313394CAE}"/>
                </c:ext>
              </c:extLst>
            </c:dLbl>
            <c:dLbl>
              <c:idx val="8"/>
              <c:tx>
                <c:strRef>
                  <c:f>Daten_Diagramme!$D$22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{164EA5A1-8CC5-47E4-971A-CCCB18E2EBF9}</c15:txfldGUID>
                      <c15:f>Daten_Diagramme!$D$22</c15:f>
                      <c15:dlblFieldTableCache>
                        <c:ptCount val="1"/>
                        <c:pt idx="0">
                          <c:v>0.4</c:v>
                        </c:pt>
                      </c15:dlblFieldTableCache>
                    </c15:dlblFTEntry>
                  </c15:dlblFieldTable>
                  <c15:showDataLabelsRange val="0"/>
                </c:ext>
                <c:ext xmlns:c16="http://schemas.microsoft.com/office/drawing/2014/chart" uri="{C3380CC4-5D6E-409C-BE32-E72D297353CC}">
                  <c16:uniqueId val="{00000008-353C-4190-BD57-9F1313394CAE}"/>
                </c:ext>
              </c:extLst>
            </c:dLbl>
            <c:dLbl>
              <c:idx val="9"/>
              <c:tx>
                <c:strRef>
                  <c:f>Daten_Diagramme!$D$23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{0BABA433-BAB4-41E7-A9F9-FA86DC15534C}</c15:txfldGUID>
                      <c15:f>Daten_Diagramme!$D$23</c15:f>
                      <c15:dlblFieldTableCache>
                        <c:ptCount val="1"/>
                        <c:pt idx="0">
                          <c:v>0.5</c:v>
                        </c:pt>
                      </c15:dlblFieldTableCache>
                    </c15:dlblFTEntry>
                  </c15:dlblFieldTable>
                  <c15:showDataLabelsRange val="0"/>
                </c:ext>
                <c:ext xmlns:c16="http://schemas.microsoft.com/office/drawing/2014/chart" uri="{C3380CC4-5D6E-409C-BE32-E72D297353CC}">
                  <c16:uniqueId val="{00000009-353C-4190-BD57-9F1313394CAE}"/>
                </c:ext>
              </c:extLst>
            </c:dLbl>
            <c:dLbl>
              <c:idx val="10"/>
              <c:tx>
                <c:strRef>
                  <c:f>Daten_Diagramme!$D$24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{9FC3ED6B-99E3-4E3E-B643-2576C4A6CA75}</c15:txfldGUID>
                      <c15:f>Daten_Diagramme!$D$24</c15:f>
                      <c15:dlblFieldTableCache>
                        <c:ptCount val="1"/>
                        <c:pt idx="0">
                          <c:v>-2.5</c:v>
                        </c:pt>
                      </c15:dlblFieldTableCache>
                    </c15:dlblFTEntry>
                  </c15:dlblFieldTable>
                  <c15:showDataLabelsRange val="0"/>
                </c:ext>
                <c:ext xmlns:c16="http://schemas.microsoft.com/office/drawing/2014/chart" uri="{C3380CC4-5D6E-409C-BE32-E72D297353CC}">
                  <c16:uniqueId val="{0000000A-353C-4190-BD57-9F1313394CAE}"/>
                </c:ext>
              </c:extLst>
            </c:dLbl>
            <c:dLbl>
              <c:idx val="11"/>
              <c:tx>
                <c:strRef>
                  <c:f>Daten_Diagramme!$D$25</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{50609AFA-0F02-44F2-9297-DC196B461C95}</c15:txfldGUID>
                      <c15:f>Daten_Diagramme!$D$25</c15:f>
                      <c15:dlblFieldTableCache>
                        <c:ptCount val="1"/>
                        <c:pt idx="0">
                          <c:v>9.4</c:v>
                        </c:pt>
                      </c15:dlblFieldTableCache>
                    </c15:dlblFTEntry>
                  </c15:dlblFieldTable>
                  <c15:showDataLabelsRange val="0"/>
                </c:ext>
                <c:ext xmlns:c16="http://schemas.microsoft.com/office/drawing/2014/chart" uri="{C3380CC4-5D6E-409C-BE32-E72D297353CC}">
                  <c16:uniqueId val="{0000000B-353C-4190-BD57-9F1313394CAE}"/>
                </c:ext>
              </c:extLst>
            </c:dLbl>
            <c:dLbl>
              <c:idx val="12"/>
              <c:tx>
                <c:strRef>
                  <c:f>Daten_Diagramme!$D$26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{AD53AA1A-8806-4B8E-8E14-31CE42E08593}</c15:txfldGUID>
                      <c15:f>Daten_Diagramme!$D$26</c15:f>
                      <c15:dlblFieldTableCache>
                        <c:ptCount val="1"/>
                        <c:pt idx="0">
                          <c:v>-1.7</c:v>
                        </c:pt>
                      </c15:dlblFieldTableCache>
                    </c15:dlblFTEntry>
                  </c15:dlblFieldTable>
                  <c15:showDataLabelsRange val="0"/>
                </c:ext>
                <c:ext xmlns:c16="http://schemas.microsoft.com/office/drawing/2014/chart" uri="{C3380CC4-5D6E-409C-BE32-E72D297353CC}">
                  <c16:uniqueId val="{0000000C-353C-4190-BD57-9F1313394CAE}"/>
                </c:ext>
              </c:extLst>
            </c:dLbl>
            <c:dLbl>
              <c:idx val="13"/>
              <c:tx>
                <c:strRef>
                  <c:f>Daten_Diagramme!$D$27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{CF730891-E1E6-4AE1-980F-28E45951AA11}</c15:txfldGUID>
                      <c15:f>Daten_Diagramme!$D$27</c15:f>
                      <c15:dlblFieldTableCache>
                        <c:ptCount val="1"/>
                        <c:pt idx="0">
                          <c:v>1.7</c:v>
                        </c:pt>
                      </c15:dlblFieldTableCache>
                    </c15:dlblFTEntry>
                  </c15:dlblFieldTable>
                  <c15:showDataLabelsRange val="0"/>
                </c:ext>
                <c:ext xmlns:c16="http://schemas.microsoft.com/office/drawing/2014/chart" uri="{C3380CC4-5D6E-409C-BE32-E72D297353CC}">
                  <c16:uniqueId val="{0000000D-353C-4190-BD57-9F1313394CAE}"/>
                </c:ext>
              </c:extLst>
            </c:dLbl>
            <c:dLbl>
              <c:idx val="14"/>
              <c:tx>
                <c:strRef>
                  <c:f>Daten_Diagramme!$D$28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{B97C4704-682E-417C-AFB2-1768B83C4112}</c15:txfldGUID>
                      <c15:f>Daten_Diagramme!$D$28</c15:f>
                      <c15:dlblFieldTableCache>
                        <c:ptCount val="1"/>
                        <c:pt idx="0">
                          <c:v>-0.9</c:v>
                        </c:pt>
                      </c15:dlblFieldTableCache>
                    </c15:dlblFTEntry>
                  </c15:dlblFieldTable>
                  <c15:showDataLabelsRange val="0"/>
                </c:ext>
                <c:ext xmlns:c16="http://schemas.microsoft.com/office/drawing/2014/chart" uri="{C3380CC4-5D6E-409C-BE32-E72D297353CC}">
                  <c16:uniqueId val="{0000000E-353C-4190-BD57-9F1313394CAE}"/>
                </c:ext>
              </c:extLst>
            </c:dLbl>
            <c:dLbl>
              <c:idx val="15"/>
              <c:tx>
                <c:strRef>
                  <c:f>Daten_Diagramme!$D$29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{33558076-C7E6-4062-8EA4-54FB0F21AB33}</c15:txfldGUID>
                      <c15:f>Daten_Diagramme!$D$29</c15:f>
                      <c15:dlblFieldTableCache>
                        <c:ptCount val="1"/>
                        <c:pt idx="0">
                          <c:v>0.0</c:v>
                        </c:pt>
                      </c15:dlblFieldTableCache>
                    </c15:dlblFTEntry>
                  </c15:dlblFieldTable>
                  <c15:showDataLabelsRange val="0"/>
                </c:ext>
                <c:ext xmlns:c16="http://schemas.microsoft.com/office/drawing/2014/chart" uri="{C3380CC4-5D6E-409C-BE32-E72D297353CC}">
                  <c16:uniqueId val="{0000000F-353C-4190-BD57-9F1313394CAE}"/>
                </c:ext>
              </c:extLst>
            </c:dLbl>
            <c:dLbl>
              <c:idx val="16"/>
              <c:tx>
                <c:strRef>
                  <c:f>Daten_Diagramme!$D$30</c:f>
                  <c:strCache>
                    <c:ptCount val="1"/>
                    <c:pt idx="0">
                      <c:v>9.4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{A63FB41D-EB3C-4FD7-A161-D87BC336843C}</c15:txfldGUID>
                      <c15:f>Daten_Diagramme!$D$30</c15:f>
                      <c15:dlblFieldTableCache>
                        <c:ptCount val="1"/>
                        <c:pt idx="0">
                          <c:v>9.4</c:v>
                        </c:pt>
                      </c15:dlblFieldTableCache>
                    </c15:dlblFTEntry>
                  </c15:dlblFieldTable>
                  <c15:showDataLabelsRange val="0"/>
                </c:ext>
                <c:ext xmlns:c16="http://schemas.microsoft.com/office/drawing/2014/chart" uri="{C3380CC4-5D6E-409C-BE32-E72D297353CC}">
                  <c16:uniqueId val="{00000010-353C-4190-BD57-9F1313394CAE}"/>
                </c:ext>
              </c:extLst>
            </c:dLbl>
            <c:dLbl>
              <c:idx val="17"/>
              <c:tx>
                <c:strRef>
                  <c:f>Daten_Diagramme!$D$31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{7A0040C0-6C04-4760-B00D-E7438C39E80B}</c15:txfldGUID>
                      <c15:f>Daten_Diagramme!$D$31</c15:f>
                      <c15:dlblFieldTableCache>
                        <c:ptCount val="1"/>
                        <c:pt idx="0">
                          <c:v>-0.3</c:v>
                        </c:pt>
                      </c15:dlblFieldTableCache>
                    </c15:dlblFTEntry>
                  </c15:dlblFieldTable>
                  <c15:showDataLabelsRange val="0"/>
                </c:ext>
                <c:ext xmlns:c16="http://schemas.microsoft.com/office/drawing/2014/chart" uri="{C3380CC4-5D6E-409C-BE32-E72D297353CC}">
                  <c16:uniqueId val="{00000011-353C-4190-BD57-9F1313394CAE}"/>
                </c:ext>
              </c:extLst>
            </c:dLbl>
            <c:dLbl>
              <c:idx val="18"/>
              <c:tx>
                <c:strRef>
                  <c:f>Daten_Diagramme!$D$32</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{45EF258F-5AE6-4612-98D3-02CBC7DA61F2}</c15:txfldGUID>
                      <c15:f>Daten_Diagramme!$D$32</c15:f>
                      <c15:dlblFieldTableCache>
                        <c:ptCount val="1"/>
                        <c:pt idx="0">
                          <c:v>3.3</c:v>
                        </c:pt>
                      </c15:dlblFieldTableCache>
                    </c15:dlblFTEntry>
                  </c15:dlblFieldTable>
                  <c15:showDataLabelsRange val="0"/>
                </c:ext>
                <c:ext xmlns:c16="http://schemas.microsoft.com/office/drawing/2014/chart" uri="{C3380CC4-5D6E-409C-BE32-E72D297353CC}">
                  <c16:uniqueId val="{00000012-353C-4190-BD57-9F1313394CAE}"/>
                </c:ext>
              </c:extLst>
            </c:dLbl>
            <c:dLbl>
              <c:idx val="19"/>
              <c:tx>
                <c:strRef>
                  <c:f>Daten_Diagramme!$D$33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{9455FDF8-089E-4AF8-B4D6-F93BE16C97A3}</c15:txfldGUID>
                      <c15:f>Daten_Diagramme!$D$33</c15:f>
                      <c15:dlblFieldTableCache>
                        <c:ptCount val="1"/>
                        <c:pt idx="0">
                          <c:v>2.6</c:v>
                        </c:pt>
                      </c15:dlblFieldTableCache>
                    </c15:dlblFTEntry>
                  </c15:dlblFieldTable>
                  <c15:showDataLabelsRange val="0"/>
                </c:ext>
                <c:ext xmlns:c16="http://schemas.microsoft.com/office/drawing/2014/chart" uri="{C3380CC4-5D6E-409C-BE32-E72D297353CC}">
                  <c16:uniqueId val="{00000013-353C-4190-BD57-9F1313394CAE}"/>
                </c:ext>
              </c:extLst>
            </c:dLbl>
            <c:dLbl>
              <c:idx val="20"/>
              <c:tx>
                <c:strRef>
                  <c:f>Daten_Diagramme!$D$34</c:f>
                  <c:strCache>
                    <c:ptCount val="1"/>
                    <c:pt idx="0">
                      <c:v>-14.0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{0676DE1F-E8F6-4D53-933C-FB13AF02EE7B}</c15:txfldGUID>
                      <c15:f>Daten_Diagramme!$D$34</c15:f>
                      <c15:dlblFieldTableCache>
                        <c:ptCount val="1"/>
                        <c:pt idx="0">
                          <c:v>-14.0</c:v>
                        </c:pt>
                      </c15:dlblFieldTableCache>
                    </c15:dlblFTEntry>
                  </c15:dlblFieldTable>
                  <c15:showDataLabelsRange val="0"/>
                </c:ext>
                <c:ext xmlns:c16="http://schemas.microsoft.com/office/drawing/2014/chart" uri="{C3380CC4-5D6E-409C-BE32-E72D297353CC}">
                  <c16:uniqueId val="{00000014-353C-4190-BD57-9F1313394CAE}"/>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{624B5B18-4CCD-4EA2-BC11-0EFC34FE2EAF}</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53C-4190-BD57-9F1313394CA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{2D968AE4-DFC4-4064-9B8E-313316E230D9}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53C-4190-BD57-9F1313394CAE}"/>
                </c:ext>
              </c:extLst>
            </c:dLbl>
            <c:dLbl>
              <c:idx val="23"/>
              <c:tx>
                <c:strRef>
                  <c:f>Daten_Diagramme!$D$37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{5B656687-FA0C-457C-9A40-647D05030FCA}</c15:txfldGUID>
                      <c15:f>Daten_Diagramme!$D$37</c15:f>
                      <c15:dlblFieldTableCache>
                        <c:ptCount val="1"/>
                        <c:pt idx="0">
                          <c:v>-0.5</c:v>
                        </c:pt>
                      </c15:dlblFieldTableCache>
                    </c15:dlblFTEntry>
                  </c15:dlblFieldTable>
                  <c15:showDataLabelsRange val="0"/>
                </c:ext>
                <c:ext xmlns:c16="http://schemas.microsoft.com/office/drawing/2014/chart" uri="{C3380CC4-5D6E-409C-BE32-E72D297353CC}">
                  <c16:uniqueId val="{00000017-353C-4190-BD57-9F1313394CAE}"/>
                </c:ext>
              </c:extLst>
            </c:dLbl>
            <c:dLbl>
              <c:idx val="24"/>
              <c:layout>
                <c:manualLayout>
                  <c:x val="4.7769028871392123E-3"/>
                  <c:y val="-4.6876052205785108E-5"/>
                </c:manualLayout>
              </c:layout>
              <c:tx>
                <c:strRef>
                  <c:f>Daten_Diagramme!$D$38</c:f>
                  <c:strCache>
                    <c:ptCount val="1"/>
                    <c:pt idx="0">
                      <c:v>2.8</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{EF9EF407-CD8B-4C47-9786-E5E5CFC8E982}</c15:txfldGUID>
                      <c15:f>Daten_Diagramme!$D$38</c15:f>
                      <c15:dlblFieldTableCache>
                        <c:ptCount val="1"/>
                        <c:pt idx="0">
                          <c:v>2.8</c:v>
                        </c:pt>
                      </c15:dlblFieldTableCache>
                    </c15:dlblFTEntry>
                  </c15:dlblFieldTable>
                  <c15:showDataLabelsRange val="0"/>
                </c:ext>
                <c:ext xmlns:c16="http://schemas.microsoft.com/office/drawing/2014/chart" uri="{C3380CC4-5D6E-409C-BE32-E72D297353CC}">
                  <c16:uniqueId val="{00000018-353C-4190-BD57-9F1313394CAE}"/>
                </c:ext>
              </c:extLst>
            </c:dLbl>
            <c:dLbl>
              <c:idx val="25"/>
              <c:tx>
                <c:strRef>
                  <c:f>Daten_Diagramme!$D$39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{DBB31C9D-34AA-4F21-8AF3-4D2F3C1BB7D8}</c15:txfldGUID>
                      <c15:f>Daten_Diagramme!$D$39</c15:f>
                      <c15:dlblFieldTableCache>
                        <c:ptCount val="1"/>
                        <c:pt idx="0">
                          <c:v>1.1</c:v>
                        </c:pt>
                      </c15:dlblFieldTableCache>
                    </c15:dlblFTEntry>
                  </c15:dlblFieldTable>
                  <c15:showDataLabelsRange val="0"/>
                </c:ext>
                <c:ext xmlns:c16="http://schemas.microsoft.com/office/drawing/2014/chart" uri="{C3380CC4-5D6E-409C-BE32-E72D297353CC}">
                  <c16:uniqueId val="{00000019-353C-4190-BD57-9F1313394CA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{BA0ECFC0-8B45-4F16-AC5E-5EC28DB1C412}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53C-4190-BD57-9F1313394CA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{54B8C53F-C1FD-44FD-83BF-1E35D8FB2080}</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53C-4190-BD57-9F1313394CA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{C3C43514-36ED-49EF-BB6A-F202F5998849}</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53C-4190-BD57-9F1313394CA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{D0C97B06-46DF-4626-88DB-3CFA0204A54A}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53C-4190-BD57-9F1313394CA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{4EBC7DF4-A9C7-4D90-B15F-F0FCF0D578C1}</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53C-4190-BD57-9F1313394CAE}"/>
                </c:ext>
              </c:extLst>
            </c:dLbl>
            <c:dLbl>
              <c:idx val="31"/>
              <c:tx>
                <c:strRef>
                  <c:f>Daten_Diagramme!$D$45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{050D624B-6184-41BF-8A76-B06251FF7BA9}</c15:txfldGUID>
                      <c15:f>Daten_Diagramme!$D$45</c15:f>
                      <c15:dlblFieldTableCache>
                        <c:ptCount val="1"/>
                        <c:pt idx="0">
                          <c:v>1.1</c:v>
                        </c:pt>
                      </c15:dlblFieldTableCache>
                    </c15:dlblFTEntry>
                  </c15:dlblFieldTable>
                  <c15:showDataLabelsRange val="0"/>
                </c:ext>
                <c:ext xmlns:c16="http://schemas.microsoft.com/office/drawing/2014/chart" uri="{C3380CC4-5D6E-409C-BE32-E72D297353CC}">
                  <c16:uniqueId val="{0000001F-353C-4190-BD57-9F1313394CA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1.8919649407313024</c:v>
                </c:pt>
                <c:pt idx="1">
                  <c:v>-0.49019607843137253</c:v>
                </c:pt>
                <c:pt idx="2">
                  <c:v>9.5693779904306222</c:v>
                </c:pt>
                <c:pt idx="3">
                  <c:v>4.9375227465728493</c:v>
                </c:pt>
                <c:pt idx="4">
                  <c:v>3.0193236714975846</c:v>
                </c:pt>
                <c:pt idx="5">
                  <c:v>7.360609707180104</c:v>
                </c:pt>
                <c:pt idx="6">
                  <c:v>0.61753808151502676</c:v>
                </c:pt>
                <c:pt idx="7">
                  <c:v>-3.0881884750079593</c:v>
                </c:pt>
                <c:pt idx="8">
                  <c:v>0.43103448275862066</c:v>
                </c:pt>
                <c:pt idx="9">
                  <c:v>0.51085568326947639</c:v>
                </c:pt>
                <c:pt idx="10">
                  <c:v>-2.4672320740169624</c:v>
                </c:pt>
                <c:pt idx="11">
                  <c:v>9.4224924012158056</c:v>
                </c:pt>
                <c:pt idx="12">
                  <c:v>-1.727447216890595</c:v>
                </c:pt>
                <c:pt idx="13">
                  <c:v>1.6706443914081146</c:v>
                </c:pt>
                <c:pt idx="14">
                  <c:v>-0.94339622641509435</c:v>
                </c:pt>
                <c:pt idx="15">
                  <c:v>0</c:v>
                </c:pt>
                <c:pt idx="16">
                  <c:v>9.4258783204798622</c:v>
                </c:pt>
                <c:pt idx="17">
                  <c:v>-0.2607561929595828</c:v>
                </c:pt>
                <c:pt idx="18">
                  <c:v>3.264367816091954</c:v>
                </c:pt>
                <c:pt idx="19">
                  <c:v>2.6153114598193059</c:v>
                </c:pt>
                <c:pt idx="20">
                  <c:v>-14.04833836858006</c:v>
                </c:pt>
                <c:pt idx="21">
                  <c:v>0</c:v>
                </c:pt>
                <c:pt idx="23">
                  <c:v>-0.49019607843137253</c:v>
                </c:pt>
                <c:pt idx="24">
                  <c:v>2.8465453290778919</c:v>
                </c:pt>
                <c:pt idx="25">
                  <c:v>1.1416820309176003</c:v>
                </c:pt>
              </c:numCache>
            </c:numRef>
          </c:val>
          <c:extLst>
            <c:ext xmlns:c16="http://schemas.microsoft.com/office/drawing/2014/chart" uri="{C3380CC4-5D6E-409C-BE32-E72D297353CC}">
              <c16:uniqueId val="{00000020-353C-4190-BD57-9F1313394CA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{D93A0B9B-98C8-4261-A435-4A753B5FA698}</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53C-4190-BD57-9F1313394CA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{85AEA506-F6FC-44EC-86DB-13E6078E539C}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53C-4190-BD57-9F1313394CA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{8FC58243-1169-4A39-89C1-1708ADACFB0F}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53C-4190-BD57-9F1313394CA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{0F3059FA-01CB-4BBD-9A40-8CD8349F9249}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53C-4190-BD57-9F1313394CA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{3AD4E10A-E5CA-402F-92EF-9E5AAF6EF93F}</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53C-4190-BD57-9F1313394CA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{22492E2C-B990-49C7-AE10-0D5BD1B8B9AC}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53C-4190-BD57-9F1313394CA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{8F55DD3F-BAEA-48E2-91EB-7FD85E6DC579}</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53C-4190-BD57-9F1313394CA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{9201F55A-4F15-4C60-BA85-A29C11B2B3AD}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53C-4190-BD57-9F1313394CA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{C9395073-AB5C-4CFA-B3DA-BE27A5E697A7}</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53C-4190-BD57-9F1313394CA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{D3DF2DBF-3AD4-4B95-8FB6-079D031524A7}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53C-4190-BD57-9F1313394CA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{60E73126-D338-4305-95C1-4C67B7491602}</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53C-4190-BD57-9F1313394CA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{19ABA369-ED7C-476E-A9B8-86A19A9A0BF2}</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53C-4190-BD57-9F1313394CA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{AF559C99-1151-4F7C-ACDA-2ADF752E7D53}</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53C-4190-BD57-9F1313394CA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{C440DE57-FC0E-4D18-983F-A62628CD12C8}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53C-4190-BD57-9F1313394CA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{49BE973C-454A-436D-B10A-0F51E4777409}</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53C-4190-BD57-9F1313394CA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{95D9D34D-4375-4AEE-97DF-641CCB32801F}</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53C-4190-BD57-9F1313394CA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{C766ADB4-56BE-4163-A662-C157AD75DE56}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53C-4190-BD57-9F1313394CA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{9630FBFB-11CE-4250-B8C0-779B1AF47663}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53C-4190-BD57-9F1313394CA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{69E8C110-A279-43D5-B4AC-886B15D3726B}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53C-4190-BD57-9F1313394CA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{958F8F21-1893-4687-B0A7-D1D75782D9F7}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53C-4190-BD57-9F1313394CA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{043C1A63-E7A8-4A04-A9D7-3C3978C65A48}</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53C-4190-BD57-9F1313394CA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{18FB95F8-2002-445A-A9CD-8F9B15114D8E}</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53C-4190-BD57-9F1313394CA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{112D06A1-634F-45D4-B245-C628343CA52C}</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53C-4190-BD57-9F1313394CA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{2F0C6A73-2430-45C8-8333-3DBEDCA306D8}</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53C-4190-BD57-9F1313394CA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{6A0FBF5F-3AF4-4822-AB21-E018A5097399}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53C-4190-BD57-9F1313394CA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{8FE3BBE9-5AEC-4C8C-87DC-58C253623E5E}</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53C-4190-BD57-9F1313394CA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{CF1E01D6-455D-41C7-BEF4-286442640500}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53C-4190-BD57-9F1313394CA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{E1033321-40BB-47A5-8E2D-0E3B83EB0686}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53C-4190-BD57-9F1313394CA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{E3459BDE-EC1D-4673-88F0-59457102FC8F}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53C-4190-BD57-9F1313394CA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{57D61423-066C-49CF-86BF-FE4E8B3CD5B7}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53C-4190-BD57-9F1313394CA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{D41E1447-9E4E-40EF-86C5-66FDD2314407}</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53C-4190-BD57-9F1313394CA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{CD08E8F7-5E0D-4737-9452-5B5D53D3FA0D}</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53C-4190-BD57-9F1313394CA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53C-4190-BD57-9F1313394CA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53C-4190-BD57-9F1313394CA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{50FD24E1-E9F7-4AE4-B94B-6D8692E12660}</c15:txfldGUID>
                      <c15:f>Daten_Diagramme!$E$14</c15:f>
                      <c15:dlblFieldTableCache>
                        <c:ptCount val="1"/>
                        <c:pt idx="0">
                          <c:v>-1.0</c:v>
                        </c:pt>
                      </c15:dlblFieldTableCache>
                    </c15:dlblFTEntry>
                  </c15:dlblFieldTable>
                  <c15:showDataLabelsRange val="0"/>
                </c:ext>
                <c:ext xmlns:c16="http://schemas.microsoft.com/office/drawing/2014/chart" uri="{C3380CC4-5D6E-409C-BE32-E72D297353CC}">
                  <c16:uniqueId val="{00000000-5C23-4A53-ADAF-27114BDD8AA9}"/>
                </c:ext>
              </c:extLst>
            </c:dLbl>
            <c:dLbl>
              <c:idx val="1"/>
              <c:tx>
                <c:strRef>
                  <c:f>Daten_Diagramme!$E$15</c:f>
                  <c:strCache>
                    <c:ptCount val="1"/>
                    <c:pt idx="0">
                      <c:v>18.0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{81C17784-4A64-4D72-BDD9-F5926DEA19C1}</c15:txfldGUID>
                      <c15:f>Daten_Diagramme!$E$15</c15:f>
                      <c15:dlblFieldTableCache>
                        <c:ptCount val="1"/>
                        <c:pt idx="0">
                          <c:v>18.0</c:v>
                        </c:pt>
                      </c15:dlblFieldTableCache>
                    </c15:dlblFTEntry>
                  </c15:dlblFieldTable>
                  <c15:showDataLabelsRange val="0"/>
                </c:ext>
                <c:ext xmlns:c16="http://schemas.microsoft.com/office/drawing/2014/chart" uri="{C3380CC4-5D6E-409C-BE32-E72D297353CC}">
                  <c16:uniqueId val="{00000001-5C23-4A53-ADAF-27114BDD8AA9}"/>
                </c:ext>
              </c:extLst>
            </c:dLbl>
            <c:dLbl>
              <c:idx val="2"/>
              <c:tx>
                <c:strRef>
                  <c:f>Daten_Diagramme!$E$16</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{EA6A2B36-5152-4D82-B5EB-202C51F76CDE}</c15:txfldGUID>
                      <c15:f>Daten_Diagramme!$E$16</c15:f>
                      <c15:dlblFieldTableCache>
                        <c:ptCount val="1"/>
                        <c:pt idx="0">
                          <c:v>-7.8</c:v>
                        </c:pt>
                      </c15:dlblFieldTableCache>
                    </c15:dlblFTEntry>
                  </c15:dlblFieldTable>
                  <c15:showDataLabelsRange val="0"/>
                </c:ext>
                <c:ext xmlns:c16="http://schemas.microsoft.com/office/drawing/2014/chart" uri="{C3380CC4-5D6E-409C-BE32-E72D297353CC}">
                  <c16:uniqueId val="{00000002-5C23-4A53-ADAF-27114BDD8AA9}"/>
                </c:ext>
              </c:extLst>
            </c:dLbl>
            <c:dLbl>
              <c:idx val="3"/>
              <c:tx>
                <c:strRef>
                  <c:f>Daten_Diagramme!$E$17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{9B5840DE-D52A-4FF4-AD13-867BC487A222}</c15:txfldGUID>
                      <c15:f>Daten_Diagramme!$E$17</c15:f>
                      <c15:dlblFieldTableCache>
                        <c:ptCount val="1"/>
                        <c:pt idx="0">
                          <c:v>-1.7</c:v>
                        </c:pt>
                      </c15:dlblFieldTableCache>
                    </c15:dlblFTEntry>
                  </c15:dlblFieldTable>
                  <c15:showDataLabelsRange val="0"/>
                </c:ext>
                <c:ext xmlns:c16="http://schemas.microsoft.com/office/drawing/2014/chart" uri="{C3380CC4-5D6E-409C-BE32-E72D297353CC}">
                  <c16:uniqueId val="{00000003-5C23-4A53-ADAF-27114BDD8AA9}"/>
                </c:ext>
              </c:extLst>
            </c:dLbl>
            <c:dLbl>
              <c:idx val="4"/>
              <c:tx>
                <c:strRef>
                  <c:f>Daten_Diagramme!$E$18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{E6D42CFA-144B-4FD1-8633-D9F3B22AB79D}</c15:txfldGUID>
                      <c15:f>Daten_Diagramme!$E$18</c15:f>
                      <c15:dlblFieldTableCache>
                        <c:ptCount val="1"/>
                        <c:pt idx="0">
                          <c:v>-1.9</c:v>
                        </c:pt>
                      </c15:dlblFieldTableCache>
                    </c15:dlblFTEntry>
                  </c15:dlblFieldTable>
                  <c15:showDataLabelsRange val="0"/>
                </c:ext>
                <c:ext xmlns:c16="http://schemas.microsoft.com/office/drawing/2014/chart" uri="{C3380CC4-5D6E-409C-BE32-E72D297353CC}">
                  <c16:uniqueId val="{00000004-5C23-4A53-ADAF-27114BDD8AA9}"/>
                </c:ext>
              </c:extLst>
            </c:dLbl>
            <c:dLbl>
              <c:idx val="5"/>
              <c:tx>
                <c:strRef>
                  <c:f>Daten_Diagramme!$E$19</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{FFF45183-1126-416B-9079-CC038C4AF0D5}</c15:txfldGUID>
                      <c15:f>Daten_Diagramme!$E$19</c15:f>
                      <c15:dlblFieldTableCache>
                        <c:ptCount val="1"/>
                        <c:pt idx="0">
                          <c:v>-2.5</c:v>
                        </c:pt>
                      </c15:dlblFieldTableCache>
                    </c15:dlblFTEntry>
                  </c15:dlblFieldTable>
                  <c15:showDataLabelsRange val="0"/>
                </c:ext>
                <c:ext xmlns:c16="http://schemas.microsoft.com/office/drawing/2014/chart" uri="{C3380CC4-5D6E-409C-BE32-E72D297353CC}">
                  <c16:uniqueId val="{00000005-5C23-4A53-ADAF-27114BDD8AA9}"/>
                </c:ext>
              </c:extLst>
            </c:dLbl>
            <c:dLbl>
              <c:idx val="6"/>
              <c:tx>
                <c:strRef>
                  <c:f>Daten_Diagramme!$E$20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{75960522-3595-4829-A153-152B0BD5EEB5}</c15:txfldGUID>
                      <c15:f>Daten_Diagramme!$E$20</c15:f>
                      <c15:dlblFieldTableCache>
                        <c:ptCount val="1"/>
                        <c:pt idx="0">
                          <c:v>0.5</c:v>
                        </c:pt>
                      </c15:dlblFieldTableCache>
                    </c15:dlblFTEntry>
                  </c15:dlblFieldTable>
                  <c15:showDataLabelsRange val="0"/>
                </c:ext>
                <c:ext xmlns:c16="http://schemas.microsoft.com/office/drawing/2014/chart" uri="{C3380CC4-5D6E-409C-BE32-E72D297353CC}">
                  <c16:uniqueId val="{00000006-5C23-4A53-ADAF-27114BDD8AA9}"/>
                </c:ext>
              </c:extLst>
            </c:dLbl>
            <c:dLbl>
              <c:idx val="7"/>
              <c:tx>
                <c:strRef>
                  <c:f>Daten_Diagramme!$E$21</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{A1B08C87-4012-426E-A1ED-17E6D9F8A8B2}</c15:txfldGUID>
                      <c15:f>Daten_Diagramme!$E$21</c15:f>
                      <c15:dlblFieldTableCache>
                        <c:ptCount val="1"/>
                        <c:pt idx="0">
                          <c:v>4.6</c:v>
                        </c:pt>
                      </c15:dlblFieldTableCache>
                    </c15:dlblFTEntry>
                  </c15:dlblFieldTable>
                  <c15:showDataLabelsRange val="0"/>
                </c:ext>
                <c:ext xmlns:c16="http://schemas.microsoft.com/office/drawing/2014/chart" uri="{C3380CC4-5D6E-409C-BE32-E72D297353CC}">
                  <c16:uniqueId val="{00000007-5C23-4A53-ADAF-27114BDD8AA9}"/>
                </c:ext>
              </c:extLst>
            </c:dLbl>
            <c:dLbl>
              <c:idx val="8"/>
              <c:tx>
                <c:strRef>
                  <c:f>Daten_Diagramme!$E$22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{813012ED-667B-4274-8E4A-14DB9047CCA7}</c15:txfldGUID>
                      <c15:f>Daten_Diagramme!$E$22</c15:f>
                      <c15:dlblFieldTableCache>
                        <c:ptCount val="1"/>
                        <c:pt idx="0">
                          <c:v>-0.7</c:v>
                        </c:pt>
                      </c15:dlblFieldTableCache>
                    </c15:dlblFTEntry>
                  </c15:dlblFieldTable>
                  <c15:showDataLabelsRange val="0"/>
                </c:ext>
                <c:ext xmlns:c16="http://schemas.microsoft.com/office/drawing/2014/chart" uri="{C3380CC4-5D6E-409C-BE32-E72D297353CC}">
                  <c16:uniqueId val="{00000008-5C23-4A53-ADAF-27114BDD8AA9}"/>
                </c:ext>
              </c:extLst>
            </c:dLbl>
            <c:dLbl>
              <c:idx val="9"/>
              <c:tx>
                <c:strRef>
                  <c:f>Daten_Diagramme!$E$23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{3D9F12E6-D512-4F49-A578-44F324024FF0}</c15:txfldGUID>
                      <c15:f>Daten_Diagramme!$E$23</c15:f>
                      <c15:dlblFieldTableCache>
                        <c:ptCount val="1"/>
                        <c:pt idx="0">
                          <c:v>-2.2</c:v>
                        </c:pt>
                      </c15:dlblFieldTableCache>
                    </c15:dlblFTEntry>
                  </c15:dlblFieldTable>
                  <c15:showDataLabelsRange val="0"/>
                </c:ext>
                <c:ext xmlns:c16="http://schemas.microsoft.com/office/drawing/2014/chart" uri="{C3380CC4-5D6E-409C-BE32-E72D297353CC}">
                  <c16:uniqueId val="{00000009-5C23-4A53-ADAF-27114BDD8AA9}"/>
                </c:ext>
              </c:extLst>
            </c:dLbl>
            <c:dLbl>
              <c:idx val="10"/>
              <c:tx>
                <c:strRef>
                  <c:f>Daten_Diagramme!$E$24</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{E1A158F6-33F4-4955-8A07-14FC8713C7C7}</c15:txfldGUID>
                      <c15:f>Daten_Diagramme!$E$24</c15:f>
                      <c15:dlblFieldTableCache>
                        <c:ptCount val="1"/>
                        <c:pt idx="0">
                          <c:v>-7.3</c:v>
                        </c:pt>
                      </c15:dlblFieldTableCache>
                    </c15:dlblFTEntry>
                  </c15:dlblFieldTable>
                  <c15:showDataLabelsRange val="0"/>
                </c:ext>
                <c:ext xmlns:c16="http://schemas.microsoft.com/office/drawing/2014/chart" uri="{C3380CC4-5D6E-409C-BE32-E72D297353CC}">
                  <c16:uniqueId val="{0000000A-5C23-4A53-ADAF-27114BDD8AA9}"/>
                </c:ext>
              </c:extLst>
            </c:dLbl>
            <c:dLbl>
              <c:idx val="11"/>
              <c:tx>
                <c:strRef>
                  <c:f>Daten_Diagramme!$E$25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{A767D83F-EDD5-403D-882E-9EBDC482D3A1}</c15:txfldGUID>
                      <c15:f>Daten_Diagramme!$E$25</c15:f>
                      <c15:dlblFieldTableCache>
                        <c:ptCount val="1"/>
                        <c:pt idx="0">
                          <c:v>-3.1</c:v>
                        </c:pt>
                      </c15:dlblFieldTableCache>
                    </c15:dlblFTEntry>
                  </c15:dlblFieldTable>
                  <c15:showDataLabelsRange val="0"/>
                </c:ext>
                <c:ext xmlns:c16="http://schemas.microsoft.com/office/drawing/2014/chart" uri="{C3380CC4-5D6E-409C-BE32-E72D297353CC}">
                  <c16:uniqueId val="{0000000B-5C23-4A53-ADAF-27114BDD8AA9}"/>
                </c:ext>
              </c:extLst>
            </c:dLbl>
            <c:dLbl>
              <c:idx val="12"/>
              <c:tx>
                <c:strRef>
                  <c:f>Daten_Diagramme!$E$26</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{79192F71-A05C-4FDF-BA0C-7F70D12D3B51}</c15:txfldGUID>
                      <c15:f>Daten_Diagramme!$E$26</c15:f>
                      <c15:dlblFieldTableCache>
                        <c:ptCount val="1"/>
                        <c:pt idx="0">
                          <c:v>-4.0</c:v>
                        </c:pt>
                      </c15:dlblFieldTableCache>
                    </c15:dlblFTEntry>
                  </c15:dlblFieldTable>
                  <c15:showDataLabelsRange val="0"/>
                </c:ext>
                <c:ext xmlns:c16="http://schemas.microsoft.com/office/drawing/2014/chart" uri="{C3380CC4-5D6E-409C-BE32-E72D297353CC}">
                  <c16:uniqueId val="{0000000C-5C23-4A53-ADAF-27114BDD8AA9}"/>
                </c:ext>
              </c:extLst>
            </c:dLbl>
            <c:dLbl>
              <c:idx val="13"/>
              <c:tx>
                <c:strRef>
                  <c:f>Daten_Diagramme!$E$27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{7AA6DC5D-1E29-44BA-A4F3-DD5A4A6C3DCF}</c15:txfldGUID>
                      <c15:f>Daten_Diagramme!$E$27</c15:f>
                      <c15:dlblFieldTableCache>
                        <c:ptCount val="1"/>
                        <c:pt idx="0">
                          <c:v>0.7</c:v>
                        </c:pt>
                      </c15:dlblFieldTableCache>
                    </c15:dlblFTEntry>
                  </c15:dlblFieldTable>
                  <c15:showDataLabelsRange val="0"/>
                </c:ext>
                <c:ext xmlns:c16="http://schemas.microsoft.com/office/drawing/2014/chart" uri="{C3380CC4-5D6E-409C-BE32-E72D297353CC}">
                  <c16:uniqueId val="{0000000D-5C23-4A53-ADAF-27114BDD8AA9}"/>
                </c:ext>
              </c:extLst>
            </c:dLbl>
            <c:dLbl>
              <c:idx val="14"/>
              <c:tx>
                <c:strRef>
                  <c:f>Daten_Diagramme!$E$28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{51610ECF-CEEB-4DF8-BD8E-B0F1ADD46C12}</c15:txfldGUID>
                      <c15:f>Daten_Diagramme!$E$28</c15:f>
                      <c15:dlblFieldTableCache>
                        <c:ptCount val="1"/>
                        <c:pt idx="0">
                          <c:v>0.5</c:v>
                        </c:pt>
                      </c15:dlblFieldTableCache>
                    </c15:dlblFTEntry>
                  </c15:dlblFieldTable>
                  <c15:showDataLabelsRange val="0"/>
                </c:ext>
                <c:ext xmlns:c16="http://schemas.microsoft.com/office/drawing/2014/chart" uri="{C3380CC4-5D6E-409C-BE32-E72D297353CC}">
                  <c16:uniqueId val="{0000000E-5C23-4A53-ADAF-27114BDD8AA9}"/>
                </c:ext>
              </c:extLst>
            </c:dLbl>
            <c:dLbl>
              <c:idx val="15"/>
              <c:tx>
                <c:strRef>
                  <c:f>Daten_Diagramme!$E$29</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{E19A9B1B-E34C-4C0A-9C21-4BF683EA3071}</c15:txfldGUID>
                      <c15:f>Daten_Diagramme!$E$29</c15:f>
                      <c15:dlblFieldTableCache>
                        <c:ptCount val="1"/>
                        <c:pt idx="0">
                          <c:v>0.0</c:v>
                        </c:pt>
                      </c15:dlblFieldTableCache>
                    </c15:dlblFTEntry>
                  </c15:dlblFieldTable>
                  <c15:showDataLabelsRange val="0"/>
                </c:ext>
                <c:ext xmlns:c16="http://schemas.microsoft.com/office/drawing/2014/chart" uri="{C3380CC4-5D6E-409C-BE32-E72D297353CC}">
                  <c16:uniqueId val="{0000000F-5C23-4A53-ADAF-27114BDD8AA9}"/>
                </c:ext>
              </c:extLst>
            </c:dLbl>
            <c:dLbl>
              <c:idx val="16"/>
              <c:tx>
                <c:strRef>
                  <c:f>Daten_Diagramme!$E$30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{3309797A-53FF-4749-9199-330865CB955A}</c15:txfldGUID>
                      <c15:f>Daten_Diagramme!$E$30</c15:f>
                      <c15:dlblFieldTableCache>
                        <c:ptCount val="1"/>
                        <c:pt idx="0">
                          <c:v>1.4</c:v>
                        </c:pt>
                      </c15:dlblFieldTableCache>
                    </c15:dlblFTEntry>
                  </c15:dlblFieldTable>
                  <c15:showDataLabelsRange val="0"/>
                </c:ext>
                <c:ext xmlns:c16="http://schemas.microsoft.com/office/drawing/2014/chart" uri="{C3380CC4-5D6E-409C-BE32-E72D297353CC}">
                  <c16:uniqueId val="{00000010-5C23-4A53-ADAF-27114BDD8AA9}"/>
                </c:ext>
              </c:extLst>
            </c:dLbl>
            <c:dLbl>
              <c:idx val="17"/>
              <c:tx>
                <c:strRef>
                  <c:f>Daten_Diagramme!$E$31</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{505D3E27-1840-4C65-96E6-E8F15AAD23FC}</c15:txfldGUID>
                      <c15:f>Daten_Diagramme!$E$31</c15:f>
                      <c15:dlblFieldTableCache>
                        <c:ptCount val="1"/>
                        <c:pt idx="0">
                          <c:v>-1.8</c:v>
                        </c:pt>
                      </c15:dlblFieldTableCache>
                    </c15:dlblFTEntry>
                  </c15:dlblFieldTable>
                  <c15:showDataLabelsRange val="0"/>
                </c:ext>
                <c:ext xmlns:c16="http://schemas.microsoft.com/office/drawing/2014/chart" uri="{C3380CC4-5D6E-409C-BE32-E72D297353CC}">
                  <c16:uniqueId val="{00000011-5C23-4A53-ADAF-27114BDD8AA9}"/>
                </c:ext>
              </c:extLst>
            </c:dLbl>
            <c:dLbl>
              <c:idx val="18"/>
              <c:tx>
                <c:strRef>
                  <c:f>Daten_Diagramme!$E$32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{9AAF902C-7CE7-4D13-BA84-C3AD56D7B585}</c15:txfldGUID>
                      <c15:f>Daten_Diagramme!$E$32</c15:f>
                      <c15:dlblFieldTableCache>
                        <c:ptCount val="1"/>
                        <c:pt idx="0">
                          <c:v>4.0</c:v>
                        </c:pt>
                      </c15:dlblFieldTableCache>
                    </c15:dlblFTEntry>
                  </c15:dlblFieldTable>
                  <c15:showDataLabelsRange val="0"/>
                </c:ext>
                <c:ext xmlns:c16="http://schemas.microsoft.com/office/drawing/2014/chart" uri="{C3380CC4-5D6E-409C-BE32-E72D297353CC}">
                  <c16:uniqueId val="{00000012-5C23-4A53-ADAF-27114BDD8AA9}"/>
                </c:ext>
              </c:extLst>
            </c:dLbl>
            <c:dLbl>
              <c:idx val="19"/>
              <c:tx>
                <c:strRef>
                  <c:f>Daten_Diagramme!$E$33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{8B50D307-C97D-4228-87BA-11114AC60819}</c15:txfldGUID>
                      <c15:f>Daten_Diagramme!$E$33</c15:f>
                      <c15:dlblFieldTableCache>
                        <c:ptCount val="1"/>
                        <c:pt idx="0">
                          <c:v>3.9</c:v>
                        </c:pt>
                      </c15:dlblFieldTableCache>
                    </c15:dlblFTEntry>
                  </c15:dlblFieldTable>
                  <c15:showDataLabelsRange val="0"/>
                </c:ext>
                <c:ext xmlns:c16="http://schemas.microsoft.com/office/drawing/2014/chart" uri="{C3380CC4-5D6E-409C-BE32-E72D297353CC}">
                  <c16:uniqueId val="{00000013-5C23-4A53-ADAF-27114BDD8AA9}"/>
                </c:ext>
              </c:extLst>
            </c:dLbl>
            <c:dLbl>
              <c:idx val="20"/>
              <c:tx>
                <c:strRef>
                  <c:f>Daten_Diagramme!$E$34</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{2AC7423B-F8F7-41CF-A2DB-A86B7C2808C1}</c15:txfldGUID>
                      <c15:f>Daten_Diagramme!$E$34</c15:f>
                      <c15:dlblFieldTableCache>
                        <c:ptCount val="1"/>
                        <c:pt idx="0">
                          <c:v>-2.7</c:v>
                        </c:pt>
                      </c15:dlblFieldTableCache>
                    </c15:dlblFTEntry>
                  </c15:dlblFieldTable>
                  <c15:showDataLabelsRange val="0"/>
                </c:ext>
                <c:ext xmlns:c16="http://schemas.microsoft.com/office/drawing/2014/chart" uri="{C3380CC4-5D6E-409C-BE32-E72D297353CC}">
                  <c16:uniqueId val="{00000014-5C23-4A53-ADAF-27114BDD8AA9}"/>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{A7F85A9F-45DB-4D8A-98BE-648A8CC61B0E}</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5C23-4A53-ADAF-27114BDD8AA9}"/>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{88848FE3-6D8B-4650-AAA7-DCCBCA0A6C70}</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5C23-4A53-ADAF-27114BDD8AA9}"/>
                </c:ext>
              </c:extLst>
            </c:dLbl>
            <c:dLbl>
              <c:idx val="23"/>
              <c:tx>
                <c:strRef>
                  <c:f>Daten_Diagramme!$E$37</c:f>
                  <c:strCache>
                    <c:ptCount val="1"/>
                    <c:pt idx="0">
                      <c:v>18.0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{270B8FE6-C76E-4223-935D-75A238ABF0F2}</c15:txfldGUID>
                      <c15:f>Daten_Diagramme!$E$37</c15:f>
                      <c15:dlblFieldTableCache>
                        <c:ptCount val="1"/>
                        <c:pt idx="0">
                          <c:v>18.0</c:v>
                        </c:pt>
                      </c15:dlblFieldTableCache>
                    </c15:dlblFTEntry>
                  </c15:dlblFieldTable>
                  <c15:showDataLabelsRange val="0"/>
                </c:ext>
                <c:ext xmlns:c16="http://schemas.microsoft.com/office/drawing/2014/chart" uri="{C3380CC4-5D6E-409C-BE32-E72D297353CC}">
                  <c16:uniqueId val="{00000017-5C23-4A53-ADAF-27114BDD8AA9}"/>
                </c:ext>
              </c:extLst>
            </c:dLbl>
            <c:dLbl>
              <c:idx val="24"/>
              <c:tx>
                <c:strRef>
                  <c:f>Daten_Diagramme!$E$38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{36C90051-8E75-4EFF-B3E5-22F658303635}</c15:txfldGUID>
                      <c15:f>Daten_Diagramme!$E$38</c15:f>
                      <c15:dlblFieldTableCache>
                        <c:ptCount val="1"/>
                        <c:pt idx="0">
                          <c:v>0.2</c:v>
                        </c:pt>
                      </c15:dlblFieldTableCache>
                    </c15:dlblFTEntry>
                  </c15:dlblFieldTable>
                  <c15:showDataLabelsRange val="0"/>
                </c:ext>
                <c:ext xmlns:c16="http://schemas.microsoft.com/office/drawing/2014/chart" uri="{C3380CC4-5D6E-409C-BE32-E72D297353CC}">
                  <c16:uniqueId val="{00000018-5C23-4A53-ADAF-27114BDD8AA9}"/>
                </c:ext>
              </c:extLst>
            </c:dLbl>
            <c:dLbl>
              <c:idx val="25"/>
              <c:tx>
                <c:strRef>
                  <c:f>Daten_Diagramme!$E$39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{1E919B45-80DA-47CC-8C3D-DED81C504C8E}</c15:txfldGUID>
                      <c15:f>Daten_Diagramme!$E$39</c15:f>
                      <c15:dlblFieldTableCache>
                        <c:ptCount val="1"/>
                        <c:pt idx="0">
                          <c:v>-1.7</c:v>
                        </c:pt>
                      </c15:dlblFieldTableCache>
                    </c15:dlblFTEntry>
                  </c15:dlblFieldTable>
                  <c15:showDataLabelsRange val="0"/>
                </c:ext>
                <c:ext xmlns:c16="http://schemas.microsoft.com/office/drawing/2014/chart" uri="{C3380CC4-5D6E-409C-BE32-E72D297353CC}">
                  <c16:uniqueId val="{00000019-5C23-4A53-ADAF-27114BDD8AA9}"/>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{F3A446CD-453E-457E-BE40-A4368D7FA63C}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5C23-4A53-ADAF-27114BDD8AA9}"/>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{1FD5AFBD-DA0E-49BF-BA43-65529C3A34EA}</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5C23-4A53-ADAF-27114BDD8AA9}"/>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{5B6DBDAA-2F1B-4F2F-9A7E-E297E323F079}</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5C23-4A53-ADAF-27114BDD8AA9}"/>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{9FF4D99E-2627-464F-84A7-DF6271AA3580}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5C23-4A53-ADAF-27114BDD8AA9}"/>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{525A6B75-5859-4490-BE48-E8AA77DE778C}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5C23-4A53-ADAF-27114BDD8AA9}"/>
                </c:ext>
              </c:extLst>
            </c:dLbl>
            <c:dLbl>
              <c:idx val="31"/>
              <c:tx>
                <c:strRef>
                  <c:f>Daten_Diagramme!$E$45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{D362D033-62D7-4F7D-85F4-4E682E9A4FA7}</c15:txfldGUID>
                      <c15:f>Daten_Diagramme!$E$45</c15:f>
                      <c15:dlblFieldTableCache>
                        <c:ptCount val="1"/>
                        <c:pt idx="0">
                          <c:v>-1.7</c:v>
                        </c:pt>
                      </c15:dlblFieldTableCache>
                    </c15:dlblFTEntry>
                  </c15:dlblFieldTable>
                  <c15:showDataLabelsRange val="0"/>
                </c:ext>
                <c:ext xmlns:c16="http://schemas.microsoft.com/office/drawing/2014/chart" uri="{C3380CC4-5D6E-409C-BE32-E72D297353CC}">
                  <c16:uniqueId val="{0000001F-5C23-4A53-ADAF-27114BDD8AA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-0.99887626420277187</c:v>
                </c:pt>
                <c:pt idx="1">
                  <c:v>17.96875</c:v>
                </c:pt>
                <c:pt idx="2">
                  <c:v>-7.7777777777777777</c:v>
                </c:pt>
                <c:pt idx="3">
                  <c:v>-1.6683022571148185</c:v>
                </c:pt>
                <c:pt idx="4">
                  <c:v>-1.856763925729443</c:v>
                </c:pt>
                <c:pt idx="5">
                  <c:v>-2.5114155251141552</c:v>
                </c:pt>
                <c:pt idx="6">
                  <c:v>0.49019607843137253</c:v>
                </c:pt>
                <c:pt idx="7">
                  <c:v>4.6232876712328768</c:v>
                </c:pt>
                <c:pt idx="8">
                  <c:v>-0.66577896138482029</c:v>
                </c:pt>
                <c:pt idx="9">
                  <c:v>-2.1798365122615806</c:v>
                </c:pt>
                <c:pt idx="10">
                  <c:v>-7.3361823361823362</c:v>
                </c:pt>
                <c:pt idx="11">
                  <c:v>-3.0769230769230771</c:v>
                </c:pt>
                <c:pt idx="12">
                  <c:v>-3.9682539682539684</c:v>
                </c:pt>
                <c:pt idx="13">
                  <c:v>0.66518847006651882</c:v>
                </c:pt>
                <c:pt idx="14">
                  <c:v>0.50251256281407031</c:v>
                </c:pt>
                <c:pt idx="15">
                  <c:v>0</c:v>
                </c:pt>
                <c:pt idx="16">
                  <c:v>1.4285714285714286</c:v>
                </c:pt>
                <c:pt idx="17">
                  <c:v>-1.7751479289940828</c:v>
                </c:pt>
                <c:pt idx="18">
                  <c:v>3.9573820395738202</c:v>
                </c:pt>
                <c:pt idx="19">
                  <c:v>3.9215686274509802</c:v>
                </c:pt>
                <c:pt idx="20">
                  <c:v>-2.7359781121751028</c:v>
                </c:pt>
                <c:pt idx="21">
                  <c:v>0</c:v>
                </c:pt>
                <c:pt idx="23">
                  <c:v>17.96875</c:v>
                </c:pt>
                <c:pt idx="24">
                  <c:v>0.1772002362669817</c:v>
                </c:pt>
                <c:pt idx="25">
                  <c:v>-1.7132697591724584</c:v>
                </c:pt>
              </c:numCache>
            </c:numRef>
          </c:val>
          <c:extLst>
            <c:ext xmlns:c16="http://schemas.microsoft.com/office/drawing/2014/chart" uri="{C3380CC4-5D6E-409C-BE32-E72D297353CC}">
              <c16:uniqueId val="{00000020-5C23-4A53-ADAF-27114BDD8AA9}"/>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{DAA1254D-DA31-4509-98A9-BE81C40F08FA}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5C23-4A53-ADAF-27114BDD8AA9}"/>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{A0674FDA-261D-43D9-B75A-14F7D8A78559}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5C23-4A53-ADAF-27114BDD8AA9}"/>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{7367FFAA-72E7-480F-9BB8-32D3E27F35E7}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5C23-4A53-ADAF-27114BDD8AA9}"/>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{3BF68264-036D-4495-BF03-6054B1195A2A}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5C23-4A53-ADAF-27114BDD8AA9}"/>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{09122A87-EAD6-4D3F-A0EE-738FBE59F48F}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5C23-4A53-ADAF-27114BDD8AA9}"/>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{025061AA-B7AC-4439-86A8-CDC81F37464A}</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5C23-4A53-ADAF-27114BDD8AA9}"/>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{6994EF29-B8BB-4AA0-8D75-C5F92659DA08}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5C23-4A53-ADAF-27114BDD8AA9}"/>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{99D57C21-E6D0-476B-ACBD-D7A3725A772A}</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5C23-4A53-ADAF-27114BDD8AA9}"/>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{016E2DCA-0B91-4755-B5F8-0FCD58E28C36}</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5C23-4A53-ADAF-27114BDD8AA9}"/>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{B190B7C4-8C08-4479-8785-988E169AA721}</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5C23-4A53-ADAF-27114BDD8AA9}"/>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{F815844F-D62A-4EAE-9FD1-F165213E86A0}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5C23-4A53-ADAF-27114BDD8AA9}"/>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{17499623-8B42-4EF3-B6AA-28704E7A12D0}</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5C23-4A53-ADAF-27114BDD8AA9}"/>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{A44B8825-795D-4049-9FCF-965A444E1F7B}</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5C23-4A53-ADAF-27114BDD8AA9}"/>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{10ACEAB2-C28E-4A1A-BFD9-E025760B7B9D}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5C23-4A53-ADAF-27114BDD8AA9}"/>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{E027BCB2-2EE0-4C76-A898-7E71634979FA}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5C23-4A53-ADAF-27114BDD8AA9}"/>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{8057AB33-1B48-4FC6-8C26-AAD280A663BD}</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5C23-4A53-ADAF-27114BDD8AA9}"/>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{2D8DDB31-1E7D-4FE4-8506-BFC149341104}</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5C23-4A53-ADAF-27114BDD8AA9}"/>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{F5E3C829-4400-4262-9841-864530D07E24}</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5C23-4A53-ADAF-27114BDD8AA9}"/>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{71801104-6825-497C-A136-CAFDDD8E53AB}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5C23-4A53-ADAF-27114BDD8AA9}"/>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{63AE77D5-F61F-4D0B-A99E-56D10D7F36B8}</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5C23-4A53-ADAF-27114BDD8AA9}"/>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{B7686931-0D30-4DD6-9182-ABD3F1F76EB5}</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5C23-4A53-ADAF-27114BDD8AA9}"/>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{AFC7484C-E551-47AA-B656-00D34A2D3B6B}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5C23-4A53-ADAF-27114BDD8AA9}"/>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{A4CE08D5-4788-486A-BC70-9FE2B654C322}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5C23-4A53-ADAF-27114BDD8AA9}"/>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{7F0FBB59-3CAE-4E1C-80EB-4C504675F41D}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5C23-4A53-ADAF-27114BDD8AA9}"/>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{E73D8F3F-A26E-42CC-9FA2-65845EFE4CB8}</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5C23-4A53-ADAF-27114BDD8AA9}"/>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{F82E4B47-5A22-405B-8900-7463563C73CE}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5C23-4A53-ADAF-27114BDD8AA9}"/>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{4B09A1F9-111D-40D1-BEB9-B2A1F6BC6584}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5C23-4A53-ADAF-27114BDD8AA9}"/>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{E6F97F8E-10DF-40E0-A56D-897A51ECBA3F}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5C23-4A53-ADAF-27114BDD8AA9}"/>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{AD6D246F-90A2-49E8-AB99-E67AE49AFB7F}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5C23-4A53-ADAF-27114BDD8AA9}"/>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{F8ABE958-A02D-497A-A65C-663CB8582EBB}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5C23-4A53-ADAF-27114BDD8AA9}"/>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{EA5EC8FC-C646-4591-A602-0DA9FCF56251}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5C23-4A53-ADAF-27114BDD8AA9}"/>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{E87103A6-E2AD-4E68-960F-A09F838BE24F}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5C23-4A53-ADAF-27114BDD8AA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C23-4A53-ADAF-27114BDD8AA9}"/>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C23-4A53-ADAF-27114BDD8AA9}"/>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{CD64A312-B696-4836-B15C-5E4BF8B779BB}</c15:txfldGUID>
                      <c15:f>Diagramm!$I$46</c15:f>
                      <c15:dlblFieldTableCache>
                        <c:ptCount val="1"/>
                      </c15:dlblFieldTableCache>
                    </c15:dlblFTEntry>
                  </c15:dlblFieldTable>
                  <c15:showDataLabelsRange val="0"/>
                </c:ext>
                <c:ext xmlns:c16="http://schemas.microsoft.com/office/drawing/2014/chart" uri="{C3380CC4-5D6E-409C-BE32-E72D297353CC}">
                  <c16:uniqueId val="{00000000-D710-4DDE-B253-843CDB1F85A6}"/>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{3A897C1A-3402-4CB7-BE9F-97C4F8713242}</c15:txfldGUID>
                      <c15:f>Diagramm!$I$47</c15:f>
                      <c15:dlblFieldTableCache>
                        <c:ptCount val="1"/>
                      </c15:dlblFieldTableCache>
                    </c15:dlblFTEntry>
                  </c15:dlblFieldTable>
                  <c15:showDataLabelsRange val="0"/>
                </c:ext>
                <c:ext xmlns:c16="http://schemas.microsoft.com/office/drawing/2014/chart" uri="{C3380CC4-5D6E-409C-BE32-E72D297353CC}">
                  <c16:uniqueId val="{00000001-D710-4DDE-B253-843CDB1F85A6}"/>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{10733C78-6B01-4C58-BB39-E3F8EB2BB9CD}</c15:txfldGUID>
                      <c15:f>Diagramm!$I$48</c15:f>
                      <c15:dlblFieldTableCache>
                        <c:ptCount val="1"/>
                      </c15:dlblFieldTableCache>
                    </c15:dlblFTEntry>
                  </c15:dlblFieldTable>
                  <c15:showDataLabelsRange val="0"/>
                </c:ext>
                <c:ext xmlns:c16="http://schemas.microsoft.com/office/drawing/2014/chart" uri="{C3380CC4-5D6E-409C-BE32-E72D297353CC}">
                  <c16:uniqueId val="{00000002-D710-4DDE-B253-843CDB1F85A6}"/>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{2F7BF6DD-A6CE-47F5-ABD4-4235A0CDC15D}</c15:txfldGUID>
                      <c15:f>Diagramm!$I$49</c15:f>
                      <c15:dlblFieldTableCache>
                        <c:ptCount val="1"/>
                      </c15:dlblFieldTableCache>
                    </c15:dlblFTEntry>
                  </c15:dlblFieldTable>
                  <c15:showDataLabelsRange val="0"/>
                </c:ext>
                <c:ext xmlns:c16="http://schemas.microsoft.com/office/drawing/2014/chart" uri="{C3380CC4-5D6E-409C-BE32-E72D297353CC}">
                  <c16:uniqueId val="{00000003-D710-4DDE-B253-843CDB1F85A6}"/>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{EC368C1B-7B0F-4B6D-850B-F5203B21C6E5}</c15:txfldGUID>
                      <c15:f>Diagramm!$I$50</c15:f>
                      <c15:dlblFieldTableCache>
                        <c:ptCount val="1"/>
                      </c15:dlblFieldTableCache>
                    </c15:dlblFTEntry>
                  </c15:dlblFieldTable>
                  <c15:showDataLabelsRange val="0"/>
                </c:ext>
                <c:ext xmlns:c16="http://schemas.microsoft.com/office/drawing/2014/chart" uri="{C3380CC4-5D6E-409C-BE32-E72D297353CC}">
                  <c16:uniqueId val="{00000004-D710-4DDE-B253-843CDB1F85A6}"/>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{B2649CCF-3587-4CAC-80B2-87769F32340F}</c15:txfldGUID>
                      <c15:f>Diagramm!$I$51</c15:f>
                      <c15:dlblFieldTableCache>
                        <c:ptCount val="1"/>
                      </c15:dlblFieldTableCache>
                    </c15:dlblFTEntry>
                  </c15:dlblFieldTable>
                  <c15:showDataLabelsRange val="0"/>
                </c:ext>
                <c:ext xmlns:c16="http://schemas.microsoft.com/office/drawing/2014/chart" uri="{C3380CC4-5D6E-409C-BE32-E72D297353CC}">
                  <c16:uniqueId val="{00000005-D710-4DDE-B253-843CDB1F85A6}"/>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{B5ECC85F-DE8F-4B18-A04E-040B9388CB8C}</c15:txfldGUID>
                      <c15:f>Diagramm!$I$52</c15:f>
                      <c15:dlblFieldTableCache>
                        <c:ptCount val="1"/>
                      </c15:dlblFieldTableCache>
                    </c15:dlblFTEntry>
                  </c15:dlblFieldTable>
                  <c15:showDataLabelsRange val="0"/>
                </c:ext>
                <c:ext xmlns:c16="http://schemas.microsoft.com/office/drawing/2014/chart" uri="{C3380CC4-5D6E-409C-BE32-E72D297353CC}">
                  <c16:uniqueId val="{00000006-D710-4DDE-B253-843CDB1F85A6}"/>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{BCF77B87-6ABA-49E2-8507-20702BC6CA19}</c15:txfldGUID>
                      <c15:f>Diagramm!$I$53</c15:f>
                      <c15:dlblFieldTableCache>
                        <c:ptCount val="1"/>
                      </c15:dlblFieldTableCache>
                    </c15:dlblFTEntry>
                  </c15:dlblFieldTable>
                  <c15:showDataLabelsRange val="0"/>
                </c:ext>
                <c:ext xmlns:c16="http://schemas.microsoft.com/office/drawing/2014/chart" uri="{C3380CC4-5D6E-409C-BE32-E72D297353CC}">
                  <c16:uniqueId val="{00000007-D710-4DDE-B253-843CDB1F85A6}"/>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{A7DD7D1E-5E3F-46EF-8F15-42550C6598D7}</c15:txfldGUID>
                      <c15:f>Diagramm!$I$54</c15:f>
                      <c15:dlblFieldTableCache>
                        <c:ptCount val="1"/>
                      </c15:dlblFieldTableCache>
                    </c15:dlblFTEntry>
                  </c15:dlblFieldTable>
                  <c15:showDataLabelsRange val="0"/>
                </c:ext>
                <c:ext xmlns:c16="http://schemas.microsoft.com/office/drawing/2014/chart" uri="{C3380CC4-5D6E-409C-BE32-E72D297353CC}">
                  <c16:uniqueId val="{00000008-D710-4DDE-B253-843CDB1F85A6}"/>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{F065B9E6-8FF0-41B3-BCAE-DC7E7461A850}</c15:txfldGUID>
                      <c15:f>Diagramm!$I$55</c15:f>
                      <c15:dlblFieldTableCache>
                        <c:ptCount val="1"/>
                      </c15:dlblFieldTableCache>
                    </c15:dlblFTEntry>
                  </c15:dlblFieldTable>
                  <c15:showDataLabelsRange val="0"/>
                </c:ext>
                <c:ext xmlns:c16="http://schemas.microsoft.com/office/drawing/2014/chart" uri="{C3380CC4-5D6E-409C-BE32-E72D297353CC}">
                  <c16:uniqueId val="{00000009-D710-4DDE-B253-843CDB1F85A6}"/>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{383A3766-D570-4804-95C8-4395F1AA9020}</c15:txfldGUID>
                      <c15:f>Diagramm!$I$56</c15:f>
                      <c15:dlblFieldTableCache>
                        <c:ptCount val="1"/>
                      </c15:dlblFieldTableCache>
                    </c15:dlblFTEntry>
                  </c15:dlblFieldTable>
                  <c15:showDataLabelsRange val="0"/>
                </c:ext>
                <c:ext xmlns:c16="http://schemas.microsoft.com/office/drawing/2014/chart" uri="{C3380CC4-5D6E-409C-BE32-E72D297353CC}">
                  <c16:uniqueId val="{0000000A-D710-4DDE-B253-843CDB1F85A6}"/>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{C274EF27-7F86-4301-9B4D-B9F458035A3A}</c15:txfldGUID>
                      <c15:f>Diagramm!$I$57</c15:f>
                      <c15:dlblFieldTableCache>
                        <c:ptCount val="1"/>
                      </c15:dlblFieldTableCache>
                    </c15:dlblFTEntry>
                  </c15:dlblFieldTable>
                  <c15:showDataLabelsRange val="0"/>
                </c:ext>
                <c:ext xmlns:c16="http://schemas.microsoft.com/office/drawing/2014/chart" uri="{C3380CC4-5D6E-409C-BE32-E72D297353CC}">
                  <c16:uniqueId val="{0000000B-D710-4DDE-B253-843CDB1F85A6}"/>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{2B7F6595-923E-4428-9F13-EC1510C35441}</c15:txfldGUID>
                      <c15:f>Diagramm!$I$58</c15:f>
                      <c15:dlblFieldTableCache>
                        <c:ptCount val="1"/>
                      </c15:dlblFieldTableCache>
                    </c15:dlblFTEntry>
                  </c15:dlblFieldTable>
                  <c15:showDataLabelsRange val="0"/>
                </c:ext>
                <c:ext xmlns:c16="http://schemas.microsoft.com/office/drawing/2014/chart" uri="{C3380CC4-5D6E-409C-BE32-E72D297353CC}">
                  <c16:uniqueId val="{0000000C-D710-4DDE-B253-843CDB1F85A6}"/>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{CD7F2252-16E7-4C17-86BB-7107DE9AA790}</c15:txfldGUID>
                      <c15:f>Diagramm!$I$59</c15:f>
                      <c15:dlblFieldTableCache>
                        <c:ptCount val="1"/>
                      </c15:dlblFieldTableCache>
                    </c15:dlblFTEntry>
                  </c15:dlblFieldTable>
                  <c15:showDataLabelsRange val="0"/>
                </c:ext>
                <c:ext xmlns:c16="http://schemas.microsoft.com/office/drawing/2014/chart" uri="{C3380CC4-5D6E-409C-BE32-E72D297353CC}">
                  <c16:uniqueId val="{0000000D-D710-4DDE-B253-843CDB1F85A6}"/>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{0D827512-A147-4DFE-9601-026F1DC58B24}</c15:txfldGUID>
                      <c15:f>Diagramm!$I$60</c15:f>
                      <c15:dlblFieldTableCache>
                        <c:ptCount val="1"/>
                      </c15:dlblFieldTableCache>
                    </c15:dlblFTEntry>
                  </c15:dlblFieldTable>
                  <c15:showDataLabelsRange val="0"/>
                </c:ext>
                <c:ext xmlns:c16="http://schemas.microsoft.com/office/drawing/2014/chart" uri="{C3380CC4-5D6E-409C-BE32-E72D297353CC}">
                  <c16:uniqueId val="{0000000E-D710-4DDE-B253-843CDB1F85A6}"/>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{D4453C11-B583-4C52-8796-3FF401CF48C7}</c15:txfldGUID>
                      <c15:f>Diagramm!$I$61</c15:f>
                      <c15:dlblFieldTableCache>
                        <c:ptCount val="1"/>
                      </c15:dlblFieldTableCache>
                    </c15:dlblFTEntry>
                  </c15:dlblFieldTable>
                  <c15:showDataLabelsRange val="0"/>
                </c:ext>
                <c:ext xmlns:c16="http://schemas.microsoft.com/office/drawing/2014/chart" uri="{C3380CC4-5D6E-409C-BE32-E72D297353CC}">
                  <c16:uniqueId val="{0000000F-D710-4DDE-B253-843CDB1F85A6}"/>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{90A65D10-9C47-41F6-B919-66165C9F34BB}</c15:txfldGUID>
                      <c15:f>Diagramm!$I$62</c15:f>
                      <c15:dlblFieldTableCache>
                        <c:ptCount val="1"/>
                      </c15:dlblFieldTableCache>
                    </c15:dlblFTEntry>
                  </c15:dlblFieldTable>
                  <c15:showDataLabelsRange val="0"/>
                </c:ext>
                <c:ext xmlns:c16="http://schemas.microsoft.com/office/drawing/2014/chart" uri="{C3380CC4-5D6E-409C-BE32-E72D297353CC}">
                  <c16:uniqueId val="{00000010-D710-4DDE-B253-843CDB1F85A6}"/>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{43EA0B4F-9C79-470C-BBFE-564E75608E1E}</c15:txfldGUID>
                      <c15:f>Diagramm!$I$63</c15:f>
                      <c15:dlblFieldTableCache>
                        <c:ptCount val="1"/>
                      </c15:dlblFieldTableCache>
                    </c15:dlblFTEntry>
                  </c15:dlblFieldTable>
                  <c15:showDataLabelsRange val="0"/>
                </c:ext>
                <c:ext xmlns:c16="http://schemas.microsoft.com/office/drawing/2014/chart" uri="{C3380CC4-5D6E-409C-BE32-E72D297353CC}">
                  <c16:uniqueId val="{00000011-D710-4DDE-B253-843CDB1F85A6}"/>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{0C93BA37-B247-4917-B1D5-D61E8DE01726}</c15:txfldGUID>
                      <c15:f>Diagramm!$I$64</c15:f>
                      <c15:dlblFieldTableCache>
                        <c:ptCount val="1"/>
                      </c15:dlblFieldTableCache>
                    </c15:dlblFTEntry>
                  </c15:dlblFieldTable>
                  <c15:showDataLabelsRange val="0"/>
                </c:ext>
                <c:ext xmlns:c16="http://schemas.microsoft.com/office/drawing/2014/chart" uri="{C3380CC4-5D6E-409C-BE32-E72D297353CC}">
                  <c16:uniqueId val="{00000012-D710-4DDE-B253-843CDB1F85A6}"/>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{846A46EE-01C5-496A-8E4B-307C972C7AFF}</c15:txfldGUID>
                      <c15:f>Diagramm!$I$65</c15:f>
                      <c15:dlblFieldTableCache>
                        <c:ptCount val="1"/>
                      </c15:dlblFieldTableCache>
                    </c15:dlblFTEntry>
                  </c15:dlblFieldTable>
                  <c15:showDataLabelsRange val="0"/>
                </c:ext>
                <c:ext xmlns:c16="http://schemas.microsoft.com/office/drawing/2014/chart" uri="{C3380CC4-5D6E-409C-BE32-E72D297353CC}">
                  <c16:uniqueId val="{00000013-D710-4DDE-B253-843CDB1F85A6}"/>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{06914BF9-3450-465F-833B-0712D3C352DB}</c15:txfldGUID>
                      <c15:f>Diagramm!$I$66</c15:f>
                      <c15:dlblFieldTableCache>
                        <c:ptCount val="1"/>
                      </c15:dlblFieldTableCache>
                    </c15:dlblFTEntry>
                  </c15:dlblFieldTable>
                  <c15:showDataLabelsRange val="0"/>
                </c:ext>
                <c:ext xmlns:c16="http://schemas.microsoft.com/office/drawing/2014/chart" uri="{C3380CC4-5D6E-409C-BE32-E72D297353CC}">
                  <c16:uniqueId val="{00000014-D710-4DDE-B253-843CDB1F85A6}"/>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{6BBEDB5C-1F9F-4009-AB1B-F87F46A8DD49}</c15:txfldGUID>
                      <c15:f>Diagramm!$I$67</c15:f>
                      <c15:dlblFieldTableCache>
                        <c:ptCount val="1"/>
                      </c15:dlblFieldTableCache>
                    </c15:dlblFTEntry>
                  </c15:dlblFieldTable>
                  <c15:showDataLabelsRange val="0"/>
                </c:ext>
                <c:ext xmlns:c16="http://schemas.microsoft.com/office/drawing/2014/chart" uri="{C3380CC4-5D6E-409C-BE32-E72D297353CC}">
                  <c16:uniqueId val="{00000015-D710-4DDE-B253-843CDB1F85A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D710-4DDE-B253-843CDB1F85A6}"/>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{AB549BBA-EED1-4F09-9758-0AF7925E4E9D}</c15:txfldGUID>
                      <c15:f>Diagramm!$K$46</c15:f>
                      <c15:dlblFieldTableCache>
                        <c:ptCount val="1"/>
                      </c15:dlblFieldTableCache>
                    </c15:dlblFTEntry>
                  </c15:dlblFieldTable>
                  <c15:showDataLabelsRange val="0"/>
                </c:ext>
                <c:ext xmlns:c16="http://schemas.microsoft.com/office/drawing/2014/chart" uri="{C3380CC4-5D6E-409C-BE32-E72D297353CC}">
                  <c16:uniqueId val="{00000017-D710-4DDE-B253-843CDB1F85A6}"/>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{E7ABA62A-F901-4336-92CE-5F9E2BCAEA3D}</c15:txfldGUID>
                      <c15:f>Diagramm!$K$47</c15:f>
                      <c15:dlblFieldTableCache>
                        <c:ptCount val="1"/>
                      </c15:dlblFieldTableCache>
                    </c15:dlblFTEntry>
                  </c15:dlblFieldTable>
                  <c15:showDataLabelsRange val="0"/>
                </c:ext>
                <c:ext xmlns:c16="http://schemas.microsoft.com/office/drawing/2014/chart" uri="{C3380CC4-5D6E-409C-BE32-E72D297353CC}">
                  <c16:uniqueId val="{00000018-D710-4DDE-B253-843CDB1F85A6}"/>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{83D7C512-3898-4854-80EA-477EA59ECA46}</c15:txfldGUID>
                      <c15:f>Diagramm!$K$48</c15:f>
                      <c15:dlblFieldTableCache>
                        <c:ptCount val="1"/>
                      </c15:dlblFieldTableCache>
                    </c15:dlblFTEntry>
                  </c15:dlblFieldTable>
                  <c15:showDataLabelsRange val="0"/>
                </c:ext>
                <c:ext xmlns:c16="http://schemas.microsoft.com/office/drawing/2014/chart" uri="{C3380CC4-5D6E-409C-BE32-E72D297353CC}">
                  <c16:uniqueId val="{00000019-D710-4DDE-B253-843CDB1F85A6}"/>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{5E0F7C57-80F2-45E9-839C-1F556D2D2EA4}</c15:txfldGUID>
                      <c15:f>Diagramm!$K$49</c15:f>
                      <c15:dlblFieldTableCache>
                        <c:ptCount val="1"/>
                      </c15:dlblFieldTableCache>
                    </c15:dlblFTEntry>
                  </c15:dlblFieldTable>
                  <c15:showDataLabelsRange val="0"/>
                </c:ext>
                <c:ext xmlns:c16="http://schemas.microsoft.com/office/drawing/2014/chart" uri="{C3380CC4-5D6E-409C-BE32-E72D297353CC}">
                  <c16:uniqueId val="{0000001A-D710-4DDE-B253-843CDB1F85A6}"/>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{92ECA633-6D9F-4402-BFE5-D7FA874C3A1C}</c15:txfldGUID>
                      <c15:f>Diagramm!$K$50</c15:f>
                      <c15:dlblFieldTableCache>
                        <c:ptCount val="1"/>
                      </c15:dlblFieldTableCache>
                    </c15:dlblFTEntry>
                  </c15:dlblFieldTable>
                  <c15:showDataLabelsRange val="0"/>
                </c:ext>
                <c:ext xmlns:c16="http://schemas.microsoft.com/office/drawing/2014/chart" uri="{C3380CC4-5D6E-409C-BE32-E72D297353CC}">
                  <c16:uniqueId val="{0000001B-D710-4DDE-B253-843CDB1F85A6}"/>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{73ABBC11-781E-4BED-B8E5-135422A960AE}</c15:txfldGUID>
                      <c15:f>Diagramm!$K$51</c15:f>
                      <c15:dlblFieldTableCache>
                        <c:ptCount val="1"/>
                      </c15:dlblFieldTableCache>
                    </c15:dlblFTEntry>
                  </c15:dlblFieldTable>
                  <c15:showDataLabelsRange val="0"/>
                </c:ext>
                <c:ext xmlns:c16="http://schemas.microsoft.com/office/drawing/2014/chart" uri="{C3380CC4-5D6E-409C-BE32-E72D297353CC}">
                  <c16:uniqueId val="{0000001C-D710-4DDE-B253-843CDB1F85A6}"/>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{EC985F2D-1AB8-4564-9AA7-AF6E5464D017}</c15:txfldGUID>
                      <c15:f>Diagramm!$K$52</c15:f>
                      <c15:dlblFieldTableCache>
                        <c:ptCount val="1"/>
                      </c15:dlblFieldTableCache>
                    </c15:dlblFTEntry>
                  </c15:dlblFieldTable>
                  <c15:showDataLabelsRange val="0"/>
                </c:ext>
                <c:ext xmlns:c16="http://schemas.microsoft.com/office/drawing/2014/chart" uri="{C3380CC4-5D6E-409C-BE32-E72D297353CC}">
                  <c16:uniqueId val="{0000001D-D710-4DDE-B253-843CDB1F85A6}"/>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{8ACBBBB6-D94C-4E47-BA35-A002FBE89E31}</c15:txfldGUID>
                      <c15:f>Diagramm!$K$53</c15:f>
                      <c15:dlblFieldTableCache>
                        <c:ptCount val="1"/>
                      </c15:dlblFieldTableCache>
                    </c15:dlblFTEntry>
                  </c15:dlblFieldTable>
                  <c15:showDataLabelsRange val="0"/>
                </c:ext>
                <c:ext xmlns:c16="http://schemas.microsoft.com/office/drawing/2014/chart" uri="{C3380CC4-5D6E-409C-BE32-E72D297353CC}">
                  <c16:uniqueId val="{0000001E-D710-4DDE-B253-843CDB1F85A6}"/>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{4FDEEC81-A187-49E0-8FD1-6E4CA88A7031}</c15:txfldGUID>
                      <c15:f>Diagramm!$K$54</c15:f>
                      <c15:dlblFieldTableCache>
                        <c:ptCount val="1"/>
                      </c15:dlblFieldTableCache>
                    </c15:dlblFTEntry>
                  </c15:dlblFieldTable>
                  <c15:showDataLabelsRange val="0"/>
                </c:ext>
                <c:ext xmlns:c16="http://schemas.microsoft.com/office/drawing/2014/chart" uri="{C3380CC4-5D6E-409C-BE32-E72D297353CC}">
                  <c16:uniqueId val="{0000001F-D710-4DDE-B253-843CDB1F85A6}"/>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{1591CAE6-CF91-4CAB-B605-B2E445BCEF2A}</c15:txfldGUID>
                      <c15:f>Diagramm!$K$55</c15:f>
                      <c15:dlblFieldTableCache>
                        <c:ptCount val="1"/>
                      </c15:dlblFieldTableCache>
                    </c15:dlblFTEntry>
                  </c15:dlblFieldTable>
                  <c15:showDataLabelsRange val="0"/>
                </c:ext>
                <c:ext xmlns:c16="http://schemas.microsoft.com/office/drawing/2014/chart" uri="{C3380CC4-5D6E-409C-BE32-E72D297353CC}">
                  <c16:uniqueId val="{00000020-D710-4DDE-B253-843CDB1F85A6}"/>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{0E3FB425-FB25-4498-B877-C03FC0D6A785}</c15:txfldGUID>
                      <c15:f>Diagramm!$K$56</c15:f>
                      <c15:dlblFieldTableCache>
                        <c:ptCount val="1"/>
                      </c15:dlblFieldTableCache>
                    </c15:dlblFTEntry>
                  </c15:dlblFieldTable>
                  <c15:showDataLabelsRange val="0"/>
                </c:ext>
                <c:ext xmlns:c16="http://schemas.microsoft.com/office/drawing/2014/chart" uri="{C3380CC4-5D6E-409C-BE32-E72D297353CC}">
                  <c16:uniqueId val="{00000021-D710-4DDE-B253-843CDB1F85A6}"/>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{6ABE1662-B09C-4BE5-9173-1BC807912AD5}</c15:txfldGUID>
                      <c15:f>Diagramm!$K$57</c15:f>
                      <c15:dlblFieldTableCache>
                        <c:ptCount val="1"/>
                      </c15:dlblFieldTableCache>
                    </c15:dlblFTEntry>
                  </c15:dlblFieldTable>
                  <c15:showDataLabelsRange val="0"/>
                </c:ext>
                <c:ext xmlns:c16="http://schemas.microsoft.com/office/drawing/2014/chart" uri="{C3380CC4-5D6E-409C-BE32-E72D297353CC}">
                  <c16:uniqueId val="{00000022-D710-4DDE-B253-843CDB1F85A6}"/>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{16CC853C-3BBC-472C-BD51-90C929849EC5}</c15:txfldGUID>
                      <c15:f>Diagramm!$K$58</c15:f>
                      <c15:dlblFieldTableCache>
                        <c:ptCount val="1"/>
                      </c15:dlblFieldTableCache>
                    </c15:dlblFTEntry>
                  </c15:dlblFieldTable>
                  <c15:showDataLabelsRange val="0"/>
                </c:ext>
                <c:ext xmlns:c16="http://schemas.microsoft.com/office/drawing/2014/chart" uri="{C3380CC4-5D6E-409C-BE32-E72D297353CC}">
                  <c16:uniqueId val="{00000023-D710-4DDE-B253-843CDB1F85A6}"/>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{A4739EE1-D745-4F2A-B930-B42D21D990D2}</c15:txfldGUID>
                      <c15:f>Diagramm!$K$59</c15:f>
                      <c15:dlblFieldTableCache>
                        <c:ptCount val="1"/>
                      </c15:dlblFieldTableCache>
                    </c15:dlblFTEntry>
                  </c15:dlblFieldTable>
                  <c15:showDataLabelsRange val="0"/>
                </c:ext>
                <c:ext xmlns:c16="http://schemas.microsoft.com/office/drawing/2014/chart" uri="{C3380CC4-5D6E-409C-BE32-E72D297353CC}">
                  <c16:uniqueId val="{00000024-D710-4DDE-B253-843CDB1F85A6}"/>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{AB81F47F-AD71-4286-8AED-FFCB2C732A68}</c15:txfldGUID>
                      <c15:f>Diagramm!$K$60</c15:f>
                      <c15:dlblFieldTableCache>
                        <c:ptCount val="1"/>
                      </c15:dlblFieldTableCache>
                    </c15:dlblFTEntry>
                  </c15:dlblFieldTable>
                  <c15:showDataLabelsRange val="0"/>
                </c:ext>
                <c:ext xmlns:c16="http://schemas.microsoft.com/office/drawing/2014/chart" uri="{C3380CC4-5D6E-409C-BE32-E72D297353CC}">
                  <c16:uniqueId val="{00000025-D710-4DDE-B253-843CDB1F85A6}"/>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{DFDAA6FA-2ABA-459D-A838-BB60855B0FE0}</c15:txfldGUID>
                      <c15:f>Diagramm!$K$61</c15:f>
                      <c15:dlblFieldTableCache>
                        <c:ptCount val="1"/>
                      </c15:dlblFieldTableCache>
                    </c15:dlblFTEntry>
                  </c15:dlblFieldTable>
                  <c15:showDataLabelsRange val="0"/>
                </c:ext>
                <c:ext xmlns:c16="http://schemas.microsoft.com/office/drawing/2014/chart" uri="{C3380CC4-5D6E-409C-BE32-E72D297353CC}">
                  <c16:uniqueId val="{00000026-D710-4DDE-B253-843CDB1F85A6}"/>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{69D749D3-AC80-46B7-97C2-814F1E08D67C}</c15:txfldGUID>
                      <c15:f>Diagramm!$K$62</c15:f>
                      <c15:dlblFieldTableCache>
                        <c:ptCount val="1"/>
                      </c15:dlblFieldTableCache>
                    </c15:dlblFTEntry>
                  </c15:dlblFieldTable>
                  <c15:showDataLabelsRange val="0"/>
                </c:ext>
                <c:ext xmlns:c16="http://schemas.microsoft.com/office/drawing/2014/chart" uri="{C3380CC4-5D6E-409C-BE32-E72D297353CC}">
                  <c16:uniqueId val="{00000027-D710-4DDE-B253-843CDB1F85A6}"/>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{408D0FAA-BE9F-4D09-B166-F1E66506E76A}</c15:txfldGUID>
                      <c15:f>Diagramm!$K$63</c15:f>
                      <c15:dlblFieldTableCache>
                        <c:ptCount val="1"/>
                      </c15:dlblFieldTableCache>
                    </c15:dlblFTEntry>
                  </c15:dlblFieldTable>
                  <c15:showDataLabelsRange val="0"/>
                </c:ext>
                <c:ext xmlns:c16="http://schemas.microsoft.com/office/drawing/2014/chart" uri="{C3380CC4-5D6E-409C-BE32-E72D297353CC}">
                  <c16:uniqueId val="{00000028-D710-4DDE-B253-843CDB1F85A6}"/>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{E6F253F0-4C10-4B82-AAE5-C7F1B29C6929}</c15:txfldGUID>
                      <c15:f>Diagramm!$K$64</c15:f>
                      <c15:dlblFieldTableCache>
                        <c:ptCount val="1"/>
                      </c15:dlblFieldTableCache>
                    </c15:dlblFTEntry>
                  </c15:dlblFieldTable>
                  <c15:showDataLabelsRange val="0"/>
                </c:ext>
                <c:ext xmlns:c16="http://schemas.microsoft.com/office/drawing/2014/chart" uri="{C3380CC4-5D6E-409C-BE32-E72D297353CC}">
                  <c16:uniqueId val="{00000029-D710-4DDE-B253-843CDB1F85A6}"/>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{9506206E-2D01-449E-999B-3512706ED262}</c15:txfldGUID>
                      <c15:f>Diagramm!$K$65</c15:f>
                      <c15:dlblFieldTableCache>
                        <c:ptCount val="1"/>
                      </c15:dlblFieldTableCache>
                    </c15:dlblFTEntry>
                  </c15:dlblFieldTable>
                  <c15:showDataLabelsRange val="0"/>
                </c:ext>
                <c:ext xmlns:c16="http://schemas.microsoft.com/office/drawing/2014/chart" uri="{C3380CC4-5D6E-409C-BE32-E72D297353CC}">
                  <c16:uniqueId val="{0000002A-D710-4DDE-B253-843CDB1F85A6}"/>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{1F202866-71EF-48B4-9AE4-0B3DCE5D1067}</c15:txfldGUID>
                      <c15:f>Diagramm!$K$66</c15:f>
                      <c15:dlblFieldTableCache>
                        <c:ptCount val="1"/>
                      </c15:dlblFieldTableCache>
                    </c15:dlblFTEntry>
                  </c15:dlblFieldTable>
                  <c15:showDataLabelsRange val="0"/>
                </c:ext>
                <c:ext xmlns:c16="http://schemas.microsoft.com/office/drawing/2014/chart" uri="{C3380CC4-5D6E-409C-BE32-E72D297353CC}">
                  <c16:uniqueId val="{0000002B-D710-4DDE-B253-843CDB1F85A6}"/>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{345A054E-7DEF-4E77-9926-F9E25547D09F}</c15:txfldGUID>
                      <c15:f>Diagramm!$K$67</c15:f>
                      <c15:dlblFieldTableCache>
                        <c:ptCount val="1"/>
                      </c15:dlblFieldTableCache>
                    </c15:dlblFTEntry>
                  </c15:dlblFieldTable>
                  <c15:showDataLabelsRange val="0"/>
                </c:ext>
                <c:ext xmlns:c16="http://schemas.microsoft.com/office/drawing/2014/chart" uri="{C3380CC4-5D6E-409C-BE32-E72D297353CC}">
                  <c16:uniqueId val="{0000002C-D710-4DDE-B253-843CDB1F85A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D710-4DDE-B253-843CDB1F85A6}"/>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{E0B4E216-68F7-4139-B2C5-330036B30FC3}</c15:txfldGUID>
                      <c15:f>Diagramm!$J$46</c15:f>
                      <c15:dlblFieldTableCache>
                        <c:ptCount val="1"/>
                      </c15:dlblFieldTableCache>
                    </c15:dlblFTEntry>
                  </c15:dlblFieldTable>
                  <c15:showDataLabelsRange val="0"/>
                </c:ext>
                <c:ext xmlns:c16="http://schemas.microsoft.com/office/drawing/2014/chart" uri="{C3380CC4-5D6E-409C-BE32-E72D297353CC}">
                  <c16:uniqueId val="{0000002E-D710-4DDE-B253-843CDB1F85A6}"/>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{CB84147C-76B8-425D-80CB-FE41F9B24211}</c15:txfldGUID>
                      <c15:f>Diagramm!$J$47</c15:f>
                      <c15:dlblFieldTableCache>
                        <c:ptCount val="1"/>
                      </c15:dlblFieldTableCache>
                    </c15:dlblFTEntry>
                  </c15:dlblFieldTable>
                  <c15:showDataLabelsRange val="0"/>
                </c:ext>
                <c:ext xmlns:c16="http://schemas.microsoft.com/office/drawing/2014/chart" uri="{C3380CC4-5D6E-409C-BE32-E72D297353CC}">
                  <c16:uniqueId val="{0000002F-D710-4DDE-B253-843CDB1F85A6}"/>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{FB81D85D-603A-47AE-AF2E-3BA731D92BAC}</c15:txfldGUID>
                      <c15:f>Diagramm!$J$48</c15:f>
                      <c15:dlblFieldTableCache>
                        <c:ptCount val="1"/>
                      </c15:dlblFieldTableCache>
                    </c15:dlblFTEntry>
                  </c15:dlblFieldTable>
                  <c15:showDataLabelsRange val="0"/>
                </c:ext>
                <c:ext xmlns:c16="http://schemas.microsoft.com/office/drawing/2014/chart" uri="{C3380CC4-5D6E-409C-BE32-E72D297353CC}">
                  <c16:uniqueId val="{00000030-D710-4DDE-B253-843CDB1F85A6}"/>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{03C76BBC-33DE-4AF8-A966-9D21716256CF}</c15:txfldGUID>
                      <c15:f>Diagramm!$J$49</c15:f>
                      <c15:dlblFieldTableCache>
                        <c:ptCount val="1"/>
                      </c15:dlblFieldTableCache>
                    </c15:dlblFTEntry>
                  </c15:dlblFieldTable>
                  <c15:showDataLabelsRange val="0"/>
                </c:ext>
                <c:ext xmlns:c16="http://schemas.microsoft.com/office/drawing/2014/chart" uri="{C3380CC4-5D6E-409C-BE32-E72D297353CC}">
                  <c16:uniqueId val="{00000031-D710-4DDE-B253-843CDB1F85A6}"/>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{6B013278-423D-4FCB-8597-668FEDE84BF3}</c15:txfldGUID>
                      <c15:f>Diagramm!$J$50</c15:f>
                      <c15:dlblFieldTableCache>
                        <c:ptCount val="1"/>
                      </c15:dlblFieldTableCache>
                    </c15:dlblFTEntry>
                  </c15:dlblFieldTable>
                  <c15:showDataLabelsRange val="0"/>
                </c:ext>
                <c:ext xmlns:c16="http://schemas.microsoft.com/office/drawing/2014/chart" uri="{C3380CC4-5D6E-409C-BE32-E72D297353CC}">
                  <c16:uniqueId val="{00000032-D710-4DDE-B253-843CDB1F85A6}"/>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{9BDF7BB5-F9B8-4F81-82AE-022ABE151D48}</c15:txfldGUID>
                      <c15:f>Diagramm!$J$51</c15:f>
                      <c15:dlblFieldTableCache>
                        <c:ptCount val="1"/>
                      </c15:dlblFieldTableCache>
                    </c15:dlblFTEntry>
                  </c15:dlblFieldTable>
                  <c15:showDataLabelsRange val="0"/>
                </c:ext>
                <c:ext xmlns:c16="http://schemas.microsoft.com/office/drawing/2014/chart" uri="{C3380CC4-5D6E-409C-BE32-E72D297353CC}">
                  <c16:uniqueId val="{00000033-D710-4DDE-B253-843CDB1F85A6}"/>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{2AD87EE3-413D-420D-A090-38B2CD2B28BF}</c15:txfldGUID>
                      <c15:f>Diagramm!$J$52</c15:f>
                      <c15:dlblFieldTableCache>
                        <c:ptCount val="1"/>
                      </c15:dlblFieldTableCache>
                    </c15:dlblFTEntry>
                  </c15:dlblFieldTable>
                  <c15:showDataLabelsRange val="0"/>
                </c:ext>
                <c:ext xmlns:c16="http://schemas.microsoft.com/office/drawing/2014/chart" uri="{C3380CC4-5D6E-409C-BE32-E72D297353CC}">
                  <c16:uniqueId val="{00000034-D710-4DDE-B253-843CDB1F85A6}"/>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{F3626F9B-C996-46AF-8F1E-70E1EF1318A0}</c15:txfldGUID>
                      <c15:f>Diagramm!$J$53</c15:f>
                      <c15:dlblFieldTableCache>
                        <c:ptCount val="1"/>
                      </c15:dlblFieldTableCache>
                    </c15:dlblFTEntry>
                  </c15:dlblFieldTable>
                  <c15:showDataLabelsRange val="0"/>
                </c:ext>
                <c:ext xmlns:c16="http://schemas.microsoft.com/office/drawing/2014/chart" uri="{C3380CC4-5D6E-409C-BE32-E72D297353CC}">
                  <c16:uniqueId val="{00000035-D710-4DDE-B253-843CDB1F85A6}"/>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{AED12515-B436-4ACD-82F6-519E8FF74350}</c15:txfldGUID>
                      <c15:f>Diagramm!$J$54</c15:f>
                      <c15:dlblFieldTableCache>
                        <c:ptCount val="1"/>
                      </c15:dlblFieldTableCache>
                    </c15:dlblFTEntry>
                  </c15:dlblFieldTable>
                  <c15:showDataLabelsRange val="0"/>
                </c:ext>
                <c:ext xmlns:c16="http://schemas.microsoft.com/office/drawing/2014/chart" uri="{C3380CC4-5D6E-409C-BE32-E72D297353CC}">
                  <c16:uniqueId val="{00000036-D710-4DDE-B253-843CDB1F85A6}"/>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{97F168B5-8267-4C82-9246-585061F8F0F6}</c15:txfldGUID>
                      <c15:f>Diagramm!$J$55</c15:f>
                      <c15:dlblFieldTableCache>
                        <c:ptCount val="1"/>
                      </c15:dlblFieldTableCache>
                    </c15:dlblFTEntry>
                  </c15:dlblFieldTable>
                  <c15:showDataLabelsRange val="0"/>
                </c:ext>
                <c:ext xmlns:c16="http://schemas.microsoft.com/office/drawing/2014/chart" uri="{C3380CC4-5D6E-409C-BE32-E72D297353CC}">
                  <c16:uniqueId val="{00000037-D710-4DDE-B253-843CDB1F85A6}"/>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{EB72705C-A66C-499D-AC93-C6FB850E438D}</c15:txfldGUID>
                      <c15:f>Diagramm!$J$56</c15:f>
                      <c15:dlblFieldTableCache>
                        <c:ptCount val="1"/>
                      </c15:dlblFieldTableCache>
                    </c15:dlblFTEntry>
                  </c15:dlblFieldTable>
                  <c15:showDataLabelsRange val="0"/>
                </c:ext>
                <c:ext xmlns:c16="http://schemas.microsoft.com/office/drawing/2014/chart" uri="{C3380CC4-5D6E-409C-BE32-E72D297353CC}">
                  <c16:uniqueId val="{00000038-D710-4DDE-B253-843CDB1F85A6}"/>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{FEBCACF6-CA76-4CFC-8105-86BF01855E13}</c15:txfldGUID>
                      <c15:f>Diagramm!$J$57</c15:f>
                      <c15:dlblFieldTableCache>
                        <c:ptCount val="1"/>
                      </c15:dlblFieldTableCache>
                    </c15:dlblFTEntry>
                  </c15:dlblFieldTable>
                  <c15:showDataLabelsRange val="0"/>
                </c:ext>
                <c:ext xmlns:c16="http://schemas.microsoft.com/office/drawing/2014/chart" uri="{C3380CC4-5D6E-409C-BE32-E72D297353CC}">
                  <c16:uniqueId val="{00000039-D710-4DDE-B253-843CDB1F85A6}"/>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{44BC847C-9371-46D4-8F0C-7907B811DB42}</c15:txfldGUID>
                      <c15:f>Diagramm!$J$58</c15:f>
                      <c15:dlblFieldTableCache>
                        <c:ptCount val="1"/>
                      </c15:dlblFieldTableCache>
                    </c15:dlblFTEntry>
                  </c15:dlblFieldTable>
                  <c15:showDataLabelsRange val="0"/>
                </c:ext>
                <c:ext xmlns:c16="http://schemas.microsoft.com/office/drawing/2014/chart" uri="{C3380CC4-5D6E-409C-BE32-E72D297353CC}">
                  <c16:uniqueId val="{0000003A-D710-4DDE-B253-843CDB1F85A6}"/>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{08FC13EE-0C11-4610-B52E-7D90BEA671F6}</c15:txfldGUID>
                      <c15:f>Diagramm!$J$59</c15:f>
                      <c15:dlblFieldTableCache>
                        <c:ptCount val="1"/>
                      </c15:dlblFieldTableCache>
                    </c15:dlblFTEntry>
                  </c15:dlblFieldTable>
                  <c15:showDataLabelsRange val="0"/>
                </c:ext>
                <c:ext xmlns:c16="http://schemas.microsoft.com/office/drawing/2014/chart" uri="{C3380CC4-5D6E-409C-BE32-E72D297353CC}">
                  <c16:uniqueId val="{0000003B-D710-4DDE-B253-843CDB1F85A6}"/>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{BD3F23DF-9C1F-40AA-A034-6319CFD7E3D6}</c15:txfldGUID>
                      <c15:f>Diagramm!$J$60</c15:f>
                      <c15:dlblFieldTableCache>
                        <c:ptCount val="1"/>
                      </c15:dlblFieldTableCache>
                    </c15:dlblFTEntry>
                  </c15:dlblFieldTable>
                  <c15:showDataLabelsRange val="0"/>
                </c:ext>
                <c:ext xmlns:c16="http://schemas.microsoft.com/office/drawing/2014/chart" uri="{C3380CC4-5D6E-409C-BE32-E72D297353CC}">
                  <c16:uniqueId val="{0000003C-D710-4DDE-B253-843CDB1F85A6}"/>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{11DE19B1-6CBA-443F-8B2C-BC5388FD4C6E}</c15:txfldGUID>
                      <c15:f>Diagramm!$J$61</c15:f>
                      <c15:dlblFieldTableCache>
                        <c:ptCount val="1"/>
                      </c15:dlblFieldTableCache>
                    </c15:dlblFTEntry>
                  </c15:dlblFieldTable>
                  <c15:showDataLabelsRange val="0"/>
                </c:ext>
                <c:ext xmlns:c16="http://schemas.microsoft.com/office/drawing/2014/chart" uri="{C3380CC4-5D6E-409C-BE32-E72D297353CC}">
                  <c16:uniqueId val="{0000003D-D710-4DDE-B253-843CDB1F85A6}"/>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{741CDC50-0314-4C99-8B6A-99C762205692}</c15:txfldGUID>
                      <c15:f>Diagramm!$J$62</c15:f>
                      <c15:dlblFieldTableCache>
                        <c:ptCount val="1"/>
                      </c15:dlblFieldTableCache>
                    </c15:dlblFTEntry>
                  </c15:dlblFieldTable>
                  <c15:showDataLabelsRange val="0"/>
                </c:ext>
                <c:ext xmlns:c16="http://schemas.microsoft.com/office/drawing/2014/chart" uri="{C3380CC4-5D6E-409C-BE32-E72D297353CC}">
                  <c16:uniqueId val="{0000003E-D710-4DDE-B253-843CDB1F85A6}"/>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{111267FF-8A79-43F6-A63B-BCD0DFD0DE2F}</c15:txfldGUID>
                      <c15:f>Diagramm!$J$63</c15:f>
                      <c15:dlblFieldTableCache>
                        <c:ptCount val="1"/>
                      </c15:dlblFieldTableCache>
                    </c15:dlblFTEntry>
                  </c15:dlblFieldTable>
                  <c15:showDataLabelsRange val="0"/>
                </c:ext>
                <c:ext xmlns:c16="http://schemas.microsoft.com/office/drawing/2014/chart" uri="{C3380CC4-5D6E-409C-BE32-E72D297353CC}">
                  <c16:uniqueId val="{0000003F-D710-4DDE-B253-843CDB1F85A6}"/>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{7603989D-436F-4B50-BC0E-9ACD772E937E}</c15:txfldGUID>
                      <c15:f>Diagramm!$J$64</c15:f>
                      <c15:dlblFieldTableCache>
                        <c:ptCount val="1"/>
                      </c15:dlblFieldTableCache>
                    </c15:dlblFTEntry>
                  </c15:dlblFieldTable>
                  <c15:showDataLabelsRange val="0"/>
                </c:ext>
                <c:ext xmlns:c16="http://schemas.microsoft.com/office/drawing/2014/chart" uri="{C3380CC4-5D6E-409C-BE32-E72D297353CC}">
                  <c16:uniqueId val="{00000040-D710-4DDE-B253-843CDB1F85A6}"/>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{9C2B67B0-A3FB-4EC0-8E72-7905B0D7CFE3}</c15:txfldGUID>
                      <c15:f>Diagramm!$J$65</c15:f>
                      <c15:dlblFieldTableCache>
                        <c:ptCount val="1"/>
                      </c15:dlblFieldTableCache>
                    </c15:dlblFTEntry>
                  </c15:dlblFieldTable>
                  <c15:showDataLabelsRange val="0"/>
                </c:ext>
                <c:ext xmlns:c16="http://schemas.microsoft.com/office/drawing/2014/chart" uri="{C3380CC4-5D6E-409C-BE32-E72D297353CC}">
                  <c16:uniqueId val="{00000041-D710-4DDE-B253-843CDB1F85A6}"/>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{19A3E11F-6B27-43F0-8595-73B03588D51D}</c15:txfldGUID>
                      <c15:f>Diagramm!$J$66</c15:f>
                      <c15:dlblFieldTableCache>
                        <c:ptCount val="1"/>
                      </c15:dlblFieldTableCache>
                    </c15:dlblFTEntry>
                  </c15:dlblFieldTable>
                  <c15:showDataLabelsRange val="0"/>
                </c:ext>
                <c:ext xmlns:c16="http://schemas.microsoft.com/office/drawing/2014/chart" uri="{C3380CC4-5D6E-409C-BE32-E72D297353CC}">
                  <c16:uniqueId val="{00000042-D710-4DDE-B253-843CDB1F85A6}"/>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{502DC278-6A08-4C5F-B347-3E685F27473D}</c15:txfldGUID>
                      <c15:f>Diagramm!$J$67</c15:f>
                      <c15:dlblFieldTableCache>
                        <c:ptCount val="1"/>
                      </c15:dlblFieldTableCache>
                    </c15:dlblFTEntry>
                  </c15:dlblFieldTable>
                  <c15:showDataLabelsRange val="0"/>
                </c:ext>
                <c:ext xmlns:c16="http://schemas.microsoft.com/office/drawing/2014/chart" uri="{C3380CC4-5D6E-409C-BE32-E72D297353CC}">
                  <c16:uniqueId val="{00000043-D710-4DDE-B253-843CDB1F85A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D710-4DDE-B253-843CDB1F85A6}"/>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9AD-4F7B-8AAE-20FC82EB7E3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AD-4F7B-8AAE-20FC82EB7E3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9AD-4F7B-8AAE-20FC82EB7E3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AD-4F7B-8AAE-20FC82EB7E3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9AD-4F7B-8AAE-20FC82EB7E3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AD-4F7B-8AAE-20FC82EB7E3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9AD-4F7B-8AAE-20FC82EB7E3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AD-4F7B-8AAE-20FC82EB7E3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9AD-4F7B-8AAE-20FC82EB7E3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9AD-4F7B-8AAE-20FC82EB7E3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9AD-4F7B-8AAE-20FC82EB7E3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9AD-4F7B-8AAE-20FC82EB7E3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9AD-4F7B-8AAE-20FC82EB7E3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9AD-4F7B-8AAE-20FC82EB7E3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9AD-4F7B-8AAE-20FC82EB7E3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9AD-4F7B-8AAE-20FC82EB7E3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9AD-4F7B-8AAE-20FC82EB7E3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9AD-4F7B-8AAE-20FC82EB7E3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9AD-4F7B-8AAE-20FC82EB7E3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9AD-4F7B-8AAE-20FC82EB7E3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9AD-4F7B-8AAE-20FC82EB7E3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9AD-4F7B-8AAE-20FC82EB7E3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9AD-4F7B-8AAE-20FC82EB7E3C}"/>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9AD-4F7B-8AAE-20FC82EB7E3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9AD-4F7B-8AAE-20FC82EB7E3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9AD-4F7B-8AAE-20FC82EB7E3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9AD-4F7B-8AAE-20FC82EB7E3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9AD-4F7B-8AAE-20FC82EB7E3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9AD-4F7B-8AAE-20FC82EB7E3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9AD-4F7B-8AAE-20FC82EB7E3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9AD-4F7B-8AAE-20FC82EB7E3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9AD-4F7B-8AAE-20FC82EB7E3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9AD-4F7B-8AAE-20FC82EB7E3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9AD-4F7B-8AAE-20FC82EB7E3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9AD-4F7B-8AAE-20FC82EB7E3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9AD-4F7B-8AAE-20FC82EB7E3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9AD-4F7B-8AAE-20FC82EB7E3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9AD-4F7B-8AAE-20FC82EB7E3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9AD-4F7B-8AAE-20FC82EB7E3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9AD-4F7B-8AAE-20FC82EB7E3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9AD-4F7B-8AAE-20FC82EB7E3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9AD-4F7B-8AAE-20FC82EB7E3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9AD-4F7B-8AAE-20FC82EB7E3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9AD-4F7B-8AAE-20FC82EB7E3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9AD-4F7B-8AAE-20FC82EB7E3C}"/>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9AD-4F7B-8AAE-20FC82EB7E3C}"/>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9AD-4F7B-8AAE-20FC82EB7E3C}"/>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9AD-4F7B-8AAE-20FC82EB7E3C}"/>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9AD-4F7B-8AAE-20FC82EB7E3C}"/>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9AD-4F7B-8AAE-20FC82EB7E3C}"/>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9AD-4F7B-8AAE-20FC82EB7E3C}"/>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9AD-4F7B-8AAE-20FC82EB7E3C}"/>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9AD-4F7B-8AAE-20FC82EB7E3C}"/>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9AD-4F7B-8AAE-20FC82EB7E3C}"/>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9AD-4F7B-8AAE-20FC82EB7E3C}"/>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9AD-4F7B-8AAE-20FC82EB7E3C}"/>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9AD-4F7B-8AAE-20FC82EB7E3C}"/>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9AD-4F7B-8AAE-20FC82EB7E3C}"/>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9AD-4F7B-8AAE-20FC82EB7E3C}"/>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9AD-4F7B-8AAE-20FC82EB7E3C}"/>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9AD-4F7B-8AAE-20FC82EB7E3C}"/>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9AD-4F7B-8AAE-20FC82EB7E3C}"/>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9AD-4F7B-8AAE-20FC82EB7E3C}"/>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9AD-4F7B-8AAE-20FC82EB7E3C}"/>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9AD-4F7B-8AAE-20FC82EB7E3C}"/>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9AD-4F7B-8AAE-20FC82EB7E3C}"/>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9AD-4F7B-8AAE-20FC82EB7E3C}"/>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9AD-4F7B-8AAE-20FC82EB7E3C}"/>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9AD-4F7B-8AAE-20FC82EB7E3C}"/>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102.23024245789377</c:v>
                </c:pt>
                <c:pt idx="2">
                  <c:v>104.66407551360355</c:v>
                </c:pt>
                <c:pt idx="3">
                  <c:v>99.255043494354993</c:v>
                </c:pt>
                <c:pt idx="4">
                  <c:v>101.92022950212845</c:v>
                </c:pt>
                <c:pt idx="5">
                  <c:v>105.27022024801036</c:v>
                </c:pt>
                <c:pt idx="6">
                  <c:v>108.31482509716824</c:v>
                </c:pt>
                <c:pt idx="7">
                  <c:v>104.33092726263186</c:v>
                </c:pt>
                <c:pt idx="8">
                  <c:v>106.98223209328151</c:v>
                </c:pt>
                <c:pt idx="9">
                  <c:v>109.82324634462334</c:v>
                </c:pt>
                <c:pt idx="10">
                  <c:v>112.49305941143808</c:v>
                </c:pt>
                <c:pt idx="11">
                  <c:v>108.51841569498426</c:v>
                </c:pt>
                <c:pt idx="12">
                  <c:v>111.16046640755135</c:v>
                </c:pt>
                <c:pt idx="13">
                  <c:v>113.760873588747</c:v>
                </c:pt>
                <c:pt idx="14">
                  <c:v>116.89801961873034</c:v>
                </c:pt>
                <c:pt idx="15">
                  <c:v>113.21488062187674</c:v>
                </c:pt>
                <c:pt idx="16">
                  <c:v>115.49602072922451</c:v>
                </c:pt>
                <c:pt idx="17">
                  <c:v>118.47121969276328</c:v>
                </c:pt>
                <c:pt idx="18">
                  <c:v>121.30297982602258</c:v>
                </c:pt>
                <c:pt idx="19">
                  <c:v>117.85582084027394</c:v>
                </c:pt>
                <c:pt idx="20">
                  <c:v>119.83620210993892</c:v>
                </c:pt>
                <c:pt idx="21">
                  <c:v>122.03868221358505</c:v>
                </c:pt>
                <c:pt idx="22">
                  <c:v>124.11623172311678</c:v>
                </c:pt>
                <c:pt idx="23">
                  <c:v>120.41921154913938</c:v>
                </c:pt>
                <c:pt idx="24">
                  <c:v>122.10346104016287</c:v>
                </c:pt>
              </c:numCache>
            </c:numRef>
          </c:val>
          <c:smooth val="0"/>
          <c:extLst>
            <c:ext xmlns:c16="http://schemas.microsoft.com/office/drawing/2014/chart" uri="{C3380CC4-5D6E-409C-BE32-E72D297353CC}">
              <c16:uniqueId val="{00000000-F908-40C1-8D41-7F8B705EAA2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103.88161086851042</c:v>
                </c:pt>
                <c:pt idx="2">
                  <c:v>106.74429888403687</c:v>
                </c:pt>
                <c:pt idx="3">
                  <c:v>102.42600679281901</c:v>
                </c:pt>
                <c:pt idx="4">
                  <c:v>104.2212518195051</c:v>
                </c:pt>
                <c:pt idx="5">
                  <c:v>111.11111111111111</c:v>
                </c:pt>
                <c:pt idx="6">
                  <c:v>116.44832605531295</c:v>
                </c:pt>
                <c:pt idx="7">
                  <c:v>114.75012130033963</c:v>
                </c:pt>
                <c:pt idx="8">
                  <c:v>114.75012130033963</c:v>
                </c:pt>
                <c:pt idx="9">
                  <c:v>119.89325570111595</c:v>
                </c:pt>
                <c:pt idx="10">
                  <c:v>121.05773896166909</c:v>
                </c:pt>
                <c:pt idx="11">
                  <c:v>118.68025230470644</c:v>
                </c:pt>
                <c:pt idx="12">
                  <c:v>120.5240174672489</c:v>
                </c:pt>
                <c:pt idx="13">
                  <c:v>125.23047064531781</c:v>
                </c:pt>
                <c:pt idx="14">
                  <c:v>132.45997088791847</c:v>
                </c:pt>
                <c:pt idx="15">
                  <c:v>130.22804463852501</c:v>
                </c:pt>
                <c:pt idx="16">
                  <c:v>132.94517224648229</c:v>
                </c:pt>
                <c:pt idx="17">
                  <c:v>139.30131004366814</c:v>
                </c:pt>
                <c:pt idx="18">
                  <c:v>144.34740417273167</c:v>
                </c:pt>
                <c:pt idx="19">
                  <c:v>145.41484716157206</c:v>
                </c:pt>
                <c:pt idx="20">
                  <c:v>149.15089762251336</c:v>
                </c:pt>
                <c:pt idx="21">
                  <c:v>154.34255215914604</c:v>
                </c:pt>
                <c:pt idx="22">
                  <c:v>155.21591460456091</c:v>
                </c:pt>
                <c:pt idx="23">
                  <c:v>152.06210577389615</c:v>
                </c:pt>
                <c:pt idx="24">
                  <c:v>145.99708879184863</c:v>
                </c:pt>
              </c:numCache>
            </c:numRef>
          </c:val>
          <c:smooth val="0"/>
          <c:extLst>
            <c:ext xmlns:c16="http://schemas.microsoft.com/office/drawing/2014/chart" uri="{C3380CC4-5D6E-409C-BE32-E72D297353CC}">
              <c16:uniqueId val="{00000001-F908-40C1-8D41-7F8B705EAA2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100.68337129840548</c:v>
                </c:pt>
                <c:pt idx="2">
                  <c:v>101.59453302961276</c:v>
                </c:pt>
                <c:pt idx="3">
                  <c:v>99.487471526195904</c:v>
                </c:pt>
                <c:pt idx="4">
                  <c:v>96.564160971905849</c:v>
                </c:pt>
                <c:pt idx="5">
                  <c:v>96.412300683371299</c:v>
                </c:pt>
                <c:pt idx="6">
                  <c:v>98.063781321184507</c:v>
                </c:pt>
                <c:pt idx="7">
                  <c:v>97.190584662110851</c:v>
                </c:pt>
                <c:pt idx="8">
                  <c:v>96.60212604403948</c:v>
                </c:pt>
                <c:pt idx="9">
                  <c:v>96.545178435839034</c:v>
                </c:pt>
                <c:pt idx="10">
                  <c:v>96.450265755504944</c:v>
                </c:pt>
                <c:pt idx="11">
                  <c:v>96.127562642369028</c:v>
                </c:pt>
                <c:pt idx="12">
                  <c:v>94.589977220956726</c:v>
                </c:pt>
                <c:pt idx="13">
                  <c:v>96.355353075170854</c:v>
                </c:pt>
                <c:pt idx="14">
                  <c:v>95.026575550493547</c:v>
                </c:pt>
                <c:pt idx="15">
                  <c:v>95.368261199696278</c:v>
                </c:pt>
                <c:pt idx="16">
                  <c:v>94.191343963553535</c:v>
                </c:pt>
                <c:pt idx="17">
                  <c:v>95.804859529233113</c:v>
                </c:pt>
                <c:pt idx="18">
                  <c:v>95.709946848899008</c:v>
                </c:pt>
                <c:pt idx="19">
                  <c:v>95.425208807896738</c:v>
                </c:pt>
                <c:pt idx="20">
                  <c:v>93.678815489749439</c:v>
                </c:pt>
                <c:pt idx="21">
                  <c:v>95.880789673500374</c:v>
                </c:pt>
                <c:pt idx="22">
                  <c:v>95.330296127562647</c:v>
                </c:pt>
                <c:pt idx="23">
                  <c:v>95.899772209567203</c:v>
                </c:pt>
                <c:pt idx="24">
                  <c:v>93.394077448747154</c:v>
                </c:pt>
              </c:numCache>
            </c:numRef>
          </c:val>
          <c:smooth val="0"/>
          <c:extLst>
            <c:ext xmlns:c16="http://schemas.microsoft.com/office/drawing/2014/chart" uri="{C3380CC4-5D6E-409C-BE32-E72D297353CC}">
              <c16:uniqueId val="{00000002-F908-40C1-8D41-7F8B705EAA2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908-40C1-8D41-7F8B705EAA2C}"/>
                </c:ext>
              </c:extLst>
            </c:dLbl>
            <c:dLbl>
              <c:idx val="1"/>
              <c:delete val="1"/>
              <c:extLst>
                <c:ext xmlns:c15="http://schemas.microsoft.com/office/drawing/2012/chart" uri="{CE6537A1-D6FC-4f65-9D91-7224C49458BB}"/>
                <c:ext xmlns:c16="http://schemas.microsoft.com/office/drawing/2014/chart" uri="{C3380CC4-5D6E-409C-BE32-E72D297353CC}">
                  <c16:uniqueId val="{00000004-F908-40C1-8D41-7F8B705EAA2C}"/>
                </c:ext>
              </c:extLst>
            </c:dLbl>
            <c:dLbl>
              <c:idx val="2"/>
              <c:delete val="1"/>
              <c:extLst>
                <c:ext xmlns:c15="http://schemas.microsoft.com/office/drawing/2012/chart" uri="{CE6537A1-D6FC-4f65-9D91-7224C49458BB}"/>
                <c:ext xmlns:c16="http://schemas.microsoft.com/office/drawing/2014/chart" uri="{C3380CC4-5D6E-409C-BE32-E72D297353CC}">
                  <c16:uniqueId val="{00000005-F908-40C1-8D41-7F8B705EAA2C}"/>
                </c:ext>
              </c:extLst>
            </c:dLbl>
            <c:dLbl>
              <c:idx val="3"/>
              <c:delete val="1"/>
              <c:extLst>
                <c:ext xmlns:c15="http://schemas.microsoft.com/office/drawing/2012/chart" uri="{CE6537A1-D6FC-4f65-9D91-7224C49458BB}"/>
                <c:ext xmlns:c16="http://schemas.microsoft.com/office/drawing/2014/chart" uri="{C3380CC4-5D6E-409C-BE32-E72D297353CC}">
                  <c16:uniqueId val="{00000006-F908-40C1-8D41-7F8B705EAA2C}"/>
                </c:ext>
              </c:extLst>
            </c:dLbl>
            <c:dLbl>
              <c:idx val="4"/>
              <c:delete val="1"/>
              <c:extLst>
                <c:ext xmlns:c15="http://schemas.microsoft.com/office/drawing/2012/chart" uri="{CE6537A1-D6FC-4f65-9D91-7224C49458BB}"/>
                <c:ext xmlns:c16="http://schemas.microsoft.com/office/drawing/2014/chart" uri="{C3380CC4-5D6E-409C-BE32-E72D297353CC}">
                  <c16:uniqueId val="{00000007-F908-40C1-8D41-7F8B705EAA2C}"/>
                </c:ext>
              </c:extLst>
            </c:dLbl>
            <c:dLbl>
              <c:idx val="5"/>
              <c:delete val="1"/>
              <c:extLst>
                <c:ext xmlns:c15="http://schemas.microsoft.com/office/drawing/2012/chart" uri="{CE6537A1-D6FC-4f65-9D91-7224C49458BB}"/>
                <c:ext xmlns:c16="http://schemas.microsoft.com/office/drawing/2014/chart" uri="{C3380CC4-5D6E-409C-BE32-E72D297353CC}">
                  <c16:uniqueId val="{00000008-F908-40C1-8D41-7F8B705EAA2C}"/>
                </c:ext>
              </c:extLst>
            </c:dLbl>
            <c:dLbl>
              <c:idx val="6"/>
              <c:delete val="1"/>
              <c:extLst>
                <c:ext xmlns:c15="http://schemas.microsoft.com/office/drawing/2012/chart" uri="{CE6537A1-D6FC-4f65-9D91-7224C49458BB}"/>
                <c:ext xmlns:c16="http://schemas.microsoft.com/office/drawing/2014/chart" uri="{C3380CC4-5D6E-409C-BE32-E72D297353CC}">
                  <c16:uniqueId val="{00000009-F908-40C1-8D41-7F8B705EAA2C}"/>
                </c:ext>
              </c:extLst>
            </c:dLbl>
            <c:dLbl>
              <c:idx val="7"/>
              <c:delete val="1"/>
              <c:extLst>
                <c:ext xmlns:c15="http://schemas.microsoft.com/office/drawing/2012/chart" uri="{CE6537A1-D6FC-4f65-9D91-7224C49458BB}"/>
                <c:ext xmlns:c16="http://schemas.microsoft.com/office/drawing/2014/chart" uri="{C3380CC4-5D6E-409C-BE32-E72D297353CC}">
                  <c16:uniqueId val="{0000000A-F908-40C1-8D41-7F8B705EAA2C}"/>
                </c:ext>
              </c:extLst>
            </c:dLbl>
            <c:dLbl>
              <c:idx val="8"/>
              <c:delete val="1"/>
              <c:extLst>
                <c:ext xmlns:c15="http://schemas.microsoft.com/office/drawing/2012/chart" uri="{CE6537A1-D6FC-4f65-9D91-7224C49458BB}"/>
                <c:ext xmlns:c16="http://schemas.microsoft.com/office/drawing/2014/chart" uri="{C3380CC4-5D6E-409C-BE32-E72D297353CC}">
                  <c16:uniqueId val="{0000000B-F908-40C1-8D41-7F8B705EAA2C}"/>
                </c:ext>
              </c:extLst>
            </c:dLbl>
            <c:dLbl>
              <c:idx val="9"/>
              <c:delete val="1"/>
              <c:extLst>
                <c:ext xmlns:c15="http://schemas.microsoft.com/office/drawing/2012/chart" uri="{CE6537A1-D6FC-4f65-9D91-7224C49458BB}"/>
                <c:ext xmlns:c16="http://schemas.microsoft.com/office/drawing/2014/chart" uri="{C3380CC4-5D6E-409C-BE32-E72D297353CC}">
                  <c16:uniqueId val="{0000000C-F908-40C1-8D41-7F8B705EAA2C}"/>
                </c:ext>
              </c:extLst>
            </c:dLbl>
            <c:dLbl>
              <c:idx val="10"/>
              <c:delete val="1"/>
              <c:extLst>
                <c:ext xmlns:c15="http://schemas.microsoft.com/office/drawing/2012/chart" uri="{CE6537A1-D6FC-4f65-9D91-7224C49458BB}"/>
                <c:ext xmlns:c16="http://schemas.microsoft.com/office/drawing/2014/chart" uri="{C3380CC4-5D6E-409C-BE32-E72D297353CC}">
                  <c16:uniqueId val="{0000000D-F908-40C1-8D41-7F8B705EAA2C}"/>
                </c:ext>
              </c:extLst>
            </c:dLbl>
            <c:dLbl>
              <c:idx val="11"/>
              <c:delete val="1"/>
              <c:extLst>
                <c:ext xmlns:c15="http://schemas.microsoft.com/office/drawing/2012/chart" uri="{CE6537A1-D6FC-4f65-9D91-7224C49458BB}"/>
                <c:ext xmlns:c16="http://schemas.microsoft.com/office/drawing/2014/chart" uri="{C3380CC4-5D6E-409C-BE32-E72D297353CC}">
                  <c16:uniqueId val="{0000000E-F908-40C1-8D41-7F8B705EAA2C}"/>
                </c:ext>
              </c:extLst>
            </c:dLbl>
            <c:dLbl>
              <c:idx val="12"/>
              <c:delete val="1"/>
              <c:extLst>
                <c:ext xmlns:c15="http://schemas.microsoft.com/office/drawing/2012/chart" uri="{CE6537A1-D6FC-4f65-9D91-7224C49458BB}"/>
                <c:ext xmlns:c16="http://schemas.microsoft.com/office/drawing/2014/chart" uri="{C3380CC4-5D6E-409C-BE32-E72D297353CC}">
                  <c16:uniqueId val="{0000000F-F908-40C1-8D41-7F8B705EAA2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908-40C1-8D41-7F8B705EAA2C}"/>
                </c:ext>
              </c:extLst>
            </c:dLbl>
            <c:dLbl>
              <c:idx val="14"/>
              <c:delete val="1"/>
              <c:extLst>
                <c:ext xmlns:c15="http://schemas.microsoft.com/office/drawing/2012/chart" uri="{CE6537A1-D6FC-4f65-9D91-7224C49458BB}"/>
                <c:ext xmlns:c16="http://schemas.microsoft.com/office/drawing/2014/chart" uri="{C3380CC4-5D6E-409C-BE32-E72D297353CC}">
                  <c16:uniqueId val="{00000011-F908-40C1-8D41-7F8B705EAA2C}"/>
                </c:ext>
              </c:extLst>
            </c:dLbl>
            <c:dLbl>
              <c:idx val="15"/>
              <c:delete val="1"/>
              <c:extLst>
                <c:ext xmlns:c15="http://schemas.microsoft.com/office/drawing/2012/chart" uri="{CE6537A1-D6FC-4f65-9D91-7224C49458BB}"/>
                <c:ext xmlns:c16="http://schemas.microsoft.com/office/drawing/2014/chart" uri="{C3380CC4-5D6E-409C-BE32-E72D297353CC}">
                  <c16:uniqueId val="{00000012-F908-40C1-8D41-7F8B705EAA2C}"/>
                </c:ext>
              </c:extLst>
            </c:dLbl>
            <c:dLbl>
              <c:idx val="16"/>
              <c:delete val="1"/>
              <c:extLst>
                <c:ext xmlns:c15="http://schemas.microsoft.com/office/drawing/2012/chart" uri="{CE6537A1-D6FC-4f65-9D91-7224C49458BB}"/>
                <c:ext xmlns:c16="http://schemas.microsoft.com/office/drawing/2014/chart" uri="{C3380CC4-5D6E-409C-BE32-E72D297353CC}">
                  <c16:uniqueId val="{00000013-F908-40C1-8D41-7F8B705EAA2C}"/>
                </c:ext>
              </c:extLst>
            </c:dLbl>
            <c:dLbl>
              <c:idx val="17"/>
              <c:delete val="1"/>
              <c:extLst>
                <c:ext xmlns:c15="http://schemas.microsoft.com/office/drawing/2012/chart" uri="{CE6537A1-D6FC-4f65-9D91-7224C49458BB}"/>
                <c:ext xmlns:c16="http://schemas.microsoft.com/office/drawing/2014/chart" uri="{C3380CC4-5D6E-409C-BE32-E72D297353CC}">
                  <c16:uniqueId val="{00000014-F908-40C1-8D41-7F8B705EAA2C}"/>
                </c:ext>
              </c:extLst>
            </c:dLbl>
            <c:dLbl>
              <c:idx val="18"/>
              <c:delete val="1"/>
              <c:extLst>
                <c:ext xmlns:c15="http://schemas.microsoft.com/office/drawing/2012/chart" uri="{CE6537A1-D6FC-4f65-9D91-7224C49458BB}"/>
                <c:ext xmlns:c16="http://schemas.microsoft.com/office/drawing/2014/chart" uri="{C3380CC4-5D6E-409C-BE32-E72D297353CC}">
                  <c16:uniqueId val="{00000015-F908-40C1-8D41-7F8B705EAA2C}"/>
                </c:ext>
              </c:extLst>
            </c:dLbl>
            <c:dLbl>
              <c:idx val="19"/>
              <c:delete val="1"/>
              <c:extLst>
                <c:ext xmlns:c15="http://schemas.microsoft.com/office/drawing/2012/chart" uri="{CE6537A1-D6FC-4f65-9D91-7224C49458BB}"/>
                <c:ext xmlns:c16="http://schemas.microsoft.com/office/drawing/2014/chart" uri="{C3380CC4-5D6E-409C-BE32-E72D297353CC}">
                  <c16:uniqueId val="{00000016-F908-40C1-8D41-7F8B705EAA2C}"/>
                </c:ext>
              </c:extLst>
            </c:dLbl>
            <c:dLbl>
              <c:idx val="20"/>
              <c:delete val="1"/>
              <c:extLst>
                <c:ext xmlns:c15="http://schemas.microsoft.com/office/drawing/2012/chart" uri="{CE6537A1-D6FC-4f65-9D91-7224C49458BB}"/>
                <c:ext xmlns:c16="http://schemas.microsoft.com/office/drawing/2014/chart" uri="{C3380CC4-5D6E-409C-BE32-E72D297353CC}">
                  <c16:uniqueId val="{00000017-F908-40C1-8D41-7F8B705EAA2C}"/>
                </c:ext>
              </c:extLst>
            </c:dLbl>
            <c:dLbl>
              <c:idx val="21"/>
              <c:delete val="1"/>
              <c:extLst>
                <c:ext xmlns:c15="http://schemas.microsoft.com/office/drawing/2012/chart" uri="{CE6537A1-D6FC-4f65-9D91-7224C49458BB}"/>
                <c:ext xmlns:c16="http://schemas.microsoft.com/office/drawing/2014/chart" uri="{C3380CC4-5D6E-409C-BE32-E72D297353CC}">
                  <c16:uniqueId val="{00000018-F908-40C1-8D41-7F8B705EAA2C}"/>
                </c:ext>
              </c:extLst>
            </c:dLbl>
            <c:dLbl>
              <c:idx val="22"/>
              <c:delete val="1"/>
              <c:extLst>
                <c:ext xmlns:c15="http://schemas.microsoft.com/office/drawing/2012/chart" uri="{CE6537A1-D6FC-4f65-9D91-7224C49458BB}"/>
                <c:ext xmlns:c16="http://schemas.microsoft.com/office/drawing/2014/chart" uri="{C3380CC4-5D6E-409C-BE32-E72D297353CC}">
                  <c16:uniqueId val="{00000019-F908-40C1-8D41-7F8B705EAA2C}"/>
                </c:ext>
              </c:extLst>
            </c:dLbl>
            <c:dLbl>
              <c:idx val="23"/>
              <c:delete val="1"/>
              <c:extLst>
                <c:ext xmlns:c15="http://schemas.microsoft.com/office/drawing/2012/chart" uri="{CE6537A1-D6FC-4f65-9D91-7224C49458BB}"/>
                <c:ext xmlns:c16="http://schemas.microsoft.com/office/drawing/2014/chart" uri="{C3380CC4-5D6E-409C-BE32-E72D297353CC}">
                  <c16:uniqueId val="{0000001A-F908-40C1-8D41-7F8B705EAA2C}"/>
                </c:ext>
              </c:extLst>
            </c:dLbl>
            <c:dLbl>
              <c:idx val="24"/>
              <c:delete val="1"/>
              <c:extLst>
                <c:ext xmlns:c15="http://schemas.microsoft.com/office/drawing/2012/chart" uri="{CE6537A1-D6FC-4f65-9D91-7224C49458BB}"/>
                <c:ext xmlns:c16="http://schemas.microsoft.com/office/drawing/2014/chart" uri="{C3380CC4-5D6E-409C-BE32-E72D297353CC}">
                  <c16:uniqueId val="{0000001B-F908-40C1-8D41-7F8B705EAA2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908-40C1-8D41-7F8B705EAA2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Freyung-Grafenau (09272)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26389</v>
      </c>
      <c r="F11" s="238">
        <v>26025</v>
      </c>
      <c r="G11" s="238">
        <v>26824</v>
      </c>
      <c r="H11" s="238">
        <v>26375</v>
      </c>
      <c r="I11" s="265">
        <v>25899</v>
      </c>
      <c r="J11" s="263">
        <v>490</v>
      </c>
      <c r="K11" s="266">
        <v>1.8919649407313024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16.268142028875669</v>
      </c>
      <c r="E13" s="115">
        <v>4293</v>
      </c>
      <c r="F13" s="114">
        <v>4179</v>
      </c>
      <c r="G13" s="114">
        <v>4358</v>
      </c>
      <c r="H13" s="114">
        <v>4366</v>
      </c>
      <c r="I13" s="140">
        <v>4210</v>
      </c>
      <c r="J13" s="115">
        <v>83</v>
      </c>
      <c r="K13" s="116">
        <v>1.9714964370546317</v>
      </c>
    </row>
    <row r="14" spans="1:255" ht="14.1" customHeight="1" x14ac:dyDescent="0.2">
      <c r="A14" s="306" t="s">
        <v>230</v>
      </c>
      <c r="B14" s="307"/>
      <c r="C14" s="308"/>
      <c r="D14" s="113">
        <v>66.622456326499673</v>
      </c>
      <c r="E14" s="115">
        <v>17581</v>
      </c>
      <c r="F14" s="114">
        <v>17341</v>
      </c>
      <c r="G14" s="114">
        <v>17946</v>
      </c>
      <c r="H14" s="114">
        <v>17561</v>
      </c>
      <c r="I14" s="140">
        <v>17250</v>
      </c>
      <c r="J14" s="115">
        <v>331</v>
      </c>
      <c r="K14" s="116">
        <v>1.9188405797101449</v>
      </c>
    </row>
    <row r="15" spans="1:255" ht="14.1" customHeight="1" x14ac:dyDescent="0.2">
      <c r="A15" s="306" t="s">
        <v>231</v>
      </c>
      <c r="B15" s="307"/>
      <c r="C15" s="308"/>
      <c r="D15" s="113">
        <v>9.5153283565121836</v>
      </c>
      <c r="E15" s="115">
        <v>2511</v>
      </c>
      <c r="F15" s="114">
        <v>2490</v>
      </c>
      <c r="G15" s="114">
        <v>2517</v>
      </c>
      <c r="H15" s="114">
        <v>2475</v>
      </c>
      <c r="I15" s="140">
        <v>2468</v>
      </c>
      <c r="J15" s="115">
        <v>43</v>
      </c>
      <c r="K15" s="116">
        <v>1.7423014586709886</v>
      </c>
    </row>
    <row r="16" spans="1:255" ht="14.1" customHeight="1" x14ac:dyDescent="0.2">
      <c r="A16" s="306" t="s">
        <v>232</v>
      </c>
      <c r="B16" s="307"/>
      <c r="C16" s="308"/>
      <c r="D16" s="113">
        <v>6.1692371821592333</v>
      </c>
      <c r="E16" s="115">
        <v>1628</v>
      </c>
      <c r="F16" s="114">
        <v>1636</v>
      </c>
      <c r="G16" s="114">
        <v>1628</v>
      </c>
      <c r="H16" s="114">
        <v>1602</v>
      </c>
      <c r="I16" s="140">
        <v>1603</v>
      </c>
      <c r="J16" s="115">
        <v>25</v>
      </c>
      <c r="K16" s="116">
        <v>1.5595757953836555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1.2732577968092766</v>
      </c>
      <c r="E18" s="115">
        <v>336</v>
      </c>
      <c r="F18" s="114">
        <v>336</v>
      </c>
      <c r="G18" s="114">
        <v>360</v>
      </c>
      <c r="H18" s="114">
        <v>348</v>
      </c>
      <c r="I18" s="140">
        <v>322</v>
      </c>
      <c r="J18" s="115">
        <v>14</v>
      </c>
      <c r="K18" s="116">
        <v>4.3478260869565215</v>
      </c>
    </row>
    <row r="19" spans="1:255" ht="14.1" customHeight="1" x14ac:dyDescent="0.2">
      <c r="A19" s="306" t="s">
        <v>235</v>
      </c>
      <c r="B19" s="307" t="s">
        <v>236</v>
      </c>
      <c r="C19" s="308"/>
      <c r="D19" s="113">
        <v>0.41305089241729509</v>
      </c>
      <c r="E19" s="115">
        <v>109</v>
      </c>
      <c r="F19" s="114">
        <v>107</v>
      </c>
      <c r="G19" s="114">
        <v>121</v>
      </c>
      <c r="H19" s="114">
        <v>118</v>
      </c>
      <c r="I19" s="140">
        <v>108</v>
      </c>
      <c r="J19" s="115">
        <v>1</v>
      </c>
      <c r="K19" s="116">
        <v>0.92592592592592593</v>
      </c>
    </row>
    <row r="20" spans="1:255" ht="14.1" customHeight="1" x14ac:dyDescent="0.2">
      <c r="A20" s="306">
        <v>12</v>
      </c>
      <c r="B20" s="307" t="s">
        <v>237</v>
      </c>
      <c r="C20" s="308"/>
      <c r="D20" s="113">
        <v>0.43199818106029025</v>
      </c>
      <c r="E20" s="115">
        <v>114</v>
      </c>
      <c r="F20" s="114">
        <v>79</v>
      </c>
      <c r="G20" s="114">
        <v>128</v>
      </c>
      <c r="H20" s="114">
        <v>126</v>
      </c>
      <c r="I20" s="140">
        <v>102</v>
      </c>
      <c r="J20" s="115">
        <v>12</v>
      </c>
      <c r="K20" s="116">
        <v>11.764705882352942</v>
      </c>
    </row>
    <row r="21" spans="1:255" ht="14.1" customHeight="1" x14ac:dyDescent="0.2">
      <c r="A21" s="306">
        <v>21</v>
      </c>
      <c r="B21" s="307" t="s">
        <v>238</v>
      </c>
      <c r="C21" s="308"/>
      <c r="D21" s="113">
        <v>0.39410360377429987</v>
      </c>
      <c r="E21" s="115">
        <v>104</v>
      </c>
      <c r="F21" s="114">
        <v>60</v>
      </c>
      <c r="G21" s="114">
        <v>116</v>
      </c>
      <c r="H21" s="114">
        <v>115</v>
      </c>
      <c r="I21" s="140">
        <v>98</v>
      </c>
      <c r="J21" s="115">
        <v>6</v>
      </c>
      <c r="K21" s="116">
        <v>6.1224489795918364</v>
      </c>
    </row>
    <row r="22" spans="1:255" ht="14.1" customHeight="1" x14ac:dyDescent="0.2">
      <c r="A22" s="306">
        <v>22</v>
      </c>
      <c r="B22" s="307" t="s">
        <v>239</v>
      </c>
      <c r="C22" s="308"/>
      <c r="D22" s="113">
        <v>5.4492402137254157</v>
      </c>
      <c r="E22" s="115">
        <v>1438</v>
      </c>
      <c r="F22" s="114">
        <v>1368</v>
      </c>
      <c r="G22" s="114">
        <v>1463</v>
      </c>
      <c r="H22" s="114">
        <v>1432</v>
      </c>
      <c r="I22" s="140">
        <v>1401</v>
      </c>
      <c r="J22" s="115">
        <v>37</v>
      </c>
      <c r="K22" s="116">
        <v>2.6409707351891507</v>
      </c>
    </row>
    <row r="23" spans="1:255" ht="14.1" customHeight="1" x14ac:dyDescent="0.2">
      <c r="A23" s="306">
        <v>23</v>
      </c>
      <c r="B23" s="307" t="s">
        <v>240</v>
      </c>
      <c r="C23" s="308"/>
      <c r="D23" s="113">
        <v>0.33347228011671531</v>
      </c>
      <c r="E23" s="115">
        <v>88</v>
      </c>
      <c r="F23" s="114">
        <v>91</v>
      </c>
      <c r="G23" s="114">
        <v>92</v>
      </c>
      <c r="H23" s="114">
        <v>95</v>
      </c>
      <c r="I23" s="140">
        <v>93</v>
      </c>
      <c r="J23" s="115">
        <v>-5</v>
      </c>
      <c r="K23" s="116">
        <v>-5.376344086021505</v>
      </c>
    </row>
    <row r="24" spans="1:255" ht="14.1" customHeight="1" x14ac:dyDescent="0.2">
      <c r="A24" s="306">
        <v>24</v>
      </c>
      <c r="B24" s="307" t="s">
        <v>241</v>
      </c>
      <c r="C24" s="308"/>
      <c r="D24" s="113">
        <v>6.2185001326310205</v>
      </c>
      <c r="E24" s="115">
        <v>1641</v>
      </c>
      <c r="F24" s="114">
        <v>1615</v>
      </c>
      <c r="G24" s="114">
        <v>1698</v>
      </c>
      <c r="H24" s="114">
        <v>1680</v>
      </c>
      <c r="I24" s="140">
        <v>1657</v>
      </c>
      <c r="J24" s="115">
        <v>-16</v>
      </c>
      <c r="K24" s="116">
        <v>-0.96560048280024136</v>
      </c>
    </row>
    <row r="25" spans="1:255" ht="14.1" customHeight="1" x14ac:dyDescent="0.2">
      <c r="A25" s="306">
        <v>25</v>
      </c>
      <c r="B25" s="307" t="s">
        <v>242</v>
      </c>
      <c r="C25" s="308"/>
      <c r="D25" s="113">
        <v>6.8627079464928569</v>
      </c>
      <c r="E25" s="115">
        <v>1811</v>
      </c>
      <c r="F25" s="114">
        <v>1797</v>
      </c>
      <c r="G25" s="114">
        <v>1808</v>
      </c>
      <c r="H25" s="114">
        <v>1774</v>
      </c>
      <c r="I25" s="140">
        <v>1743</v>
      </c>
      <c r="J25" s="115">
        <v>68</v>
      </c>
      <c r="K25" s="116">
        <v>3.9013195639701665</v>
      </c>
    </row>
    <row r="26" spans="1:255" ht="14.1" customHeight="1" x14ac:dyDescent="0.2">
      <c r="A26" s="306">
        <v>26</v>
      </c>
      <c r="B26" s="307" t="s">
        <v>243</v>
      </c>
      <c r="C26" s="308"/>
      <c r="D26" s="113">
        <v>3.1679866611087952</v>
      </c>
      <c r="E26" s="115">
        <v>836</v>
      </c>
      <c r="F26" s="114">
        <v>826</v>
      </c>
      <c r="G26" s="114">
        <v>835</v>
      </c>
      <c r="H26" s="114">
        <v>802</v>
      </c>
      <c r="I26" s="140">
        <v>807</v>
      </c>
      <c r="J26" s="115">
        <v>29</v>
      </c>
      <c r="K26" s="116">
        <v>3.5935563816604708</v>
      </c>
    </row>
    <row r="27" spans="1:255" ht="14.1" customHeight="1" x14ac:dyDescent="0.2">
      <c r="A27" s="306">
        <v>27</v>
      </c>
      <c r="B27" s="307" t="s">
        <v>244</v>
      </c>
      <c r="C27" s="308"/>
      <c r="D27" s="113">
        <v>3.118723710637008</v>
      </c>
      <c r="E27" s="115">
        <v>823</v>
      </c>
      <c r="F27" s="114">
        <v>817</v>
      </c>
      <c r="G27" s="114">
        <v>816</v>
      </c>
      <c r="H27" s="114">
        <v>789</v>
      </c>
      <c r="I27" s="140">
        <v>783</v>
      </c>
      <c r="J27" s="115">
        <v>40</v>
      </c>
      <c r="K27" s="116">
        <v>5.1085568326947639</v>
      </c>
    </row>
    <row r="28" spans="1:255" ht="14.1" customHeight="1" x14ac:dyDescent="0.2">
      <c r="A28" s="306">
        <v>28</v>
      </c>
      <c r="B28" s="307" t="s">
        <v>245</v>
      </c>
      <c r="C28" s="308"/>
      <c r="D28" s="113">
        <v>0.39789306150289894</v>
      </c>
      <c r="E28" s="115">
        <v>105</v>
      </c>
      <c r="F28" s="114">
        <v>109</v>
      </c>
      <c r="G28" s="114">
        <v>114</v>
      </c>
      <c r="H28" s="114">
        <v>115</v>
      </c>
      <c r="I28" s="140">
        <v>115</v>
      </c>
      <c r="J28" s="115">
        <v>-10</v>
      </c>
      <c r="K28" s="116">
        <v>-8.695652173913043</v>
      </c>
    </row>
    <row r="29" spans="1:255" ht="14.1" customHeight="1" x14ac:dyDescent="0.2">
      <c r="A29" s="306">
        <v>29</v>
      </c>
      <c r="B29" s="307" t="s">
        <v>246</v>
      </c>
      <c r="C29" s="308"/>
      <c r="D29" s="113">
        <v>2.8686195005494715</v>
      </c>
      <c r="E29" s="115">
        <v>757</v>
      </c>
      <c r="F29" s="114">
        <v>783</v>
      </c>
      <c r="G29" s="114">
        <v>785</v>
      </c>
      <c r="H29" s="114">
        <v>766</v>
      </c>
      <c r="I29" s="140">
        <v>758</v>
      </c>
      <c r="J29" s="115">
        <v>-1</v>
      </c>
      <c r="K29" s="116">
        <v>-0.13192612137203166</v>
      </c>
    </row>
    <row r="30" spans="1:255" ht="14.1" customHeight="1" x14ac:dyDescent="0.2">
      <c r="A30" s="306" t="s">
        <v>247</v>
      </c>
      <c r="B30" s="307" t="s">
        <v>248</v>
      </c>
      <c r="C30" s="308"/>
      <c r="D30" s="113">
        <v>0.75031263026260941</v>
      </c>
      <c r="E30" s="115">
        <v>198</v>
      </c>
      <c r="F30" s="114">
        <v>198</v>
      </c>
      <c r="G30" s="114">
        <v>199</v>
      </c>
      <c r="H30" s="114">
        <v>197</v>
      </c>
      <c r="I30" s="140">
        <v>197</v>
      </c>
      <c r="J30" s="115">
        <v>1</v>
      </c>
      <c r="K30" s="116">
        <v>0.50761421319796951</v>
      </c>
    </row>
    <row r="31" spans="1:255" ht="14.1" customHeight="1" x14ac:dyDescent="0.2">
      <c r="A31" s="306" t="s">
        <v>249</v>
      </c>
      <c r="B31" s="307" t="s">
        <v>250</v>
      </c>
      <c r="C31" s="308"/>
      <c r="D31" s="113">
        <v>2.0311493425290843</v>
      </c>
      <c r="E31" s="115">
        <v>536</v>
      </c>
      <c r="F31" s="114">
        <v>561</v>
      </c>
      <c r="G31" s="114">
        <v>561</v>
      </c>
      <c r="H31" s="114">
        <v>545</v>
      </c>
      <c r="I31" s="140">
        <v>537</v>
      </c>
      <c r="J31" s="115">
        <v>-1</v>
      </c>
      <c r="K31" s="116">
        <v>-0.18621973929236499</v>
      </c>
    </row>
    <row r="32" spans="1:255" ht="14.1" customHeight="1" x14ac:dyDescent="0.2">
      <c r="A32" s="306">
        <v>31</v>
      </c>
      <c r="B32" s="307" t="s">
        <v>251</v>
      </c>
      <c r="C32" s="308"/>
      <c r="D32" s="113">
        <v>0.66315510250483156</v>
      </c>
      <c r="E32" s="115">
        <v>175</v>
      </c>
      <c r="F32" s="114">
        <v>172</v>
      </c>
      <c r="G32" s="114">
        <v>175</v>
      </c>
      <c r="H32" s="114">
        <v>172</v>
      </c>
      <c r="I32" s="140">
        <v>169</v>
      </c>
      <c r="J32" s="115">
        <v>6</v>
      </c>
      <c r="K32" s="116">
        <v>3.5502958579881656</v>
      </c>
    </row>
    <row r="33" spans="1:11" ht="14.1" customHeight="1" x14ac:dyDescent="0.2">
      <c r="A33" s="306">
        <v>32</v>
      </c>
      <c r="B33" s="307" t="s">
        <v>252</v>
      </c>
      <c r="C33" s="308"/>
      <c r="D33" s="113">
        <v>3.3157755125241577</v>
      </c>
      <c r="E33" s="115">
        <v>875</v>
      </c>
      <c r="F33" s="114">
        <v>817</v>
      </c>
      <c r="G33" s="114">
        <v>975</v>
      </c>
      <c r="H33" s="114">
        <v>946</v>
      </c>
      <c r="I33" s="140">
        <v>849</v>
      </c>
      <c r="J33" s="115">
        <v>26</v>
      </c>
      <c r="K33" s="116">
        <v>3.0624263839811543</v>
      </c>
    </row>
    <row r="34" spans="1:11" ht="14.1" customHeight="1" x14ac:dyDescent="0.2">
      <c r="A34" s="306">
        <v>33</v>
      </c>
      <c r="B34" s="307" t="s">
        <v>253</v>
      </c>
      <c r="C34" s="308"/>
      <c r="D34" s="113">
        <v>3.0050399787790365</v>
      </c>
      <c r="E34" s="115">
        <v>793</v>
      </c>
      <c r="F34" s="114">
        <v>722</v>
      </c>
      <c r="G34" s="114">
        <v>864</v>
      </c>
      <c r="H34" s="114">
        <v>845</v>
      </c>
      <c r="I34" s="140">
        <v>770</v>
      </c>
      <c r="J34" s="115">
        <v>23</v>
      </c>
      <c r="K34" s="116">
        <v>2.9870129870129869</v>
      </c>
    </row>
    <row r="35" spans="1:11" ht="14.1" customHeight="1" x14ac:dyDescent="0.2">
      <c r="A35" s="306">
        <v>34</v>
      </c>
      <c r="B35" s="307" t="s">
        <v>254</v>
      </c>
      <c r="C35" s="308"/>
      <c r="D35" s="113">
        <v>3.728826404941453</v>
      </c>
      <c r="E35" s="115">
        <v>984</v>
      </c>
      <c r="F35" s="114">
        <v>969</v>
      </c>
      <c r="G35" s="114">
        <v>1002</v>
      </c>
      <c r="H35" s="114">
        <v>988</v>
      </c>
      <c r="I35" s="140">
        <v>953</v>
      </c>
      <c r="J35" s="115">
        <v>31</v>
      </c>
      <c r="K35" s="116">
        <v>3.2528856243441764</v>
      </c>
    </row>
    <row r="36" spans="1:11" ht="14.1" customHeight="1" x14ac:dyDescent="0.2">
      <c r="A36" s="306">
        <v>41</v>
      </c>
      <c r="B36" s="307" t="s">
        <v>255</v>
      </c>
      <c r="C36" s="308"/>
      <c r="D36" s="113">
        <v>0.14778885141536247</v>
      </c>
      <c r="E36" s="115">
        <v>39</v>
      </c>
      <c r="F36" s="114">
        <v>36</v>
      </c>
      <c r="G36" s="114">
        <v>36</v>
      </c>
      <c r="H36" s="114">
        <v>39</v>
      </c>
      <c r="I36" s="140">
        <v>39</v>
      </c>
      <c r="J36" s="115">
        <v>0</v>
      </c>
      <c r="K36" s="116">
        <v>0</v>
      </c>
    </row>
    <row r="37" spans="1:11" ht="14.1" customHeight="1" x14ac:dyDescent="0.2">
      <c r="A37" s="306">
        <v>42</v>
      </c>
      <c r="B37" s="307" t="s">
        <v>256</v>
      </c>
      <c r="C37" s="308"/>
      <c r="D37" s="113">
        <v>0.10610481640077304</v>
      </c>
      <c r="E37" s="115">
        <v>28</v>
      </c>
      <c r="F37" s="114">
        <v>30</v>
      </c>
      <c r="G37" s="114">
        <v>30</v>
      </c>
      <c r="H37" s="114">
        <v>30</v>
      </c>
      <c r="I37" s="140">
        <v>30</v>
      </c>
      <c r="J37" s="115">
        <v>-2</v>
      </c>
      <c r="K37" s="116">
        <v>-6.666666666666667</v>
      </c>
    </row>
    <row r="38" spans="1:11" ht="14.1" customHeight="1" x14ac:dyDescent="0.2">
      <c r="A38" s="306">
        <v>43</v>
      </c>
      <c r="B38" s="307" t="s">
        <v>257</v>
      </c>
      <c r="C38" s="308"/>
      <c r="D38" s="113">
        <v>1.0572587062791314</v>
      </c>
      <c r="E38" s="115">
        <v>279</v>
      </c>
      <c r="F38" s="114">
        <v>283</v>
      </c>
      <c r="G38" s="114">
        <v>286</v>
      </c>
      <c r="H38" s="114">
        <v>269</v>
      </c>
      <c r="I38" s="140">
        <v>266</v>
      </c>
      <c r="J38" s="115">
        <v>13</v>
      </c>
      <c r="K38" s="116">
        <v>4.8872180451127818</v>
      </c>
    </row>
    <row r="39" spans="1:11" ht="14.1" customHeight="1" x14ac:dyDescent="0.2">
      <c r="A39" s="306">
        <v>51</v>
      </c>
      <c r="B39" s="307" t="s">
        <v>258</v>
      </c>
      <c r="C39" s="308"/>
      <c r="D39" s="113">
        <v>4.5587176475046425</v>
      </c>
      <c r="E39" s="115">
        <v>1203</v>
      </c>
      <c r="F39" s="114">
        <v>1216</v>
      </c>
      <c r="G39" s="114">
        <v>1223</v>
      </c>
      <c r="H39" s="114">
        <v>1193</v>
      </c>
      <c r="I39" s="140">
        <v>1185</v>
      </c>
      <c r="J39" s="115">
        <v>18</v>
      </c>
      <c r="K39" s="116">
        <v>1.518987341772152</v>
      </c>
    </row>
    <row r="40" spans="1:11" ht="14.1" customHeight="1" x14ac:dyDescent="0.2">
      <c r="A40" s="306" t="s">
        <v>259</v>
      </c>
      <c r="B40" s="307" t="s">
        <v>260</v>
      </c>
      <c r="C40" s="308"/>
      <c r="D40" s="113">
        <v>3.5241956875971048</v>
      </c>
      <c r="E40" s="115">
        <v>930</v>
      </c>
      <c r="F40" s="114">
        <v>928</v>
      </c>
      <c r="G40" s="114">
        <v>941</v>
      </c>
      <c r="H40" s="114">
        <v>927</v>
      </c>
      <c r="I40" s="140">
        <v>912</v>
      </c>
      <c r="J40" s="115">
        <v>18</v>
      </c>
      <c r="K40" s="116">
        <v>1.9736842105263157</v>
      </c>
    </row>
    <row r="41" spans="1:11" ht="14.1" customHeight="1" x14ac:dyDescent="0.2">
      <c r="A41" s="306"/>
      <c r="B41" s="307" t="s">
        <v>261</v>
      </c>
      <c r="C41" s="308"/>
      <c r="D41" s="113">
        <v>3.0505134715222253</v>
      </c>
      <c r="E41" s="115">
        <v>805</v>
      </c>
      <c r="F41" s="114">
        <v>807</v>
      </c>
      <c r="G41" s="114">
        <v>821</v>
      </c>
      <c r="H41" s="114">
        <v>810</v>
      </c>
      <c r="I41" s="140">
        <v>796</v>
      </c>
      <c r="J41" s="115">
        <v>9</v>
      </c>
      <c r="K41" s="116">
        <v>1.1306532663316582</v>
      </c>
    </row>
    <row r="42" spans="1:11" ht="14.1" customHeight="1" x14ac:dyDescent="0.2">
      <c r="A42" s="306">
        <v>52</v>
      </c>
      <c r="B42" s="307" t="s">
        <v>262</v>
      </c>
      <c r="C42" s="308"/>
      <c r="D42" s="113">
        <v>4.149456212815946</v>
      </c>
      <c r="E42" s="115">
        <v>1095</v>
      </c>
      <c r="F42" s="114">
        <v>1025</v>
      </c>
      <c r="G42" s="114">
        <v>1172</v>
      </c>
      <c r="H42" s="114">
        <v>1162</v>
      </c>
      <c r="I42" s="140">
        <v>1126</v>
      </c>
      <c r="J42" s="115">
        <v>-31</v>
      </c>
      <c r="K42" s="116">
        <v>-2.7531083481349912</v>
      </c>
    </row>
    <row r="43" spans="1:11" ht="14.1" customHeight="1" x14ac:dyDescent="0.2">
      <c r="A43" s="306" t="s">
        <v>263</v>
      </c>
      <c r="B43" s="307" t="s">
        <v>264</v>
      </c>
      <c r="C43" s="308"/>
      <c r="D43" s="113">
        <v>3.1452499147372013</v>
      </c>
      <c r="E43" s="115">
        <v>830</v>
      </c>
      <c r="F43" s="114">
        <v>791</v>
      </c>
      <c r="G43" s="114">
        <v>884</v>
      </c>
      <c r="H43" s="114">
        <v>882</v>
      </c>
      <c r="I43" s="140">
        <v>862</v>
      </c>
      <c r="J43" s="115">
        <v>-32</v>
      </c>
      <c r="K43" s="116">
        <v>-3.7122969837587005</v>
      </c>
    </row>
    <row r="44" spans="1:11" ht="14.1" customHeight="1" x14ac:dyDescent="0.2">
      <c r="A44" s="306">
        <v>53</v>
      </c>
      <c r="B44" s="307" t="s">
        <v>265</v>
      </c>
      <c r="C44" s="308"/>
      <c r="D44" s="113">
        <v>0.5153662510894691</v>
      </c>
      <c r="E44" s="115">
        <v>136</v>
      </c>
      <c r="F44" s="114">
        <v>155</v>
      </c>
      <c r="G44" s="114">
        <v>151</v>
      </c>
      <c r="H44" s="114">
        <v>148</v>
      </c>
      <c r="I44" s="140">
        <v>148</v>
      </c>
      <c r="J44" s="115">
        <v>-12</v>
      </c>
      <c r="K44" s="116">
        <v>-8.1081081081081088</v>
      </c>
    </row>
    <row r="45" spans="1:11" ht="14.1" customHeight="1" x14ac:dyDescent="0.2">
      <c r="A45" s="306" t="s">
        <v>266</v>
      </c>
      <c r="B45" s="307" t="s">
        <v>267</v>
      </c>
      <c r="C45" s="308"/>
      <c r="D45" s="113">
        <v>0.43957709651748833</v>
      </c>
      <c r="E45" s="115">
        <v>116</v>
      </c>
      <c r="F45" s="114">
        <v>134</v>
      </c>
      <c r="G45" s="114">
        <v>130</v>
      </c>
      <c r="H45" s="114">
        <v>128</v>
      </c>
      <c r="I45" s="140">
        <v>128</v>
      </c>
      <c r="J45" s="115">
        <v>-12</v>
      </c>
      <c r="K45" s="116">
        <v>-9.375</v>
      </c>
    </row>
    <row r="46" spans="1:11" ht="14.1" customHeight="1" x14ac:dyDescent="0.2">
      <c r="A46" s="306">
        <v>54</v>
      </c>
      <c r="B46" s="307" t="s">
        <v>268</v>
      </c>
      <c r="C46" s="308"/>
      <c r="D46" s="113">
        <v>2.4593580658607754</v>
      </c>
      <c r="E46" s="115">
        <v>649</v>
      </c>
      <c r="F46" s="114">
        <v>644</v>
      </c>
      <c r="G46" s="114">
        <v>657</v>
      </c>
      <c r="H46" s="114">
        <v>657</v>
      </c>
      <c r="I46" s="140">
        <v>651</v>
      </c>
      <c r="J46" s="115">
        <v>-2</v>
      </c>
      <c r="K46" s="116">
        <v>-0.30721966205837176</v>
      </c>
    </row>
    <row r="47" spans="1:11" ht="14.1" customHeight="1" x14ac:dyDescent="0.2">
      <c r="A47" s="306">
        <v>61</v>
      </c>
      <c r="B47" s="307" t="s">
        <v>269</v>
      </c>
      <c r="C47" s="308"/>
      <c r="D47" s="113">
        <v>1.8378869983705333</v>
      </c>
      <c r="E47" s="115">
        <v>485</v>
      </c>
      <c r="F47" s="114">
        <v>485</v>
      </c>
      <c r="G47" s="114">
        <v>490</v>
      </c>
      <c r="H47" s="114">
        <v>480</v>
      </c>
      <c r="I47" s="140">
        <v>478</v>
      </c>
      <c r="J47" s="115">
        <v>7</v>
      </c>
      <c r="K47" s="116">
        <v>1.4644351464435146</v>
      </c>
    </row>
    <row r="48" spans="1:11" ht="14.1" customHeight="1" x14ac:dyDescent="0.2">
      <c r="A48" s="306">
        <v>62</v>
      </c>
      <c r="B48" s="307" t="s">
        <v>270</v>
      </c>
      <c r="C48" s="308"/>
      <c r="D48" s="113">
        <v>7.3667058243965284</v>
      </c>
      <c r="E48" s="115">
        <v>1944</v>
      </c>
      <c r="F48" s="114">
        <v>1927</v>
      </c>
      <c r="G48" s="114">
        <v>1944</v>
      </c>
      <c r="H48" s="114">
        <v>1927</v>
      </c>
      <c r="I48" s="140">
        <v>1917</v>
      </c>
      <c r="J48" s="115">
        <v>27</v>
      </c>
      <c r="K48" s="116">
        <v>1.408450704225352</v>
      </c>
    </row>
    <row r="49" spans="1:11" ht="14.1" customHeight="1" x14ac:dyDescent="0.2">
      <c r="A49" s="306">
        <v>63</v>
      </c>
      <c r="B49" s="307" t="s">
        <v>271</v>
      </c>
      <c r="C49" s="308"/>
      <c r="D49" s="113">
        <v>3.0808291333510174</v>
      </c>
      <c r="E49" s="115">
        <v>813</v>
      </c>
      <c r="F49" s="114">
        <v>836</v>
      </c>
      <c r="G49" s="114">
        <v>843</v>
      </c>
      <c r="H49" s="114">
        <v>869</v>
      </c>
      <c r="I49" s="140">
        <v>833</v>
      </c>
      <c r="J49" s="115">
        <v>-20</v>
      </c>
      <c r="K49" s="116">
        <v>-2.4009603841536613</v>
      </c>
    </row>
    <row r="50" spans="1:11" ht="14.1" customHeight="1" x14ac:dyDescent="0.2">
      <c r="A50" s="306" t="s">
        <v>272</v>
      </c>
      <c r="B50" s="307" t="s">
        <v>273</v>
      </c>
      <c r="C50" s="308"/>
      <c r="D50" s="113">
        <v>1.2202053886088902</v>
      </c>
      <c r="E50" s="115">
        <v>322</v>
      </c>
      <c r="F50" s="114">
        <v>320</v>
      </c>
      <c r="G50" s="114">
        <v>321</v>
      </c>
      <c r="H50" s="114">
        <v>337</v>
      </c>
      <c r="I50" s="140">
        <v>322</v>
      </c>
      <c r="J50" s="115">
        <v>0</v>
      </c>
      <c r="K50" s="116">
        <v>0</v>
      </c>
    </row>
    <row r="51" spans="1:11" ht="14.1" customHeight="1" x14ac:dyDescent="0.2">
      <c r="A51" s="306" t="s">
        <v>274</v>
      </c>
      <c r="B51" s="307" t="s">
        <v>275</v>
      </c>
      <c r="C51" s="308"/>
      <c r="D51" s="113">
        <v>1.5347303800826102</v>
      </c>
      <c r="E51" s="115">
        <v>405</v>
      </c>
      <c r="F51" s="114">
        <v>432</v>
      </c>
      <c r="G51" s="114">
        <v>436</v>
      </c>
      <c r="H51" s="114">
        <v>447</v>
      </c>
      <c r="I51" s="140">
        <v>427</v>
      </c>
      <c r="J51" s="115">
        <v>-22</v>
      </c>
      <c r="K51" s="116">
        <v>-5.1522248243559723</v>
      </c>
    </row>
    <row r="52" spans="1:11" ht="14.1" customHeight="1" x14ac:dyDescent="0.2">
      <c r="A52" s="306">
        <v>71</v>
      </c>
      <c r="B52" s="307" t="s">
        <v>276</v>
      </c>
      <c r="C52" s="308"/>
      <c r="D52" s="113">
        <v>9.7237485315851302</v>
      </c>
      <c r="E52" s="115">
        <v>2566</v>
      </c>
      <c r="F52" s="114">
        <v>2581</v>
      </c>
      <c r="G52" s="114">
        <v>2571</v>
      </c>
      <c r="H52" s="114">
        <v>2511</v>
      </c>
      <c r="I52" s="140">
        <v>2491</v>
      </c>
      <c r="J52" s="115">
        <v>75</v>
      </c>
      <c r="K52" s="116">
        <v>3.0108390204737052</v>
      </c>
    </row>
    <row r="53" spans="1:11" ht="14.1" customHeight="1" x14ac:dyDescent="0.2">
      <c r="A53" s="306" t="s">
        <v>277</v>
      </c>
      <c r="B53" s="307" t="s">
        <v>278</v>
      </c>
      <c r="C53" s="308"/>
      <c r="D53" s="113">
        <v>2.7397779377771041</v>
      </c>
      <c r="E53" s="115">
        <v>723</v>
      </c>
      <c r="F53" s="114">
        <v>719</v>
      </c>
      <c r="G53" s="114">
        <v>713</v>
      </c>
      <c r="H53" s="114">
        <v>683</v>
      </c>
      <c r="I53" s="140">
        <v>685</v>
      </c>
      <c r="J53" s="115">
        <v>38</v>
      </c>
      <c r="K53" s="116">
        <v>5.5474452554744529</v>
      </c>
    </row>
    <row r="54" spans="1:11" ht="14.1" customHeight="1" x14ac:dyDescent="0.2">
      <c r="A54" s="306" t="s">
        <v>279</v>
      </c>
      <c r="B54" s="307" t="s">
        <v>280</v>
      </c>
      <c r="C54" s="308"/>
      <c r="D54" s="113">
        <v>6.2867103717458033</v>
      </c>
      <c r="E54" s="115">
        <v>1659</v>
      </c>
      <c r="F54" s="114">
        <v>1680</v>
      </c>
      <c r="G54" s="114">
        <v>1674</v>
      </c>
      <c r="H54" s="114">
        <v>1651</v>
      </c>
      <c r="I54" s="140">
        <v>1632</v>
      </c>
      <c r="J54" s="115">
        <v>27</v>
      </c>
      <c r="K54" s="116">
        <v>1.6544117647058822</v>
      </c>
    </row>
    <row r="55" spans="1:11" ht="14.1" customHeight="1" x14ac:dyDescent="0.2">
      <c r="A55" s="306">
        <v>72</v>
      </c>
      <c r="B55" s="307" t="s">
        <v>281</v>
      </c>
      <c r="C55" s="308"/>
      <c r="D55" s="113">
        <v>2.5881996286331428</v>
      </c>
      <c r="E55" s="115">
        <v>683</v>
      </c>
      <c r="F55" s="114">
        <v>686</v>
      </c>
      <c r="G55" s="114">
        <v>699</v>
      </c>
      <c r="H55" s="114">
        <v>681</v>
      </c>
      <c r="I55" s="140">
        <v>675</v>
      </c>
      <c r="J55" s="115">
        <v>8</v>
      </c>
      <c r="K55" s="116">
        <v>1.1851851851851851</v>
      </c>
    </row>
    <row r="56" spans="1:11" ht="14.1" customHeight="1" x14ac:dyDescent="0.2">
      <c r="A56" s="306" t="s">
        <v>282</v>
      </c>
      <c r="B56" s="307" t="s">
        <v>283</v>
      </c>
      <c r="C56" s="308"/>
      <c r="D56" s="113">
        <v>1.4324150214104361</v>
      </c>
      <c r="E56" s="115">
        <v>378</v>
      </c>
      <c r="F56" s="114">
        <v>382</v>
      </c>
      <c r="G56" s="114">
        <v>385</v>
      </c>
      <c r="H56" s="114">
        <v>375</v>
      </c>
      <c r="I56" s="140">
        <v>371</v>
      </c>
      <c r="J56" s="115">
        <v>7</v>
      </c>
      <c r="K56" s="116">
        <v>1.8867924528301887</v>
      </c>
    </row>
    <row r="57" spans="1:11" ht="14.1" customHeight="1" x14ac:dyDescent="0.2">
      <c r="A57" s="306" t="s">
        <v>284</v>
      </c>
      <c r="B57" s="307" t="s">
        <v>285</v>
      </c>
      <c r="C57" s="308"/>
      <c r="D57" s="113">
        <v>0.86399636212058051</v>
      </c>
      <c r="E57" s="115">
        <v>228</v>
      </c>
      <c r="F57" s="114">
        <v>228</v>
      </c>
      <c r="G57" s="114">
        <v>235</v>
      </c>
      <c r="H57" s="114">
        <v>230</v>
      </c>
      <c r="I57" s="140">
        <v>228</v>
      </c>
      <c r="J57" s="115">
        <v>0</v>
      </c>
      <c r="K57" s="116">
        <v>0</v>
      </c>
    </row>
    <row r="58" spans="1:11" ht="14.1" customHeight="1" x14ac:dyDescent="0.2">
      <c r="A58" s="306">
        <v>73</v>
      </c>
      <c r="B58" s="307" t="s">
        <v>286</v>
      </c>
      <c r="C58" s="308"/>
      <c r="D58" s="113">
        <v>2.1865171094016445</v>
      </c>
      <c r="E58" s="115">
        <v>577</v>
      </c>
      <c r="F58" s="114">
        <v>579</v>
      </c>
      <c r="G58" s="114">
        <v>583</v>
      </c>
      <c r="H58" s="114">
        <v>571</v>
      </c>
      <c r="I58" s="140">
        <v>575</v>
      </c>
      <c r="J58" s="115">
        <v>2</v>
      </c>
      <c r="K58" s="116">
        <v>0.34782608695652173</v>
      </c>
    </row>
    <row r="59" spans="1:11" ht="14.1" customHeight="1" x14ac:dyDescent="0.2">
      <c r="A59" s="306" t="s">
        <v>287</v>
      </c>
      <c r="B59" s="307" t="s">
        <v>288</v>
      </c>
      <c r="C59" s="308"/>
      <c r="D59" s="113">
        <v>1.9932547652430936</v>
      </c>
      <c r="E59" s="115">
        <v>526</v>
      </c>
      <c r="F59" s="114">
        <v>526</v>
      </c>
      <c r="G59" s="114">
        <v>529</v>
      </c>
      <c r="H59" s="114">
        <v>515</v>
      </c>
      <c r="I59" s="140">
        <v>521</v>
      </c>
      <c r="J59" s="115">
        <v>5</v>
      </c>
      <c r="K59" s="116">
        <v>0.95969289827255277</v>
      </c>
    </row>
    <row r="60" spans="1:11" ht="14.1" customHeight="1" x14ac:dyDescent="0.2">
      <c r="A60" s="306">
        <v>81</v>
      </c>
      <c r="B60" s="307" t="s">
        <v>289</v>
      </c>
      <c r="C60" s="308"/>
      <c r="D60" s="113">
        <v>7.8972299064003941</v>
      </c>
      <c r="E60" s="115">
        <v>2084</v>
      </c>
      <c r="F60" s="114">
        <v>2052</v>
      </c>
      <c r="G60" s="114">
        <v>2015</v>
      </c>
      <c r="H60" s="114">
        <v>1988</v>
      </c>
      <c r="I60" s="140">
        <v>2009</v>
      </c>
      <c r="J60" s="115">
        <v>75</v>
      </c>
      <c r="K60" s="116">
        <v>3.7332005973120954</v>
      </c>
    </row>
    <row r="61" spans="1:11" ht="14.1" customHeight="1" x14ac:dyDescent="0.2">
      <c r="A61" s="306" t="s">
        <v>290</v>
      </c>
      <c r="B61" s="307" t="s">
        <v>291</v>
      </c>
      <c r="C61" s="308"/>
      <c r="D61" s="113">
        <v>2.3987267422031908</v>
      </c>
      <c r="E61" s="115">
        <v>633</v>
      </c>
      <c r="F61" s="114">
        <v>619</v>
      </c>
      <c r="G61" s="114">
        <v>630</v>
      </c>
      <c r="H61" s="114">
        <v>614</v>
      </c>
      <c r="I61" s="140">
        <v>611</v>
      </c>
      <c r="J61" s="115">
        <v>22</v>
      </c>
      <c r="K61" s="116">
        <v>3.6006546644844519</v>
      </c>
    </row>
    <row r="62" spans="1:11" ht="14.1" customHeight="1" x14ac:dyDescent="0.2">
      <c r="A62" s="306" t="s">
        <v>292</v>
      </c>
      <c r="B62" s="307" t="s">
        <v>293</v>
      </c>
      <c r="C62" s="308"/>
      <c r="D62" s="113">
        <v>3.319564970252757</v>
      </c>
      <c r="E62" s="115">
        <v>876</v>
      </c>
      <c r="F62" s="114">
        <v>867</v>
      </c>
      <c r="G62" s="114">
        <v>828</v>
      </c>
      <c r="H62" s="114">
        <v>828</v>
      </c>
      <c r="I62" s="140">
        <v>851</v>
      </c>
      <c r="J62" s="115">
        <v>25</v>
      </c>
      <c r="K62" s="116">
        <v>2.9377203290246769</v>
      </c>
    </row>
    <row r="63" spans="1:11" ht="14.1" customHeight="1" x14ac:dyDescent="0.2">
      <c r="A63" s="306"/>
      <c r="B63" s="307" t="s">
        <v>294</v>
      </c>
      <c r="C63" s="308"/>
      <c r="D63" s="113">
        <v>1.9212550683997121</v>
      </c>
      <c r="E63" s="115">
        <v>507</v>
      </c>
      <c r="F63" s="114">
        <v>497</v>
      </c>
      <c r="G63" s="114">
        <v>459</v>
      </c>
      <c r="H63" s="114">
        <v>464</v>
      </c>
      <c r="I63" s="140">
        <v>479</v>
      </c>
      <c r="J63" s="115">
        <v>28</v>
      </c>
      <c r="K63" s="116">
        <v>5.8455114822546976</v>
      </c>
    </row>
    <row r="64" spans="1:11" ht="14.1" customHeight="1" x14ac:dyDescent="0.2">
      <c r="A64" s="306" t="s">
        <v>295</v>
      </c>
      <c r="B64" s="307" t="s">
        <v>296</v>
      </c>
      <c r="C64" s="308"/>
      <c r="D64" s="113">
        <v>0.59494486339004893</v>
      </c>
      <c r="E64" s="115">
        <v>157</v>
      </c>
      <c r="F64" s="114">
        <v>147</v>
      </c>
      <c r="G64" s="114">
        <v>143</v>
      </c>
      <c r="H64" s="114">
        <v>146</v>
      </c>
      <c r="I64" s="140">
        <v>147</v>
      </c>
      <c r="J64" s="115">
        <v>10</v>
      </c>
      <c r="K64" s="116">
        <v>6.8027210884353737</v>
      </c>
    </row>
    <row r="65" spans="1:11" ht="14.1" customHeight="1" x14ac:dyDescent="0.2">
      <c r="A65" s="306" t="s">
        <v>297</v>
      </c>
      <c r="B65" s="307" t="s">
        <v>298</v>
      </c>
      <c r="C65" s="308"/>
      <c r="D65" s="113">
        <v>0.93978551669256127</v>
      </c>
      <c r="E65" s="115">
        <v>248</v>
      </c>
      <c r="F65" s="114">
        <v>248</v>
      </c>
      <c r="G65" s="114">
        <v>242</v>
      </c>
      <c r="H65" s="114">
        <v>232</v>
      </c>
      <c r="I65" s="140">
        <v>232</v>
      </c>
      <c r="J65" s="115">
        <v>16</v>
      </c>
      <c r="K65" s="116">
        <v>6.8965517241379306</v>
      </c>
    </row>
    <row r="66" spans="1:11" ht="14.1" customHeight="1" x14ac:dyDescent="0.2">
      <c r="A66" s="306">
        <v>82</v>
      </c>
      <c r="B66" s="307" t="s">
        <v>299</v>
      </c>
      <c r="C66" s="308"/>
      <c r="D66" s="113">
        <v>3.4900905680397134</v>
      </c>
      <c r="E66" s="115">
        <v>921</v>
      </c>
      <c r="F66" s="114">
        <v>930</v>
      </c>
      <c r="G66" s="114">
        <v>916</v>
      </c>
      <c r="H66" s="114">
        <v>896</v>
      </c>
      <c r="I66" s="140">
        <v>911</v>
      </c>
      <c r="J66" s="115">
        <v>10</v>
      </c>
      <c r="K66" s="116">
        <v>1.0976948408342482</v>
      </c>
    </row>
    <row r="67" spans="1:11" ht="14.1" customHeight="1" x14ac:dyDescent="0.2">
      <c r="A67" s="306" t="s">
        <v>300</v>
      </c>
      <c r="B67" s="307" t="s">
        <v>301</v>
      </c>
      <c r="C67" s="308"/>
      <c r="D67" s="113">
        <v>2.6412520368335293</v>
      </c>
      <c r="E67" s="115">
        <v>697</v>
      </c>
      <c r="F67" s="114">
        <v>700</v>
      </c>
      <c r="G67" s="114">
        <v>685</v>
      </c>
      <c r="H67" s="114">
        <v>671</v>
      </c>
      <c r="I67" s="140">
        <v>681</v>
      </c>
      <c r="J67" s="115">
        <v>16</v>
      </c>
      <c r="K67" s="116">
        <v>2.3494860499265786</v>
      </c>
    </row>
    <row r="68" spans="1:11" ht="14.1" customHeight="1" x14ac:dyDescent="0.2">
      <c r="A68" s="306" t="s">
        <v>302</v>
      </c>
      <c r="B68" s="307" t="s">
        <v>303</v>
      </c>
      <c r="C68" s="308"/>
      <c r="D68" s="113">
        <v>0.56083974383265756</v>
      </c>
      <c r="E68" s="115">
        <v>148</v>
      </c>
      <c r="F68" s="114">
        <v>159</v>
      </c>
      <c r="G68" s="114">
        <v>164</v>
      </c>
      <c r="H68" s="114">
        <v>159</v>
      </c>
      <c r="I68" s="140">
        <v>163</v>
      </c>
      <c r="J68" s="115">
        <v>-15</v>
      </c>
      <c r="K68" s="116">
        <v>-9.2024539877300615</v>
      </c>
    </row>
    <row r="69" spans="1:11" ht="14.1" customHeight="1" x14ac:dyDescent="0.2">
      <c r="A69" s="306">
        <v>83</v>
      </c>
      <c r="B69" s="307" t="s">
        <v>304</v>
      </c>
      <c r="C69" s="308"/>
      <c r="D69" s="113">
        <v>4.7709272803061884</v>
      </c>
      <c r="E69" s="115">
        <v>1259</v>
      </c>
      <c r="F69" s="114">
        <v>1246</v>
      </c>
      <c r="G69" s="114">
        <v>1231</v>
      </c>
      <c r="H69" s="114">
        <v>1219</v>
      </c>
      <c r="I69" s="140">
        <v>1212</v>
      </c>
      <c r="J69" s="115">
        <v>47</v>
      </c>
      <c r="K69" s="116">
        <v>3.8778877887788781</v>
      </c>
    </row>
    <row r="70" spans="1:11" ht="14.1" customHeight="1" x14ac:dyDescent="0.2">
      <c r="A70" s="306" t="s">
        <v>305</v>
      </c>
      <c r="B70" s="307" t="s">
        <v>306</v>
      </c>
      <c r="C70" s="308"/>
      <c r="D70" s="113">
        <v>4.0395619386865738</v>
      </c>
      <c r="E70" s="115">
        <v>1066</v>
      </c>
      <c r="F70" s="114">
        <v>1053</v>
      </c>
      <c r="G70" s="114">
        <v>1039</v>
      </c>
      <c r="H70" s="114">
        <v>1023</v>
      </c>
      <c r="I70" s="140">
        <v>1010</v>
      </c>
      <c r="J70" s="115">
        <v>56</v>
      </c>
      <c r="K70" s="116">
        <v>5.5445544554455441</v>
      </c>
    </row>
    <row r="71" spans="1:11" ht="14.1" customHeight="1" x14ac:dyDescent="0.2">
      <c r="A71" s="306"/>
      <c r="B71" s="307" t="s">
        <v>307</v>
      </c>
      <c r="C71" s="308"/>
      <c r="D71" s="113">
        <v>2.5806207131759447</v>
      </c>
      <c r="E71" s="115">
        <v>681</v>
      </c>
      <c r="F71" s="114">
        <v>670</v>
      </c>
      <c r="G71" s="114">
        <v>657</v>
      </c>
      <c r="H71" s="114">
        <v>657</v>
      </c>
      <c r="I71" s="140">
        <v>653</v>
      </c>
      <c r="J71" s="115">
        <v>28</v>
      </c>
      <c r="K71" s="116">
        <v>4.2879019908116387</v>
      </c>
    </row>
    <row r="72" spans="1:11" ht="14.1" customHeight="1" x14ac:dyDescent="0.2">
      <c r="A72" s="306">
        <v>84</v>
      </c>
      <c r="B72" s="307" t="s">
        <v>308</v>
      </c>
      <c r="C72" s="308"/>
      <c r="D72" s="113">
        <v>0.59115540566144986</v>
      </c>
      <c r="E72" s="115">
        <v>156</v>
      </c>
      <c r="F72" s="114">
        <v>158</v>
      </c>
      <c r="G72" s="114">
        <v>153</v>
      </c>
      <c r="H72" s="114">
        <v>155</v>
      </c>
      <c r="I72" s="140">
        <v>151</v>
      </c>
      <c r="J72" s="115">
        <v>5</v>
      </c>
      <c r="K72" s="116">
        <v>3.3112582781456954</v>
      </c>
    </row>
    <row r="73" spans="1:11" ht="14.1" customHeight="1" x14ac:dyDescent="0.2">
      <c r="A73" s="306" t="s">
        <v>309</v>
      </c>
      <c r="B73" s="307" t="s">
        <v>310</v>
      </c>
      <c r="C73" s="308"/>
      <c r="D73" s="113">
        <v>0.1515783091439615</v>
      </c>
      <c r="E73" s="115">
        <v>40</v>
      </c>
      <c r="F73" s="114">
        <v>41</v>
      </c>
      <c r="G73" s="114">
        <v>40</v>
      </c>
      <c r="H73" s="114">
        <v>42</v>
      </c>
      <c r="I73" s="140">
        <v>42</v>
      </c>
      <c r="J73" s="115">
        <v>-2</v>
      </c>
      <c r="K73" s="116">
        <v>-4.7619047619047619</v>
      </c>
    </row>
    <row r="74" spans="1:11" ht="14.1" customHeight="1" x14ac:dyDescent="0.2">
      <c r="A74" s="306" t="s">
        <v>311</v>
      </c>
      <c r="B74" s="307" t="s">
        <v>312</v>
      </c>
      <c r="C74" s="308"/>
      <c r="D74" s="113">
        <v>0.23115692144454128</v>
      </c>
      <c r="E74" s="115">
        <v>61</v>
      </c>
      <c r="F74" s="114">
        <v>60</v>
      </c>
      <c r="G74" s="114">
        <v>57</v>
      </c>
      <c r="H74" s="114">
        <v>57</v>
      </c>
      <c r="I74" s="140">
        <v>57</v>
      </c>
      <c r="J74" s="115">
        <v>4</v>
      </c>
      <c r="K74" s="116">
        <v>7.0175438596491224</v>
      </c>
    </row>
    <row r="75" spans="1:11" ht="14.1" customHeight="1" x14ac:dyDescent="0.2">
      <c r="A75" s="306" t="s">
        <v>313</v>
      </c>
      <c r="B75" s="307" t="s">
        <v>314</v>
      </c>
      <c r="C75" s="308"/>
      <c r="D75" s="113">
        <v>3.0315661828792299E-2</v>
      </c>
      <c r="E75" s="115">
        <v>8</v>
      </c>
      <c r="F75" s="114">
        <v>8</v>
      </c>
      <c r="G75" s="114">
        <v>8</v>
      </c>
      <c r="H75" s="114">
        <v>8</v>
      </c>
      <c r="I75" s="140">
        <v>8</v>
      </c>
      <c r="J75" s="115">
        <v>0</v>
      </c>
      <c r="K75" s="116">
        <v>0</v>
      </c>
    </row>
    <row r="76" spans="1:11" ht="14.1" customHeight="1" x14ac:dyDescent="0.2">
      <c r="A76" s="306">
        <v>91</v>
      </c>
      <c r="B76" s="307" t="s">
        <v>315</v>
      </c>
      <c r="C76" s="308"/>
      <c r="D76" s="113">
        <v>8.3368070029178828E-2</v>
      </c>
      <c r="E76" s="115">
        <v>22</v>
      </c>
      <c r="F76" s="114">
        <v>24</v>
      </c>
      <c r="G76" s="114">
        <v>28</v>
      </c>
      <c r="H76" s="114">
        <v>32</v>
      </c>
      <c r="I76" s="140">
        <v>28</v>
      </c>
      <c r="J76" s="115">
        <v>-6</v>
      </c>
      <c r="K76" s="116">
        <v>-21.428571428571427</v>
      </c>
    </row>
    <row r="77" spans="1:11" ht="14.1" customHeight="1" x14ac:dyDescent="0.2">
      <c r="A77" s="306">
        <v>92</v>
      </c>
      <c r="B77" s="307" t="s">
        <v>316</v>
      </c>
      <c r="C77" s="308"/>
      <c r="D77" s="113">
        <v>0.56462920156125662</v>
      </c>
      <c r="E77" s="115">
        <v>149</v>
      </c>
      <c r="F77" s="114">
        <v>145</v>
      </c>
      <c r="G77" s="114">
        <v>145</v>
      </c>
      <c r="H77" s="114">
        <v>139</v>
      </c>
      <c r="I77" s="140">
        <v>141</v>
      </c>
      <c r="J77" s="115">
        <v>8</v>
      </c>
      <c r="K77" s="116">
        <v>5.6737588652482271</v>
      </c>
    </row>
    <row r="78" spans="1:11" ht="14.1" customHeight="1" x14ac:dyDescent="0.2">
      <c r="A78" s="306">
        <v>93</v>
      </c>
      <c r="B78" s="307" t="s">
        <v>317</v>
      </c>
      <c r="C78" s="308"/>
      <c r="D78" s="113">
        <v>0.14399939368676343</v>
      </c>
      <c r="E78" s="115">
        <v>38</v>
      </c>
      <c r="F78" s="114">
        <v>39</v>
      </c>
      <c r="G78" s="114">
        <v>38</v>
      </c>
      <c r="H78" s="114">
        <v>36</v>
      </c>
      <c r="I78" s="140">
        <v>37</v>
      </c>
      <c r="J78" s="115">
        <v>1</v>
      </c>
      <c r="K78" s="116">
        <v>2.7027027027027026</v>
      </c>
    </row>
    <row r="79" spans="1:11" ht="14.1" customHeight="1" x14ac:dyDescent="0.2">
      <c r="A79" s="306">
        <v>94</v>
      </c>
      <c r="B79" s="307" t="s">
        <v>318</v>
      </c>
      <c r="C79" s="308"/>
      <c r="D79" s="113">
        <v>2.6526204100193261E-2</v>
      </c>
      <c r="E79" s="115">
        <v>7</v>
      </c>
      <c r="F79" s="114" t="s">
        <v>513</v>
      </c>
      <c r="G79" s="114">
        <v>7</v>
      </c>
      <c r="H79" s="114" t="s">
        <v>513</v>
      </c>
      <c r="I79" s="140">
        <v>8</v>
      </c>
      <c r="J79" s="115">
        <v>-1</v>
      </c>
      <c r="K79" s="116">
        <v>-12.5</v>
      </c>
    </row>
    <row r="80" spans="1:11" ht="14.1" customHeight="1" x14ac:dyDescent="0.2">
      <c r="A80" s="306" t="s">
        <v>319</v>
      </c>
      <c r="B80" s="307" t="s">
        <v>320</v>
      </c>
      <c r="C80" s="308"/>
      <c r="D80" s="113">
        <v>0</v>
      </c>
      <c r="E80" s="115">
        <v>0</v>
      </c>
      <c r="F80" s="114" t="s">
        <v>513</v>
      </c>
      <c r="G80" s="114">
        <v>0</v>
      </c>
      <c r="H80" s="114" t="s">
        <v>513</v>
      </c>
      <c r="I80" s="140">
        <v>0</v>
      </c>
      <c r="J80" s="115">
        <v>0</v>
      </c>
      <c r="K80" s="116">
        <v>0</v>
      </c>
    </row>
    <row r="81" spans="1:11" ht="14.1" customHeight="1" x14ac:dyDescent="0.2">
      <c r="A81" s="310" t="s">
        <v>321</v>
      </c>
      <c r="B81" s="311" t="s">
        <v>224</v>
      </c>
      <c r="C81" s="312"/>
      <c r="D81" s="125">
        <v>1.4248361059532382</v>
      </c>
      <c r="E81" s="143">
        <v>376</v>
      </c>
      <c r="F81" s="144">
        <v>379</v>
      </c>
      <c r="G81" s="144">
        <v>375</v>
      </c>
      <c r="H81" s="144">
        <v>371</v>
      </c>
      <c r="I81" s="145">
        <v>368</v>
      </c>
      <c r="J81" s="143">
        <v>8</v>
      </c>
      <c r="K81" s="146">
        <v>2.1739130434782608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7929</v>
      </c>
      <c r="E12" s="114">
        <v>8186</v>
      </c>
      <c r="F12" s="114">
        <v>8221</v>
      </c>
      <c r="G12" s="114">
        <v>8232</v>
      </c>
      <c r="H12" s="140">
        <v>8009</v>
      </c>
      <c r="I12" s="115">
        <v>-80</v>
      </c>
      <c r="J12" s="116">
        <v>-0.99887626420277187</v>
      </c>
      <c r="K12"/>
      <c r="L12"/>
      <c r="M12"/>
      <c r="N12"/>
      <c r="O12"/>
      <c r="P12"/>
    </row>
    <row r="13" spans="1:16" s="110" customFormat="1" ht="14.45" customHeight="1" x14ac:dyDescent="0.2">
      <c r="A13" s="120" t="s">
        <v>105</v>
      </c>
      <c r="B13" s="119" t="s">
        <v>106</v>
      </c>
      <c r="C13" s="113">
        <v>31.328036322360955</v>
      </c>
      <c r="D13" s="115">
        <v>2484</v>
      </c>
      <c r="E13" s="114">
        <v>2517</v>
      </c>
      <c r="F13" s="114">
        <v>2535</v>
      </c>
      <c r="G13" s="114">
        <v>2537</v>
      </c>
      <c r="H13" s="140">
        <v>2450</v>
      </c>
      <c r="I13" s="115">
        <v>34</v>
      </c>
      <c r="J13" s="116">
        <v>1.3877551020408163</v>
      </c>
      <c r="K13"/>
      <c r="L13"/>
      <c r="M13"/>
      <c r="N13"/>
      <c r="O13"/>
      <c r="P13"/>
    </row>
    <row r="14" spans="1:16" s="110" customFormat="1" ht="14.45" customHeight="1" x14ac:dyDescent="0.2">
      <c r="A14" s="120"/>
      <c r="B14" s="119" t="s">
        <v>107</v>
      </c>
      <c r="C14" s="113">
        <v>68.671963677639042</v>
      </c>
      <c r="D14" s="115">
        <v>5445</v>
      </c>
      <c r="E14" s="114">
        <v>5669</v>
      </c>
      <c r="F14" s="114">
        <v>5686</v>
      </c>
      <c r="G14" s="114">
        <v>5695</v>
      </c>
      <c r="H14" s="140">
        <v>5559</v>
      </c>
      <c r="I14" s="115">
        <v>-114</v>
      </c>
      <c r="J14" s="116">
        <v>-2.0507285483000541</v>
      </c>
      <c r="K14"/>
      <c r="L14"/>
      <c r="M14"/>
      <c r="N14"/>
      <c r="O14"/>
      <c r="P14"/>
    </row>
    <row r="15" spans="1:16" s="110" customFormat="1" ht="14.45" customHeight="1" x14ac:dyDescent="0.2">
      <c r="A15" s="118" t="s">
        <v>105</v>
      </c>
      <c r="B15" s="121" t="s">
        <v>108</v>
      </c>
      <c r="C15" s="113">
        <v>9.9634254004288056</v>
      </c>
      <c r="D15" s="115">
        <v>790</v>
      </c>
      <c r="E15" s="114">
        <v>838</v>
      </c>
      <c r="F15" s="114">
        <v>846</v>
      </c>
      <c r="G15" s="114">
        <v>811</v>
      </c>
      <c r="H15" s="140">
        <v>739</v>
      </c>
      <c r="I15" s="115">
        <v>51</v>
      </c>
      <c r="J15" s="116">
        <v>6.9012178619756428</v>
      </c>
      <c r="K15"/>
      <c r="L15"/>
      <c r="M15"/>
      <c r="N15"/>
      <c r="O15"/>
      <c r="P15"/>
    </row>
    <row r="16" spans="1:16" s="110" customFormat="1" ht="14.45" customHeight="1" x14ac:dyDescent="0.2">
      <c r="A16" s="118"/>
      <c r="B16" s="121" t="s">
        <v>109</v>
      </c>
      <c r="C16" s="113">
        <v>50.889141127506619</v>
      </c>
      <c r="D16" s="115">
        <v>4035</v>
      </c>
      <c r="E16" s="114">
        <v>4231</v>
      </c>
      <c r="F16" s="114">
        <v>4270</v>
      </c>
      <c r="G16" s="114">
        <v>4340</v>
      </c>
      <c r="H16" s="140">
        <v>4275</v>
      </c>
      <c r="I16" s="115">
        <v>-240</v>
      </c>
      <c r="J16" s="116">
        <v>-5.6140350877192979</v>
      </c>
      <c r="K16"/>
      <c r="L16"/>
      <c r="M16"/>
      <c r="N16"/>
      <c r="O16"/>
      <c r="P16"/>
    </row>
    <row r="17" spans="1:16" s="110" customFormat="1" ht="14.45" customHeight="1" x14ac:dyDescent="0.2">
      <c r="A17" s="118"/>
      <c r="B17" s="121" t="s">
        <v>110</v>
      </c>
      <c r="C17" s="113">
        <v>22.764535250346828</v>
      </c>
      <c r="D17" s="115">
        <v>1805</v>
      </c>
      <c r="E17" s="114">
        <v>1823</v>
      </c>
      <c r="F17" s="114">
        <v>1837</v>
      </c>
      <c r="G17" s="114">
        <v>1846</v>
      </c>
      <c r="H17" s="140">
        <v>1823</v>
      </c>
      <c r="I17" s="115">
        <v>-18</v>
      </c>
      <c r="J17" s="116">
        <v>-0.98738343390016459</v>
      </c>
      <c r="K17"/>
      <c r="L17"/>
      <c r="M17"/>
      <c r="N17"/>
      <c r="O17"/>
      <c r="P17"/>
    </row>
    <row r="18" spans="1:16" s="110" customFormat="1" ht="14.45" customHeight="1" x14ac:dyDescent="0.2">
      <c r="A18" s="120"/>
      <c r="B18" s="121" t="s">
        <v>111</v>
      </c>
      <c r="C18" s="113">
        <v>16.382898221717745</v>
      </c>
      <c r="D18" s="115">
        <v>1299</v>
      </c>
      <c r="E18" s="114">
        <v>1294</v>
      </c>
      <c r="F18" s="114">
        <v>1268</v>
      </c>
      <c r="G18" s="114">
        <v>1235</v>
      </c>
      <c r="H18" s="140">
        <v>1172</v>
      </c>
      <c r="I18" s="115">
        <v>127</v>
      </c>
      <c r="J18" s="116">
        <v>10.83617747440273</v>
      </c>
      <c r="K18"/>
      <c r="L18"/>
      <c r="M18"/>
      <c r="N18"/>
      <c r="O18"/>
      <c r="P18"/>
    </row>
    <row r="19" spans="1:16" s="110" customFormat="1" ht="14.45" customHeight="1" x14ac:dyDescent="0.2">
      <c r="A19" s="120"/>
      <c r="B19" s="121" t="s">
        <v>112</v>
      </c>
      <c r="C19" s="113">
        <v>2.1566401816118046</v>
      </c>
      <c r="D19" s="115">
        <v>171</v>
      </c>
      <c r="E19" s="114">
        <v>173</v>
      </c>
      <c r="F19" s="114">
        <v>163</v>
      </c>
      <c r="G19" s="114">
        <v>140</v>
      </c>
      <c r="H19" s="140">
        <v>118</v>
      </c>
      <c r="I19" s="115">
        <v>53</v>
      </c>
      <c r="J19" s="116">
        <v>44.915254237288138</v>
      </c>
      <c r="K19"/>
      <c r="L19"/>
      <c r="M19"/>
      <c r="N19"/>
      <c r="O19"/>
      <c r="P19"/>
    </row>
    <row r="20" spans="1:16" s="110" customFormat="1" ht="14.45" customHeight="1" x14ac:dyDescent="0.2">
      <c r="A20" s="120" t="s">
        <v>113</v>
      </c>
      <c r="B20" s="119" t="s">
        <v>116</v>
      </c>
      <c r="C20" s="113">
        <v>95.749779291209478</v>
      </c>
      <c r="D20" s="115">
        <v>7592</v>
      </c>
      <c r="E20" s="114">
        <v>7830</v>
      </c>
      <c r="F20" s="114">
        <v>7865</v>
      </c>
      <c r="G20" s="114">
        <v>7876</v>
      </c>
      <c r="H20" s="140">
        <v>7681</v>
      </c>
      <c r="I20" s="115">
        <v>-89</v>
      </c>
      <c r="J20" s="116">
        <v>-1.1587032938419477</v>
      </c>
      <c r="K20"/>
      <c r="L20"/>
      <c r="M20"/>
      <c r="N20"/>
      <c r="O20"/>
      <c r="P20"/>
    </row>
    <row r="21" spans="1:16" s="110" customFormat="1" ht="14.45" customHeight="1" x14ac:dyDescent="0.2">
      <c r="A21" s="123"/>
      <c r="B21" s="124" t="s">
        <v>117</v>
      </c>
      <c r="C21" s="125">
        <v>4.149325261697566</v>
      </c>
      <c r="D21" s="143">
        <v>329</v>
      </c>
      <c r="E21" s="144">
        <v>348</v>
      </c>
      <c r="F21" s="144">
        <v>347</v>
      </c>
      <c r="G21" s="144">
        <v>348</v>
      </c>
      <c r="H21" s="145">
        <v>321</v>
      </c>
      <c r="I21" s="143">
        <v>8</v>
      </c>
      <c r="J21" s="146">
        <v>2.4922118380062304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8836</v>
      </c>
      <c r="E56" s="114">
        <v>9091</v>
      </c>
      <c r="F56" s="114">
        <v>9111</v>
      </c>
      <c r="G56" s="114">
        <v>9108</v>
      </c>
      <c r="H56" s="140">
        <v>8897</v>
      </c>
      <c r="I56" s="115">
        <v>-61</v>
      </c>
      <c r="J56" s="116">
        <v>-0.68562436776441493</v>
      </c>
      <c r="K56"/>
      <c r="L56"/>
      <c r="M56"/>
      <c r="N56"/>
      <c r="O56"/>
      <c r="P56"/>
    </row>
    <row r="57" spans="1:16" s="110" customFormat="1" ht="14.45" customHeight="1" x14ac:dyDescent="0.2">
      <c r="A57" s="120" t="s">
        <v>105</v>
      </c>
      <c r="B57" s="119" t="s">
        <v>106</v>
      </c>
      <c r="C57" s="113">
        <v>31.394296061566319</v>
      </c>
      <c r="D57" s="115">
        <v>2774</v>
      </c>
      <c r="E57" s="114">
        <v>2811</v>
      </c>
      <c r="F57" s="114">
        <v>2835</v>
      </c>
      <c r="G57" s="114">
        <v>2835</v>
      </c>
      <c r="H57" s="140">
        <v>2751</v>
      </c>
      <c r="I57" s="115">
        <v>23</v>
      </c>
      <c r="J57" s="116">
        <v>0.83605961468556889</v>
      </c>
    </row>
    <row r="58" spans="1:16" s="110" customFormat="1" ht="14.45" customHeight="1" x14ac:dyDescent="0.2">
      <c r="A58" s="120"/>
      <c r="B58" s="119" t="s">
        <v>107</v>
      </c>
      <c r="C58" s="113">
        <v>68.605703938433678</v>
      </c>
      <c r="D58" s="115">
        <v>6062</v>
      </c>
      <c r="E58" s="114">
        <v>6280</v>
      </c>
      <c r="F58" s="114">
        <v>6276</v>
      </c>
      <c r="G58" s="114">
        <v>6273</v>
      </c>
      <c r="H58" s="140">
        <v>6146</v>
      </c>
      <c r="I58" s="115">
        <v>-84</v>
      </c>
      <c r="J58" s="116">
        <v>-1.3667425968109339</v>
      </c>
    </row>
    <row r="59" spans="1:16" s="110" customFormat="1" ht="14.45" customHeight="1" x14ac:dyDescent="0.2">
      <c r="A59" s="118" t="s">
        <v>105</v>
      </c>
      <c r="B59" s="121" t="s">
        <v>108</v>
      </c>
      <c r="C59" s="113">
        <v>10.377999094612948</v>
      </c>
      <c r="D59" s="115">
        <v>917</v>
      </c>
      <c r="E59" s="114">
        <v>962</v>
      </c>
      <c r="F59" s="114">
        <v>940</v>
      </c>
      <c r="G59" s="114">
        <v>926</v>
      </c>
      <c r="H59" s="140">
        <v>852</v>
      </c>
      <c r="I59" s="115">
        <v>65</v>
      </c>
      <c r="J59" s="116">
        <v>7.629107981220657</v>
      </c>
    </row>
    <row r="60" spans="1:16" s="110" customFormat="1" ht="14.45" customHeight="1" x14ac:dyDescent="0.2">
      <c r="A60" s="118"/>
      <c r="B60" s="121" t="s">
        <v>109</v>
      </c>
      <c r="C60" s="113">
        <v>49.683114531462202</v>
      </c>
      <c r="D60" s="115">
        <v>4390</v>
      </c>
      <c r="E60" s="114">
        <v>4587</v>
      </c>
      <c r="F60" s="114">
        <v>4626</v>
      </c>
      <c r="G60" s="114">
        <v>4681</v>
      </c>
      <c r="H60" s="140">
        <v>4625</v>
      </c>
      <c r="I60" s="115">
        <v>-235</v>
      </c>
      <c r="J60" s="116">
        <v>-5.0810810810810807</v>
      </c>
    </row>
    <row r="61" spans="1:16" s="110" customFormat="1" ht="14.45" customHeight="1" x14ac:dyDescent="0.2">
      <c r="A61" s="118"/>
      <c r="B61" s="121" t="s">
        <v>110</v>
      </c>
      <c r="C61" s="113">
        <v>23.177908555907649</v>
      </c>
      <c r="D61" s="115">
        <v>2048</v>
      </c>
      <c r="E61" s="114">
        <v>2066</v>
      </c>
      <c r="F61" s="114">
        <v>2091</v>
      </c>
      <c r="G61" s="114">
        <v>2093</v>
      </c>
      <c r="H61" s="140">
        <v>2067</v>
      </c>
      <c r="I61" s="115">
        <v>-19</v>
      </c>
      <c r="J61" s="116">
        <v>-0.91920657958393803</v>
      </c>
    </row>
    <row r="62" spans="1:16" s="110" customFormat="1" ht="14.45" customHeight="1" x14ac:dyDescent="0.2">
      <c r="A62" s="120"/>
      <c r="B62" s="121" t="s">
        <v>111</v>
      </c>
      <c r="C62" s="113">
        <v>16.760977818017203</v>
      </c>
      <c r="D62" s="115">
        <v>1481</v>
      </c>
      <c r="E62" s="114">
        <v>1476</v>
      </c>
      <c r="F62" s="114">
        <v>1454</v>
      </c>
      <c r="G62" s="114">
        <v>1408</v>
      </c>
      <c r="H62" s="140">
        <v>1353</v>
      </c>
      <c r="I62" s="115">
        <v>128</v>
      </c>
      <c r="J62" s="116">
        <v>9.4604582409460463</v>
      </c>
    </row>
    <row r="63" spans="1:16" s="110" customFormat="1" ht="14.45" customHeight="1" x14ac:dyDescent="0.2">
      <c r="A63" s="120"/>
      <c r="B63" s="121" t="s">
        <v>112</v>
      </c>
      <c r="C63" s="113">
        <v>2.2408329560887279</v>
      </c>
      <c r="D63" s="115">
        <v>198</v>
      </c>
      <c r="E63" s="114">
        <v>191</v>
      </c>
      <c r="F63" s="114">
        <v>178</v>
      </c>
      <c r="G63" s="114">
        <v>145</v>
      </c>
      <c r="H63" s="140">
        <v>132</v>
      </c>
      <c r="I63" s="115">
        <v>66</v>
      </c>
      <c r="J63" s="116">
        <v>50</v>
      </c>
    </row>
    <row r="64" spans="1:16" s="110" customFormat="1" ht="14.45" customHeight="1" x14ac:dyDescent="0.2">
      <c r="A64" s="120" t="s">
        <v>113</v>
      </c>
      <c r="B64" s="119" t="s">
        <v>116</v>
      </c>
      <c r="C64" s="113">
        <v>96.740606609325482</v>
      </c>
      <c r="D64" s="115">
        <v>8548</v>
      </c>
      <c r="E64" s="114">
        <v>8805</v>
      </c>
      <c r="F64" s="114">
        <v>8822</v>
      </c>
      <c r="G64" s="114">
        <v>8815</v>
      </c>
      <c r="H64" s="140">
        <v>8637</v>
      </c>
      <c r="I64" s="115">
        <v>-89</v>
      </c>
      <c r="J64" s="116">
        <v>-1.0304503878661573</v>
      </c>
    </row>
    <row r="65" spans="1:10" s="110" customFormat="1" ht="14.45" customHeight="1" x14ac:dyDescent="0.2">
      <c r="A65" s="123"/>
      <c r="B65" s="124" t="s">
        <v>117</v>
      </c>
      <c r="C65" s="125">
        <v>3.1801720235400635</v>
      </c>
      <c r="D65" s="143">
        <v>281</v>
      </c>
      <c r="E65" s="144">
        <v>279</v>
      </c>
      <c r="F65" s="144">
        <v>281</v>
      </c>
      <c r="G65" s="144">
        <v>286</v>
      </c>
      <c r="H65" s="145">
        <v>254</v>
      </c>
      <c r="I65" s="143">
        <v>27</v>
      </c>
      <c r="J65" s="146">
        <v>10.62992125984252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7929</v>
      </c>
      <c r="G11" s="114">
        <v>8186</v>
      </c>
      <c r="H11" s="114">
        <v>8221</v>
      </c>
      <c r="I11" s="114">
        <v>8232</v>
      </c>
      <c r="J11" s="140">
        <v>8009</v>
      </c>
      <c r="K11" s="114">
        <v>-80</v>
      </c>
      <c r="L11" s="116">
        <v>-0.99887626420277187</v>
      </c>
    </row>
    <row r="12" spans="1:17" s="110" customFormat="1" ht="24" customHeight="1" x14ac:dyDescent="0.2">
      <c r="A12" s="604" t="s">
        <v>185</v>
      </c>
      <c r="B12" s="605"/>
      <c r="C12" s="605"/>
      <c r="D12" s="606"/>
      <c r="E12" s="113">
        <v>31.328036322360955</v>
      </c>
      <c r="F12" s="115">
        <v>2484</v>
      </c>
      <c r="G12" s="114">
        <v>2517</v>
      </c>
      <c r="H12" s="114">
        <v>2535</v>
      </c>
      <c r="I12" s="114">
        <v>2537</v>
      </c>
      <c r="J12" s="140">
        <v>2450</v>
      </c>
      <c r="K12" s="114">
        <v>34</v>
      </c>
      <c r="L12" s="116">
        <v>1.3877551020408163</v>
      </c>
    </row>
    <row r="13" spans="1:17" s="110" customFormat="1" ht="15" customHeight="1" x14ac:dyDescent="0.2">
      <c r="A13" s="120"/>
      <c r="B13" s="612" t="s">
        <v>107</v>
      </c>
      <c r="C13" s="612"/>
      <c r="E13" s="113">
        <v>68.671963677639042</v>
      </c>
      <c r="F13" s="115">
        <v>5445</v>
      </c>
      <c r="G13" s="114">
        <v>5669</v>
      </c>
      <c r="H13" s="114">
        <v>5686</v>
      </c>
      <c r="I13" s="114">
        <v>5695</v>
      </c>
      <c r="J13" s="140">
        <v>5559</v>
      </c>
      <c r="K13" s="114">
        <v>-114</v>
      </c>
      <c r="L13" s="116">
        <v>-2.0507285483000541</v>
      </c>
    </row>
    <row r="14" spans="1:17" s="110" customFormat="1" ht="22.5" customHeight="1" x14ac:dyDescent="0.2">
      <c r="A14" s="604" t="s">
        <v>186</v>
      </c>
      <c r="B14" s="605"/>
      <c r="C14" s="605"/>
      <c r="D14" s="606"/>
      <c r="E14" s="113">
        <v>9.9634254004288056</v>
      </c>
      <c r="F14" s="115">
        <v>790</v>
      </c>
      <c r="G14" s="114">
        <v>838</v>
      </c>
      <c r="H14" s="114">
        <v>846</v>
      </c>
      <c r="I14" s="114">
        <v>811</v>
      </c>
      <c r="J14" s="140">
        <v>739</v>
      </c>
      <c r="K14" s="114">
        <v>51</v>
      </c>
      <c r="L14" s="116">
        <v>6.9012178619756428</v>
      </c>
    </row>
    <row r="15" spans="1:17" s="110" customFormat="1" ht="15" customHeight="1" x14ac:dyDescent="0.2">
      <c r="A15" s="120"/>
      <c r="B15" s="119"/>
      <c r="C15" s="258" t="s">
        <v>106</v>
      </c>
      <c r="E15" s="113">
        <v>44.050632911392405</v>
      </c>
      <c r="F15" s="115">
        <v>348</v>
      </c>
      <c r="G15" s="114">
        <v>354</v>
      </c>
      <c r="H15" s="114">
        <v>359</v>
      </c>
      <c r="I15" s="114">
        <v>350</v>
      </c>
      <c r="J15" s="140">
        <v>323</v>
      </c>
      <c r="K15" s="114">
        <v>25</v>
      </c>
      <c r="L15" s="116">
        <v>7.7399380804953557</v>
      </c>
    </row>
    <row r="16" spans="1:17" s="110" customFormat="1" ht="15" customHeight="1" x14ac:dyDescent="0.2">
      <c r="A16" s="120"/>
      <c r="B16" s="119"/>
      <c r="C16" s="258" t="s">
        <v>107</v>
      </c>
      <c r="E16" s="113">
        <v>55.949367088607595</v>
      </c>
      <c r="F16" s="115">
        <v>442</v>
      </c>
      <c r="G16" s="114">
        <v>484</v>
      </c>
      <c r="H16" s="114">
        <v>487</v>
      </c>
      <c r="I16" s="114">
        <v>461</v>
      </c>
      <c r="J16" s="140">
        <v>416</v>
      </c>
      <c r="K16" s="114">
        <v>26</v>
      </c>
      <c r="L16" s="116">
        <v>6.25</v>
      </c>
    </row>
    <row r="17" spans="1:12" s="110" customFormat="1" ht="15" customHeight="1" x14ac:dyDescent="0.2">
      <c r="A17" s="120"/>
      <c r="B17" s="121" t="s">
        <v>109</v>
      </c>
      <c r="C17" s="258"/>
      <c r="E17" s="113">
        <v>50.889141127506619</v>
      </c>
      <c r="F17" s="115">
        <v>4035</v>
      </c>
      <c r="G17" s="114">
        <v>4231</v>
      </c>
      <c r="H17" s="114">
        <v>4270</v>
      </c>
      <c r="I17" s="114">
        <v>4340</v>
      </c>
      <c r="J17" s="140">
        <v>4275</v>
      </c>
      <c r="K17" s="114">
        <v>-240</v>
      </c>
      <c r="L17" s="116">
        <v>-5.6140350877192979</v>
      </c>
    </row>
    <row r="18" spans="1:12" s="110" customFormat="1" ht="15" customHeight="1" x14ac:dyDescent="0.2">
      <c r="A18" s="120"/>
      <c r="B18" s="119"/>
      <c r="C18" s="258" t="s">
        <v>106</v>
      </c>
      <c r="E18" s="113">
        <v>26.146220570012392</v>
      </c>
      <c r="F18" s="115">
        <v>1055</v>
      </c>
      <c r="G18" s="114">
        <v>1082</v>
      </c>
      <c r="H18" s="114">
        <v>1083</v>
      </c>
      <c r="I18" s="114">
        <v>1093</v>
      </c>
      <c r="J18" s="140">
        <v>1072</v>
      </c>
      <c r="K18" s="114">
        <v>-17</v>
      </c>
      <c r="L18" s="116">
        <v>-1.585820895522388</v>
      </c>
    </row>
    <row r="19" spans="1:12" s="110" customFormat="1" ht="15" customHeight="1" x14ac:dyDescent="0.2">
      <c r="A19" s="120"/>
      <c r="B19" s="119"/>
      <c r="C19" s="258" t="s">
        <v>107</v>
      </c>
      <c r="E19" s="113">
        <v>73.853779429987611</v>
      </c>
      <c r="F19" s="115">
        <v>2980</v>
      </c>
      <c r="G19" s="114">
        <v>3149</v>
      </c>
      <c r="H19" s="114">
        <v>3187</v>
      </c>
      <c r="I19" s="114">
        <v>3247</v>
      </c>
      <c r="J19" s="140">
        <v>3203</v>
      </c>
      <c r="K19" s="114">
        <v>-223</v>
      </c>
      <c r="L19" s="116">
        <v>-6.962222916016235</v>
      </c>
    </row>
    <row r="20" spans="1:12" s="110" customFormat="1" ht="15" customHeight="1" x14ac:dyDescent="0.2">
      <c r="A20" s="120"/>
      <c r="B20" s="121" t="s">
        <v>110</v>
      </c>
      <c r="C20" s="258"/>
      <c r="E20" s="113">
        <v>22.764535250346828</v>
      </c>
      <c r="F20" s="115">
        <v>1805</v>
      </c>
      <c r="G20" s="114">
        <v>1823</v>
      </c>
      <c r="H20" s="114">
        <v>1837</v>
      </c>
      <c r="I20" s="114">
        <v>1846</v>
      </c>
      <c r="J20" s="140">
        <v>1823</v>
      </c>
      <c r="K20" s="114">
        <v>-18</v>
      </c>
      <c r="L20" s="116">
        <v>-0.98738343390016459</v>
      </c>
    </row>
    <row r="21" spans="1:12" s="110" customFormat="1" ht="15" customHeight="1" x14ac:dyDescent="0.2">
      <c r="A21" s="120"/>
      <c r="B21" s="119"/>
      <c r="C21" s="258" t="s">
        <v>106</v>
      </c>
      <c r="E21" s="113">
        <v>25.041551246537395</v>
      </c>
      <c r="F21" s="115">
        <v>452</v>
      </c>
      <c r="G21" s="114">
        <v>460</v>
      </c>
      <c r="H21" s="114">
        <v>463</v>
      </c>
      <c r="I21" s="114">
        <v>477</v>
      </c>
      <c r="J21" s="140">
        <v>473</v>
      </c>
      <c r="K21" s="114">
        <v>-21</v>
      </c>
      <c r="L21" s="116">
        <v>-4.4397463002114161</v>
      </c>
    </row>
    <row r="22" spans="1:12" s="110" customFormat="1" ht="15" customHeight="1" x14ac:dyDescent="0.2">
      <c r="A22" s="120"/>
      <c r="B22" s="119"/>
      <c r="C22" s="258" t="s">
        <v>107</v>
      </c>
      <c r="E22" s="113">
        <v>74.958448753462605</v>
      </c>
      <c r="F22" s="115">
        <v>1353</v>
      </c>
      <c r="G22" s="114">
        <v>1363</v>
      </c>
      <c r="H22" s="114">
        <v>1374</v>
      </c>
      <c r="I22" s="114">
        <v>1369</v>
      </c>
      <c r="J22" s="140">
        <v>1350</v>
      </c>
      <c r="K22" s="114">
        <v>3</v>
      </c>
      <c r="L22" s="116">
        <v>0.22222222222222221</v>
      </c>
    </row>
    <row r="23" spans="1:12" s="110" customFormat="1" ht="15" customHeight="1" x14ac:dyDescent="0.2">
      <c r="A23" s="120"/>
      <c r="B23" s="121" t="s">
        <v>111</v>
      </c>
      <c r="C23" s="258"/>
      <c r="E23" s="113">
        <v>16.382898221717745</v>
      </c>
      <c r="F23" s="115">
        <v>1299</v>
      </c>
      <c r="G23" s="114">
        <v>1294</v>
      </c>
      <c r="H23" s="114">
        <v>1268</v>
      </c>
      <c r="I23" s="114">
        <v>1235</v>
      </c>
      <c r="J23" s="140">
        <v>1172</v>
      </c>
      <c r="K23" s="114">
        <v>127</v>
      </c>
      <c r="L23" s="116">
        <v>10.83617747440273</v>
      </c>
    </row>
    <row r="24" spans="1:12" s="110" customFormat="1" ht="15" customHeight="1" x14ac:dyDescent="0.2">
      <c r="A24" s="120"/>
      <c r="B24" s="119"/>
      <c r="C24" s="258" t="s">
        <v>106</v>
      </c>
      <c r="E24" s="113">
        <v>48.421862971516553</v>
      </c>
      <c r="F24" s="115">
        <v>629</v>
      </c>
      <c r="G24" s="114">
        <v>621</v>
      </c>
      <c r="H24" s="114">
        <v>630</v>
      </c>
      <c r="I24" s="114">
        <v>617</v>
      </c>
      <c r="J24" s="140">
        <v>582</v>
      </c>
      <c r="K24" s="114">
        <v>47</v>
      </c>
      <c r="L24" s="116">
        <v>8.0756013745704465</v>
      </c>
    </row>
    <row r="25" spans="1:12" s="110" customFormat="1" ht="15" customHeight="1" x14ac:dyDescent="0.2">
      <c r="A25" s="120"/>
      <c r="B25" s="119"/>
      <c r="C25" s="258" t="s">
        <v>107</v>
      </c>
      <c r="E25" s="113">
        <v>51.578137028483447</v>
      </c>
      <c r="F25" s="115">
        <v>670</v>
      </c>
      <c r="G25" s="114">
        <v>673</v>
      </c>
      <c r="H25" s="114">
        <v>638</v>
      </c>
      <c r="I25" s="114">
        <v>618</v>
      </c>
      <c r="J25" s="140">
        <v>590</v>
      </c>
      <c r="K25" s="114">
        <v>80</v>
      </c>
      <c r="L25" s="116">
        <v>13.559322033898304</v>
      </c>
    </row>
    <row r="26" spans="1:12" s="110" customFormat="1" ht="15" customHeight="1" x14ac:dyDescent="0.2">
      <c r="A26" s="120"/>
      <c r="C26" s="121" t="s">
        <v>187</v>
      </c>
      <c r="D26" s="110" t="s">
        <v>188</v>
      </c>
      <c r="E26" s="113">
        <v>2.1566401816118046</v>
      </c>
      <c r="F26" s="115">
        <v>171</v>
      </c>
      <c r="G26" s="114">
        <v>173</v>
      </c>
      <c r="H26" s="114">
        <v>163</v>
      </c>
      <c r="I26" s="114">
        <v>140</v>
      </c>
      <c r="J26" s="140">
        <v>118</v>
      </c>
      <c r="K26" s="114">
        <v>53</v>
      </c>
      <c r="L26" s="116">
        <v>44.915254237288138</v>
      </c>
    </row>
    <row r="27" spans="1:12" s="110" customFormat="1" ht="15" customHeight="1" x14ac:dyDescent="0.2">
      <c r="A27" s="120"/>
      <c r="B27" s="119"/>
      <c r="D27" s="259" t="s">
        <v>106</v>
      </c>
      <c r="E27" s="113">
        <v>38.011695906432749</v>
      </c>
      <c r="F27" s="115">
        <v>65</v>
      </c>
      <c r="G27" s="114">
        <v>70</v>
      </c>
      <c r="H27" s="114">
        <v>72</v>
      </c>
      <c r="I27" s="114">
        <v>66</v>
      </c>
      <c r="J27" s="140">
        <v>50</v>
      </c>
      <c r="K27" s="114">
        <v>15</v>
      </c>
      <c r="L27" s="116">
        <v>30</v>
      </c>
    </row>
    <row r="28" spans="1:12" s="110" customFormat="1" ht="15" customHeight="1" x14ac:dyDescent="0.2">
      <c r="A28" s="120"/>
      <c r="B28" s="119"/>
      <c r="D28" s="259" t="s">
        <v>107</v>
      </c>
      <c r="E28" s="113">
        <v>61.988304093567251</v>
      </c>
      <c r="F28" s="115">
        <v>106</v>
      </c>
      <c r="G28" s="114">
        <v>103</v>
      </c>
      <c r="H28" s="114">
        <v>91</v>
      </c>
      <c r="I28" s="114">
        <v>74</v>
      </c>
      <c r="J28" s="140">
        <v>68</v>
      </c>
      <c r="K28" s="114">
        <v>38</v>
      </c>
      <c r="L28" s="116">
        <v>55.882352941176471</v>
      </c>
    </row>
    <row r="29" spans="1:12" s="110" customFormat="1" ht="24" customHeight="1" x14ac:dyDescent="0.2">
      <c r="A29" s="604" t="s">
        <v>189</v>
      </c>
      <c r="B29" s="605"/>
      <c r="C29" s="605"/>
      <c r="D29" s="606"/>
      <c r="E29" s="113">
        <v>95.749779291209478</v>
      </c>
      <c r="F29" s="115">
        <v>7592</v>
      </c>
      <c r="G29" s="114">
        <v>7830</v>
      </c>
      <c r="H29" s="114">
        <v>7865</v>
      </c>
      <c r="I29" s="114">
        <v>7876</v>
      </c>
      <c r="J29" s="140">
        <v>7681</v>
      </c>
      <c r="K29" s="114">
        <v>-89</v>
      </c>
      <c r="L29" s="116">
        <v>-1.1587032938419477</v>
      </c>
    </row>
    <row r="30" spans="1:12" s="110" customFormat="1" ht="15" customHeight="1" x14ac:dyDescent="0.2">
      <c r="A30" s="120"/>
      <c r="B30" s="119"/>
      <c r="C30" s="258" t="s">
        <v>106</v>
      </c>
      <c r="E30" s="113">
        <v>31.217070600632244</v>
      </c>
      <c r="F30" s="115">
        <v>2370</v>
      </c>
      <c r="G30" s="114">
        <v>2400</v>
      </c>
      <c r="H30" s="114">
        <v>2409</v>
      </c>
      <c r="I30" s="114">
        <v>2402</v>
      </c>
      <c r="J30" s="140">
        <v>2331</v>
      </c>
      <c r="K30" s="114">
        <v>39</v>
      </c>
      <c r="L30" s="116">
        <v>1.673101673101673</v>
      </c>
    </row>
    <row r="31" spans="1:12" s="110" customFormat="1" ht="15" customHeight="1" x14ac:dyDescent="0.2">
      <c r="A31" s="120"/>
      <c r="B31" s="119"/>
      <c r="C31" s="258" t="s">
        <v>107</v>
      </c>
      <c r="E31" s="113">
        <v>68.78292939936776</v>
      </c>
      <c r="F31" s="115">
        <v>5222</v>
      </c>
      <c r="G31" s="114">
        <v>5430</v>
      </c>
      <c r="H31" s="114">
        <v>5456</v>
      </c>
      <c r="I31" s="114">
        <v>5474</v>
      </c>
      <c r="J31" s="140">
        <v>5350</v>
      </c>
      <c r="K31" s="114">
        <v>-128</v>
      </c>
      <c r="L31" s="116">
        <v>-2.3925233644859811</v>
      </c>
    </row>
    <row r="32" spans="1:12" s="110" customFormat="1" ht="15" customHeight="1" x14ac:dyDescent="0.2">
      <c r="A32" s="120"/>
      <c r="B32" s="119" t="s">
        <v>117</v>
      </c>
      <c r="C32" s="258"/>
      <c r="E32" s="113">
        <v>4.149325261697566</v>
      </c>
      <c r="F32" s="114">
        <v>329</v>
      </c>
      <c r="G32" s="114">
        <v>348</v>
      </c>
      <c r="H32" s="114">
        <v>347</v>
      </c>
      <c r="I32" s="114">
        <v>348</v>
      </c>
      <c r="J32" s="140">
        <v>321</v>
      </c>
      <c r="K32" s="114">
        <v>8</v>
      </c>
      <c r="L32" s="116">
        <v>2.4922118380062304</v>
      </c>
    </row>
    <row r="33" spans="1:12" s="110" customFormat="1" ht="15" customHeight="1" x14ac:dyDescent="0.2">
      <c r="A33" s="120"/>
      <c r="B33" s="119"/>
      <c r="C33" s="258" t="s">
        <v>106</v>
      </c>
      <c r="E33" s="113">
        <v>34.346504559270514</v>
      </c>
      <c r="F33" s="114">
        <v>113</v>
      </c>
      <c r="G33" s="114">
        <v>116</v>
      </c>
      <c r="H33" s="114">
        <v>125</v>
      </c>
      <c r="I33" s="114">
        <v>134</v>
      </c>
      <c r="J33" s="140">
        <v>119</v>
      </c>
      <c r="K33" s="114">
        <v>-6</v>
      </c>
      <c r="L33" s="116">
        <v>-5.0420168067226889</v>
      </c>
    </row>
    <row r="34" spans="1:12" s="110" customFormat="1" ht="15" customHeight="1" x14ac:dyDescent="0.2">
      <c r="A34" s="120"/>
      <c r="B34" s="119"/>
      <c r="C34" s="258" t="s">
        <v>107</v>
      </c>
      <c r="E34" s="113">
        <v>65.653495440729486</v>
      </c>
      <c r="F34" s="114">
        <v>216</v>
      </c>
      <c r="G34" s="114">
        <v>232</v>
      </c>
      <c r="H34" s="114">
        <v>222</v>
      </c>
      <c r="I34" s="114">
        <v>214</v>
      </c>
      <c r="J34" s="140">
        <v>202</v>
      </c>
      <c r="K34" s="114">
        <v>14</v>
      </c>
      <c r="L34" s="116">
        <v>6.9306930693069306</v>
      </c>
    </row>
    <row r="35" spans="1:12" s="110" customFormat="1" ht="24" customHeight="1" x14ac:dyDescent="0.2">
      <c r="A35" s="604" t="s">
        <v>192</v>
      </c>
      <c r="B35" s="605"/>
      <c r="C35" s="605"/>
      <c r="D35" s="606"/>
      <c r="E35" s="113">
        <v>13.368646739815865</v>
      </c>
      <c r="F35" s="114">
        <v>1060</v>
      </c>
      <c r="G35" s="114">
        <v>1115</v>
      </c>
      <c r="H35" s="114">
        <v>1138</v>
      </c>
      <c r="I35" s="114">
        <v>1114</v>
      </c>
      <c r="J35" s="114">
        <v>1044</v>
      </c>
      <c r="K35" s="318">
        <v>16</v>
      </c>
      <c r="L35" s="319">
        <v>1.5325670498084292</v>
      </c>
    </row>
    <row r="36" spans="1:12" s="110" customFormat="1" ht="15" customHeight="1" x14ac:dyDescent="0.2">
      <c r="A36" s="120"/>
      <c r="B36" s="119"/>
      <c r="C36" s="258" t="s">
        <v>106</v>
      </c>
      <c r="E36" s="113">
        <v>23.30188679245283</v>
      </c>
      <c r="F36" s="114">
        <v>247</v>
      </c>
      <c r="G36" s="114">
        <v>258</v>
      </c>
      <c r="H36" s="114">
        <v>272</v>
      </c>
      <c r="I36" s="114">
        <v>270</v>
      </c>
      <c r="J36" s="114">
        <v>252</v>
      </c>
      <c r="K36" s="318">
        <v>-5</v>
      </c>
      <c r="L36" s="116">
        <v>-1.9841269841269842</v>
      </c>
    </row>
    <row r="37" spans="1:12" s="110" customFormat="1" ht="15" customHeight="1" x14ac:dyDescent="0.2">
      <c r="A37" s="120"/>
      <c r="B37" s="119"/>
      <c r="C37" s="258" t="s">
        <v>107</v>
      </c>
      <c r="E37" s="113">
        <v>76.698113207547166</v>
      </c>
      <c r="F37" s="114">
        <v>813</v>
      </c>
      <c r="G37" s="114">
        <v>857</v>
      </c>
      <c r="H37" s="114">
        <v>866</v>
      </c>
      <c r="I37" s="114">
        <v>844</v>
      </c>
      <c r="J37" s="140">
        <v>792</v>
      </c>
      <c r="K37" s="114">
        <v>21</v>
      </c>
      <c r="L37" s="116">
        <v>2.6515151515151514</v>
      </c>
    </row>
    <row r="38" spans="1:12" s="110" customFormat="1" ht="15" customHeight="1" x14ac:dyDescent="0.2">
      <c r="A38" s="120"/>
      <c r="B38" s="119" t="s">
        <v>328</v>
      </c>
      <c r="C38" s="258"/>
      <c r="E38" s="113">
        <v>70.879051582797331</v>
      </c>
      <c r="F38" s="114">
        <v>5620</v>
      </c>
      <c r="G38" s="114">
        <v>5749</v>
      </c>
      <c r="H38" s="114">
        <v>5750</v>
      </c>
      <c r="I38" s="114">
        <v>5767</v>
      </c>
      <c r="J38" s="140">
        <v>5624</v>
      </c>
      <c r="K38" s="114">
        <v>-4</v>
      </c>
      <c r="L38" s="116">
        <v>-7.1123755334281655E-2</v>
      </c>
    </row>
    <row r="39" spans="1:12" s="110" customFormat="1" ht="15" customHeight="1" x14ac:dyDescent="0.2">
      <c r="A39" s="120"/>
      <c r="B39" s="119"/>
      <c r="C39" s="258" t="s">
        <v>106</v>
      </c>
      <c r="E39" s="113">
        <v>33.398576512455513</v>
      </c>
      <c r="F39" s="115">
        <v>1877</v>
      </c>
      <c r="G39" s="114">
        <v>1889</v>
      </c>
      <c r="H39" s="114">
        <v>1881</v>
      </c>
      <c r="I39" s="114">
        <v>1886</v>
      </c>
      <c r="J39" s="140">
        <v>1826</v>
      </c>
      <c r="K39" s="114">
        <v>51</v>
      </c>
      <c r="L39" s="116">
        <v>2.7929901423877328</v>
      </c>
    </row>
    <row r="40" spans="1:12" s="110" customFormat="1" ht="15" customHeight="1" x14ac:dyDescent="0.2">
      <c r="A40" s="120"/>
      <c r="B40" s="119"/>
      <c r="C40" s="258" t="s">
        <v>107</v>
      </c>
      <c r="E40" s="113">
        <v>66.60142348754448</v>
      </c>
      <c r="F40" s="115">
        <v>3743</v>
      </c>
      <c r="G40" s="114">
        <v>3860</v>
      </c>
      <c r="H40" s="114">
        <v>3869</v>
      </c>
      <c r="I40" s="114">
        <v>3881</v>
      </c>
      <c r="J40" s="140">
        <v>3798</v>
      </c>
      <c r="K40" s="114">
        <v>-55</v>
      </c>
      <c r="L40" s="116">
        <v>-1.4481305950500263</v>
      </c>
    </row>
    <row r="41" spans="1:12" s="110" customFormat="1" ht="15" customHeight="1" x14ac:dyDescent="0.2">
      <c r="A41" s="120"/>
      <c r="B41" s="320" t="s">
        <v>515</v>
      </c>
      <c r="C41" s="258"/>
      <c r="E41" s="113">
        <v>4.0862656072644725</v>
      </c>
      <c r="F41" s="115">
        <v>324</v>
      </c>
      <c r="G41" s="114">
        <v>322</v>
      </c>
      <c r="H41" s="114">
        <v>315</v>
      </c>
      <c r="I41" s="114">
        <v>309</v>
      </c>
      <c r="J41" s="140">
        <v>292</v>
      </c>
      <c r="K41" s="114">
        <v>32</v>
      </c>
      <c r="L41" s="116">
        <v>10.95890410958904</v>
      </c>
    </row>
    <row r="42" spans="1:12" s="110" customFormat="1" ht="15" customHeight="1" x14ac:dyDescent="0.2">
      <c r="A42" s="120"/>
      <c r="B42" s="119"/>
      <c r="C42" s="268" t="s">
        <v>106</v>
      </c>
      <c r="D42" s="182"/>
      <c r="E42" s="113">
        <v>36.728395061728392</v>
      </c>
      <c r="F42" s="115">
        <v>119</v>
      </c>
      <c r="G42" s="114">
        <v>117</v>
      </c>
      <c r="H42" s="114">
        <v>114</v>
      </c>
      <c r="I42" s="114">
        <v>106</v>
      </c>
      <c r="J42" s="140">
        <v>105</v>
      </c>
      <c r="K42" s="114">
        <v>14</v>
      </c>
      <c r="L42" s="116">
        <v>13.333333333333334</v>
      </c>
    </row>
    <row r="43" spans="1:12" s="110" customFormat="1" ht="15" customHeight="1" x14ac:dyDescent="0.2">
      <c r="A43" s="120"/>
      <c r="B43" s="119"/>
      <c r="C43" s="268" t="s">
        <v>107</v>
      </c>
      <c r="D43" s="182"/>
      <c r="E43" s="113">
        <v>63.271604938271608</v>
      </c>
      <c r="F43" s="115">
        <v>205</v>
      </c>
      <c r="G43" s="114">
        <v>205</v>
      </c>
      <c r="H43" s="114">
        <v>201</v>
      </c>
      <c r="I43" s="114">
        <v>203</v>
      </c>
      <c r="J43" s="140">
        <v>187</v>
      </c>
      <c r="K43" s="114">
        <v>18</v>
      </c>
      <c r="L43" s="116">
        <v>9.6256684491978604</v>
      </c>
    </row>
    <row r="44" spans="1:12" s="110" customFormat="1" ht="15" customHeight="1" x14ac:dyDescent="0.2">
      <c r="A44" s="120"/>
      <c r="B44" s="119" t="s">
        <v>205</v>
      </c>
      <c r="C44" s="268"/>
      <c r="D44" s="182"/>
      <c r="E44" s="113">
        <v>11.666036070122336</v>
      </c>
      <c r="F44" s="115">
        <v>925</v>
      </c>
      <c r="G44" s="114">
        <v>1000</v>
      </c>
      <c r="H44" s="114">
        <v>1018</v>
      </c>
      <c r="I44" s="114">
        <v>1042</v>
      </c>
      <c r="J44" s="140">
        <v>1049</v>
      </c>
      <c r="K44" s="114">
        <v>-124</v>
      </c>
      <c r="L44" s="116">
        <v>-11.820781696854146</v>
      </c>
    </row>
    <row r="45" spans="1:12" s="110" customFormat="1" ht="15" customHeight="1" x14ac:dyDescent="0.2">
      <c r="A45" s="120"/>
      <c r="B45" s="119"/>
      <c r="C45" s="268" t="s">
        <v>106</v>
      </c>
      <c r="D45" s="182"/>
      <c r="E45" s="113">
        <v>26.054054054054053</v>
      </c>
      <c r="F45" s="115">
        <v>241</v>
      </c>
      <c r="G45" s="114">
        <v>253</v>
      </c>
      <c r="H45" s="114">
        <v>268</v>
      </c>
      <c r="I45" s="114">
        <v>275</v>
      </c>
      <c r="J45" s="140">
        <v>267</v>
      </c>
      <c r="K45" s="114">
        <v>-26</v>
      </c>
      <c r="L45" s="116">
        <v>-9.7378277153558059</v>
      </c>
    </row>
    <row r="46" spans="1:12" s="110" customFormat="1" ht="15" customHeight="1" x14ac:dyDescent="0.2">
      <c r="A46" s="123"/>
      <c r="B46" s="124"/>
      <c r="C46" s="260" t="s">
        <v>107</v>
      </c>
      <c r="D46" s="261"/>
      <c r="E46" s="125">
        <v>73.945945945945951</v>
      </c>
      <c r="F46" s="143">
        <v>684</v>
      </c>
      <c r="G46" s="144">
        <v>747</v>
      </c>
      <c r="H46" s="144">
        <v>750</v>
      </c>
      <c r="I46" s="144">
        <v>767</v>
      </c>
      <c r="J46" s="145">
        <v>782</v>
      </c>
      <c r="K46" s="144">
        <v>-98</v>
      </c>
      <c r="L46" s="146">
        <v>-12.531969309462916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7929</v>
      </c>
      <c r="E11" s="114">
        <v>8186</v>
      </c>
      <c r="F11" s="114">
        <v>8221</v>
      </c>
      <c r="G11" s="114">
        <v>8232</v>
      </c>
      <c r="H11" s="140">
        <v>8009</v>
      </c>
      <c r="I11" s="115">
        <v>-80</v>
      </c>
      <c r="J11" s="116">
        <v>-0.99887626420277187</v>
      </c>
    </row>
    <row r="12" spans="1:15" s="110" customFormat="1" ht="24.95" customHeight="1" x14ac:dyDescent="0.2">
      <c r="A12" s="193" t="s">
        <v>132</v>
      </c>
      <c r="B12" s="194" t="s">
        <v>133</v>
      </c>
      <c r="C12" s="113">
        <v>1.90440156387943</v>
      </c>
      <c r="D12" s="115">
        <v>151</v>
      </c>
      <c r="E12" s="114">
        <v>131</v>
      </c>
      <c r="F12" s="114">
        <v>140</v>
      </c>
      <c r="G12" s="114">
        <v>140</v>
      </c>
      <c r="H12" s="140">
        <v>128</v>
      </c>
      <c r="I12" s="115">
        <v>23</v>
      </c>
      <c r="J12" s="116">
        <v>17.96875</v>
      </c>
    </row>
    <row r="13" spans="1:15" s="110" customFormat="1" ht="24.95" customHeight="1" x14ac:dyDescent="0.2">
      <c r="A13" s="193" t="s">
        <v>134</v>
      </c>
      <c r="B13" s="199" t="s">
        <v>214</v>
      </c>
      <c r="C13" s="113">
        <v>1.0467902635893556</v>
      </c>
      <c r="D13" s="115">
        <v>83</v>
      </c>
      <c r="E13" s="114">
        <v>93</v>
      </c>
      <c r="F13" s="114">
        <v>94</v>
      </c>
      <c r="G13" s="114">
        <v>95</v>
      </c>
      <c r="H13" s="140">
        <v>90</v>
      </c>
      <c r="I13" s="115">
        <v>-7</v>
      </c>
      <c r="J13" s="116">
        <v>-7.7777777777777777</v>
      </c>
    </row>
    <row r="14" spans="1:15" s="287" customFormat="1" ht="24.95" customHeight="1" x14ac:dyDescent="0.2">
      <c r="A14" s="193" t="s">
        <v>215</v>
      </c>
      <c r="B14" s="199" t="s">
        <v>137</v>
      </c>
      <c r="C14" s="113">
        <v>12.637154748391978</v>
      </c>
      <c r="D14" s="115">
        <v>1002</v>
      </c>
      <c r="E14" s="114">
        <v>1034</v>
      </c>
      <c r="F14" s="114">
        <v>1068</v>
      </c>
      <c r="G14" s="114">
        <v>1058</v>
      </c>
      <c r="H14" s="140">
        <v>1019</v>
      </c>
      <c r="I14" s="115">
        <v>-17</v>
      </c>
      <c r="J14" s="116">
        <v>-1.6683022571148185</v>
      </c>
      <c r="K14" s="110"/>
      <c r="L14" s="110"/>
      <c r="M14" s="110"/>
      <c r="N14" s="110"/>
      <c r="O14" s="110"/>
    </row>
    <row r="15" spans="1:15" s="110" customFormat="1" ht="24.95" customHeight="1" x14ac:dyDescent="0.2">
      <c r="A15" s="193" t="s">
        <v>216</v>
      </c>
      <c r="B15" s="199" t="s">
        <v>217</v>
      </c>
      <c r="C15" s="113">
        <v>4.6664144280489346</v>
      </c>
      <c r="D15" s="115">
        <v>370</v>
      </c>
      <c r="E15" s="114">
        <v>398</v>
      </c>
      <c r="F15" s="114">
        <v>400</v>
      </c>
      <c r="G15" s="114">
        <v>391</v>
      </c>
      <c r="H15" s="140">
        <v>377</v>
      </c>
      <c r="I15" s="115">
        <v>-7</v>
      </c>
      <c r="J15" s="116">
        <v>-1.856763925729443</v>
      </c>
    </row>
    <row r="16" spans="1:15" s="287" customFormat="1" ht="24.95" customHeight="1" x14ac:dyDescent="0.2">
      <c r="A16" s="193" t="s">
        <v>218</v>
      </c>
      <c r="B16" s="199" t="s">
        <v>141</v>
      </c>
      <c r="C16" s="113">
        <v>5.3852944885862026</v>
      </c>
      <c r="D16" s="115">
        <v>427</v>
      </c>
      <c r="E16" s="114">
        <v>437</v>
      </c>
      <c r="F16" s="114">
        <v>451</v>
      </c>
      <c r="G16" s="114">
        <v>455</v>
      </c>
      <c r="H16" s="140">
        <v>438</v>
      </c>
      <c r="I16" s="115">
        <v>-11</v>
      </c>
      <c r="J16" s="116">
        <v>-2.5114155251141552</v>
      </c>
      <c r="K16" s="110"/>
      <c r="L16" s="110"/>
      <c r="M16" s="110"/>
      <c r="N16" s="110"/>
      <c r="O16" s="110"/>
    </row>
    <row r="17" spans="1:15" s="110" customFormat="1" ht="24.95" customHeight="1" x14ac:dyDescent="0.2">
      <c r="A17" s="193" t="s">
        <v>142</v>
      </c>
      <c r="B17" s="199" t="s">
        <v>220</v>
      </c>
      <c r="C17" s="113">
        <v>2.5854458317568421</v>
      </c>
      <c r="D17" s="115">
        <v>205</v>
      </c>
      <c r="E17" s="114">
        <v>199</v>
      </c>
      <c r="F17" s="114">
        <v>217</v>
      </c>
      <c r="G17" s="114">
        <v>212</v>
      </c>
      <c r="H17" s="140">
        <v>204</v>
      </c>
      <c r="I17" s="115">
        <v>1</v>
      </c>
      <c r="J17" s="116">
        <v>0.49019607843137253</v>
      </c>
    </row>
    <row r="18" spans="1:15" s="287" customFormat="1" ht="24.95" customHeight="1" x14ac:dyDescent="0.2">
      <c r="A18" s="201" t="s">
        <v>144</v>
      </c>
      <c r="B18" s="202" t="s">
        <v>145</v>
      </c>
      <c r="C18" s="113">
        <v>7.7058897717240509</v>
      </c>
      <c r="D18" s="115">
        <v>611</v>
      </c>
      <c r="E18" s="114">
        <v>592</v>
      </c>
      <c r="F18" s="114">
        <v>589</v>
      </c>
      <c r="G18" s="114">
        <v>585</v>
      </c>
      <c r="H18" s="140">
        <v>584</v>
      </c>
      <c r="I18" s="115">
        <v>27</v>
      </c>
      <c r="J18" s="116">
        <v>4.6232876712328768</v>
      </c>
      <c r="K18" s="110"/>
      <c r="L18" s="110"/>
      <c r="M18" s="110"/>
      <c r="N18" s="110"/>
      <c r="O18" s="110"/>
    </row>
    <row r="19" spans="1:15" s="110" customFormat="1" ht="24.95" customHeight="1" x14ac:dyDescent="0.2">
      <c r="A19" s="193" t="s">
        <v>146</v>
      </c>
      <c r="B19" s="199" t="s">
        <v>147</v>
      </c>
      <c r="C19" s="113">
        <v>18.817000882835163</v>
      </c>
      <c r="D19" s="115">
        <v>1492</v>
      </c>
      <c r="E19" s="114">
        <v>1516</v>
      </c>
      <c r="F19" s="114">
        <v>1502</v>
      </c>
      <c r="G19" s="114">
        <v>1522</v>
      </c>
      <c r="H19" s="140">
        <v>1502</v>
      </c>
      <c r="I19" s="115">
        <v>-10</v>
      </c>
      <c r="J19" s="116">
        <v>-0.66577896138482029</v>
      </c>
    </row>
    <row r="20" spans="1:15" s="287" customFormat="1" ht="24.95" customHeight="1" x14ac:dyDescent="0.2">
      <c r="A20" s="193" t="s">
        <v>148</v>
      </c>
      <c r="B20" s="199" t="s">
        <v>149</v>
      </c>
      <c r="C20" s="113">
        <v>4.5276831882961277</v>
      </c>
      <c r="D20" s="115">
        <v>359</v>
      </c>
      <c r="E20" s="114">
        <v>356</v>
      </c>
      <c r="F20" s="114">
        <v>361</v>
      </c>
      <c r="G20" s="114">
        <v>369</v>
      </c>
      <c r="H20" s="140">
        <v>367</v>
      </c>
      <c r="I20" s="115">
        <v>-8</v>
      </c>
      <c r="J20" s="116">
        <v>-2.1798365122615806</v>
      </c>
      <c r="K20" s="110"/>
      <c r="L20" s="110"/>
      <c r="M20" s="110"/>
      <c r="N20" s="110"/>
      <c r="O20" s="110"/>
    </row>
    <row r="21" spans="1:15" s="110" customFormat="1" ht="24.95" customHeight="1" x14ac:dyDescent="0.2">
      <c r="A21" s="201" t="s">
        <v>150</v>
      </c>
      <c r="B21" s="202" t="s">
        <v>151</v>
      </c>
      <c r="C21" s="113">
        <v>16.408122083490984</v>
      </c>
      <c r="D21" s="115">
        <v>1301</v>
      </c>
      <c r="E21" s="114">
        <v>1476</v>
      </c>
      <c r="F21" s="114">
        <v>1476</v>
      </c>
      <c r="G21" s="114">
        <v>1460</v>
      </c>
      <c r="H21" s="140">
        <v>1404</v>
      </c>
      <c r="I21" s="115">
        <v>-103</v>
      </c>
      <c r="J21" s="116">
        <v>-7.3361823361823362</v>
      </c>
    </row>
    <row r="22" spans="1:15" s="110" customFormat="1" ht="24.95" customHeight="1" x14ac:dyDescent="0.2">
      <c r="A22" s="201" t="s">
        <v>152</v>
      </c>
      <c r="B22" s="199" t="s">
        <v>153</v>
      </c>
      <c r="C22" s="113">
        <v>0.79455164585698068</v>
      </c>
      <c r="D22" s="115">
        <v>63</v>
      </c>
      <c r="E22" s="114">
        <v>74</v>
      </c>
      <c r="F22" s="114">
        <v>73</v>
      </c>
      <c r="G22" s="114">
        <v>69</v>
      </c>
      <c r="H22" s="140">
        <v>65</v>
      </c>
      <c r="I22" s="115">
        <v>-2</v>
      </c>
      <c r="J22" s="116">
        <v>-3.0769230769230771</v>
      </c>
    </row>
    <row r="23" spans="1:15" s="110" customFormat="1" ht="24.95" customHeight="1" x14ac:dyDescent="0.2">
      <c r="A23" s="193" t="s">
        <v>154</v>
      </c>
      <c r="B23" s="199" t="s">
        <v>155</v>
      </c>
      <c r="C23" s="113">
        <v>1.5260436372808677</v>
      </c>
      <c r="D23" s="115">
        <v>121</v>
      </c>
      <c r="E23" s="114">
        <v>127</v>
      </c>
      <c r="F23" s="114">
        <v>124</v>
      </c>
      <c r="G23" s="114">
        <v>125</v>
      </c>
      <c r="H23" s="140">
        <v>126</v>
      </c>
      <c r="I23" s="115">
        <v>-5</v>
      </c>
      <c r="J23" s="116">
        <v>-3.9682539682539684</v>
      </c>
    </row>
    <row r="24" spans="1:15" s="110" customFormat="1" ht="24.95" customHeight="1" x14ac:dyDescent="0.2">
      <c r="A24" s="193" t="s">
        <v>156</v>
      </c>
      <c r="B24" s="199" t="s">
        <v>221</v>
      </c>
      <c r="C24" s="113">
        <v>5.725816622524909</v>
      </c>
      <c r="D24" s="115">
        <v>454</v>
      </c>
      <c r="E24" s="114">
        <v>454</v>
      </c>
      <c r="F24" s="114">
        <v>454</v>
      </c>
      <c r="G24" s="114">
        <v>441</v>
      </c>
      <c r="H24" s="140">
        <v>451</v>
      </c>
      <c r="I24" s="115">
        <v>3</v>
      </c>
      <c r="J24" s="116">
        <v>0.66518847006651882</v>
      </c>
    </row>
    <row r="25" spans="1:15" s="110" customFormat="1" ht="24.95" customHeight="1" x14ac:dyDescent="0.2">
      <c r="A25" s="193" t="s">
        <v>222</v>
      </c>
      <c r="B25" s="204" t="s">
        <v>159</v>
      </c>
      <c r="C25" s="113">
        <v>2.5223861773237481</v>
      </c>
      <c r="D25" s="115">
        <v>200</v>
      </c>
      <c r="E25" s="114">
        <v>194</v>
      </c>
      <c r="F25" s="114">
        <v>196</v>
      </c>
      <c r="G25" s="114">
        <v>228</v>
      </c>
      <c r="H25" s="140">
        <v>199</v>
      </c>
      <c r="I25" s="115">
        <v>1</v>
      </c>
      <c r="J25" s="116">
        <v>0.50251256281407031</v>
      </c>
    </row>
    <row r="26" spans="1:15" s="110" customFormat="1" ht="24.95" customHeight="1" x14ac:dyDescent="0.2">
      <c r="A26" s="201">
        <v>782.78300000000002</v>
      </c>
      <c r="B26" s="203" t="s">
        <v>160</v>
      </c>
      <c r="C26" s="113">
        <v>0</v>
      </c>
      <c r="D26" s="115">
        <v>0</v>
      </c>
      <c r="E26" s="114">
        <v>0</v>
      </c>
      <c r="F26" s="114">
        <v>0</v>
      </c>
      <c r="G26" s="114">
        <v>0</v>
      </c>
      <c r="H26" s="140">
        <v>0</v>
      </c>
      <c r="I26" s="115">
        <v>0</v>
      </c>
      <c r="J26" s="116">
        <v>0</v>
      </c>
    </row>
    <row r="27" spans="1:15" s="110" customFormat="1" ht="24.95" customHeight="1" x14ac:dyDescent="0.2">
      <c r="A27" s="193" t="s">
        <v>161</v>
      </c>
      <c r="B27" s="199" t="s">
        <v>162</v>
      </c>
      <c r="C27" s="113">
        <v>2.6863412788497918</v>
      </c>
      <c r="D27" s="115">
        <v>213</v>
      </c>
      <c r="E27" s="114">
        <v>228</v>
      </c>
      <c r="F27" s="114">
        <v>226</v>
      </c>
      <c r="G27" s="114">
        <v>221</v>
      </c>
      <c r="H27" s="140">
        <v>210</v>
      </c>
      <c r="I27" s="115">
        <v>3</v>
      </c>
      <c r="J27" s="116">
        <v>1.4285714285714286</v>
      </c>
    </row>
    <row r="28" spans="1:15" s="110" customFormat="1" ht="24.95" customHeight="1" x14ac:dyDescent="0.2">
      <c r="A28" s="193" t="s">
        <v>163</v>
      </c>
      <c r="B28" s="199" t="s">
        <v>164</v>
      </c>
      <c r="C28" s="113">
        <v>2.0935805271787111</v>
      </c>
      <c r="D28" s="115">
        <v>166</v>
      </c>
      <c r="E28" s="114">
        <v>169</v>
      </c>
      <c r="F28" s="114">
        <v>169</v>
      </c>
      <c r="G28" s="114">
        <v>162</v>
      </c>
      <c r="H28" s="140">
        <v>169</v>
      </c>
      <c r="I28" s="115">
        <v>-3</v>
      </c>
      <c r="J28" s="116">
        <v>-1.7751479289940828</v>
      </c>
    </row>
    <row r="29" spans="1:15" s="110" customFormat="1" ht="24.95" customHeight="1" x14ac:dyDescent="0.2">
      <c r="A29" s="193">
        <v>86</v>
      </c>
      <c r="B29" s="199" t="s">
        <v>165</v>
      </c>
      <c r="C29" s="113">
        <v>8.6139487955606011</v>
      </c>
      <c r="D29" s="115">
        <v>683</v>
      </c>
      <c r="E29" s="114">
        <v>685</v>
      </c>
      <c r="F29" s="114">
        <v>684</v>
      </c>
      <c r="G29" s="114">
        <v>669</v>
      </c>
      <c r="H29" s="140">
        <v>657</v>
      </c>
      <c r="I29" s="115">
        <v>26</v>
      </c>
      <c r="J29" s="116">
        <v>3.9573820395738202</v>
      </c>
    </row>
    <row r="30" spans="1:15" s="110" customFormat="1" ht="24.95" customHeight="1" x14ac:dyDescent="0.2">
      <c r="A30" s="193">
        <v>87.88</v>
      </c>
      <c r="B30" s="204" t="s">
        <v>166</v>
      </c>
      <c r="C30" s="113">
        <v>4.01059402194476</v>
      </c>
      <c r="D30" s="115">
        <v>318</v>
      </c>
      <c r="E30" s="114">
        <v>324</v>
      </c>
      <c r="F30" s="114">
        <v>312</v>
      </c>
      <c r="G30" s="114">
        <v>321</v>
      </c>
      <c r="H30" s="140">
        <v>306</v>
      </c>
      <c r="I30" s="115">
        <v>12</v>
      </c>
      <c r="J30" s="116">
        <v>3.9215686274509802</v>
      </c>
    </row>
    <row r="31" spans="1:15" s="110" customFormat="1" ht="24.95" customHeight="1" x14ac:dyDescent="0.2">
      <c r="A31" s="193" t="s">
        <v>167</v>
      </c>
      <c r="B31" s="199" t="s">
        <v>168</v>
      </c>
      <c r="C31" s="113">
        <v>8.9670828603859256</v>
      </c>
      <c r="D31" s="115">
        <v>711</v>
      </c>
      <c r="E31" s="114">
        <v>732</v>
      </c>
      <c r="F31" s="114">
        <v>752</v>
      </c>
      <c r="G31" s="114">
        <v>766</v>
      </c>
      <c r="H31" s="140">
        <v>731</v>
      </c>
      <c r="I31" s="115">
        <v>-20</v>
      </c>
      <c r="J31" s="116">
        <v>-2.7359781121751028</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1.90440156387943</v>
      </c>
      <c r="D34" s="115">
        <v>151</v>
      </c>
      <c r="E34" s="114">
        <v>131</v>
      </c>
      <c r="F34" s="114">
        <v>140</v>
      </c>
      <c r="G34" s="114">
        <v>140</v>
      </c>
      <c r="H34" s="140">
        <v>128</v>
      </c>
      <c r="I34" s="115">
        <v>23</v>
      </c>
      <c r="J34" s="116">
        <v>17.96875</v>
      </c>
    </row>
    <row r="35" spans="1:10" s="110" customFormat="1" ht="24.95" customHeight="1" x14ac:dyDescent="0.2">
      <c r="A35" s="292" t="s">
        <v>171</v>
      </c>
      <c r="B35" s="293" t="s">
        <v>172</v>
      </c>
      <c r="C35" s="113">
        <v>21.389834783705385</v>
      </c>
      <c r="D35" s="115">
        <v>1696</v>
      </c>
      <c r="E35" s="114">
        <v>1719</v>
      </c>
      <c r="F35" s="114">
        <v>1751</v>
      </c>
      <c r="G35" s="114">
        <v>1738</v>
      </c>
      <c r="H35" s="140">
        <v>1693</v>
      </c>
      <c r="I35" s="115">
        <v>3</v>
      </c>
      <c r="J35" s="116">
        <v>0.1772002362669817</v>
      </c>
    </row>
    <row r="36" spans="1:10" s="110" customFormat="1" ht="24.95" customHeight="1" x14ac:dyDescent="0.2">
      <c r="A36" s="294" t="s">
        <v>173</v>
      </c>
      <c r="B36" s="295" t="s">
        <v>174</v>
      </c>
      <c r="C36" s="125">
        <v>76.693151721528565</v>
      </c>
      <c r="D36" s="143">
        <v>6081</v>
      </c>
      <c r="E36" s="144">
        <v>6335</v>
      </c>
      <c r="F36" s="144">
        <v>6329</v>
      </c>
      <c r="G36" s="144">
        <v>6353</v>
      </c>
      <c r="H36" s="145">
        <v>6187</v>
      </c>
      <c r="I36" s="143">
        <v>-106</v>
      </c>
      <c r="J36" s="146">
        <v>-1.7132697591724584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7929</v>
      </c>
      <c r="F11" s="264">
        <v>8186</v>
      </c>
      <c r="G11" s="264">
        <v>8221</v>
      </c>
      <c r="H11" s="264">
        <v>8232</v>
      </c>
      <c r="I11" s="265">
        <v>8009</v>
      </c>
      <c r="J11" s="263">
        <v>-80</v>
      </c>
      <c r="K11" s="266">
        <v>-0.99887626420277187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41.909446336234076</v>
      </c>
      <c r="E13" s="115">
        <v>3323</v>
      </c>
      <c r="F13" s="114">
        <v>3402</v>
      </c>
      <c r="G13" s="114">
        <v>3378</v>
      </c>
      <c r="H13" s="114">
        <v>3380</v>
      </c>
      <c r="I13" s="140">
        <v>3277</v>
      </c>
      <c r="J13" s="115">
        <v>46</v>
      </c>
      <c r="K13" s="116">
        <v>1.4037229173024108</v>
      </c>
    </row>
    <row r="14" spans="1:15" ht="15.95" customHeight="1" x14ac:dyDescent="0.2">
      <c r="A14" s="306" t="s">
        <v>230</v>
      </c>
      <c r="B14" s="307"/>
      <c r="C14" s="308"/>
      <c r="D14" s="113">
        <v>48.240635641316686</v>
      </c>
      <c r="E14" s="115">
        <v>3825</v>
      </c>
      <c r="F14" s="114">
        <v>3972</v>
      </c>
      <c r="G14" s="114">
        <v>4038</v>
      </c>
      <c r="H14" s="114">
        <v>4041</v>
      </c>
      <c r="I14" s="140">
        <v>3933</v>
      </c>
      <c r="J14" s="115">
        <v>-108</v>
      </c>
      <c r="K14" s="116">
        <v>-2.7459954233409611</v>
      </c>
    </row>
    <row r="15" spans="1:15" ht="15.95" customHeight="1" x14ac:dyDescent="0.2">
      <c r="A15" s="306" t="s">
        <v>231</v>
      </c>
      <c r="B15" s="307"/>
      <c r="C15" s="308"/>
      <c r="D15" s="113">
        <v>4.2502207087905157</v>
      </c>
      <c r="E15" s="115">
        <v>337</v>
      </c>
      <c r="F15" s="114">
        <v>349</v>
      </c>
      <c r="G15" s="114">
        <v>350</v>
      </c>
      <c r="H15" s="114">
        <v>343</v>
      </c>
      <c r="I15" s="140">
        <v>348</v>
      </c>
      <c r="J15" s="115">
        <v>-11</v>
      </c>
      <c r="K15" s="116">
        <v>-3.1609195402298851</v>
      </c>
    </row>
    <row r="16" spans="1:15" ht="15.95" customHeight="1" x14ac:dyDescent="0.2">
      <c r="A16" s="306" t="s">
        <v>232</v>
      </c>
      <c r="B16" s="307"/>
      <c r="C16" s="308"/>
      <c r="D16" s="113">
        <v>2.4719384537772733</v>
      </c>
      <c r="E16" s="115">
        <v>196</v>
      </c>
      <c r="F16" s="114">
        <v>200</v>
      </c>
      <c r="G16" s="114">
        <v>199</v>
      </c>
      <c r="H16" s="114">
        <v>195</v>
      </c>
      <c r="I16" s="140">
        <v>188</v>
      </c>
      <c r="J16" s="115">
        <v>8</v>
      </c>
      <c r="K16" s="116">
        <v>4.2553191489361701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2.2575356287047548</v>
      </c>
      <c r="E18" s="115">
        <v>179</v>
      </c>
      <c r="F18" s="114">
        <v>168</v>
      </c>
      <c r="G18" s="114">
        <v>159</v>
      </c>
      <c r="H18" s="114">
        <v>156</v>
      </c>
      <c r="I18" s="140">
        <v>149</v>
      </c>
      <c r="J18" s="115">
        <v>30</v>
      </c>
      <c r="K18" s="116">
        <v>20.134228187919462</v>
      </c>
    </row>
    <row r="19" spans="1:11" ht="14.1" customHeight="1" x14ac:dyDescent="0.2">
      <c r="A19" s="306" t="s">
        <v>235</v>
      </c>
      <c r="B19" s="307" t="s">
        <v>236</v>
      </c>
      <c r="C19" s="308"/>
      <c r="D19" s="113">
        <v>1.4503720519611552</v>
      </c>
      <c r="E19" s="115">
        <v>115</v>
      </c>
      <c r="F19" s="114">
        <v>113</v>
      </c>
      <c r="G19" s="114">
        <v>107</v>
      </c>
      <c r="H19" s="114">
        <v>103</v>
      </c>
      <c r="I19" s="140">
        <v>104</v>
      </c>
      <c r="J19" s="115">
        <v>11</v>
      </c>
      <c r="K19" s="116">
        <v>10.576923076923077</v>
      </c>
    </row>
    <row r="20" spans="1:11" ht="14.1" customHeight="1" x14ac:dyDescent="0.2">
      <c r="A20" s="306">
        <v>12</v>
      </c>
      <c r="B20" s="307" t="s">
        <v>237</v>
      </c>
      <c r="C20" s="308"/>
      <c r="D20" s="113">
        <v>0.56753688989784334</v>
      </c>
      <c r="E20" s="115">
        <v>45</v>
      </c>
      <c r="F20" s="114">
        <v>38</v>
      </c>
      <c r="G20" s="114">
        <v>49</v>
      </c>
      <c r="H20" s="114">
        <v>50</v>
      </c>
      <c r="I20" s="140">
        <v>41</v>
      </c>
      <c r="J20" s="115">
        <v>4</v>
      </c>
      <c r="K20" s="116">
        <v>9.7560975609756095</v>
      </c>
    </row>
    <row r="21" spans="1:11" ht="14.1" customHeight="1" x14ac:dyDescent="0.2">
      <c r="A21" s="306">
        <v>21</v>
      </c>
      <c r="B21" s="307" t="s">
        <v>238</v>
      </c>
      <c r="C21" s="308"/>
      <c r="D21" s="113">
        <v>0.11350737797956867</v>
      </c>
      <c r="E21" s="115">
        <v>9</v>
      </c>
      <c r="F21" s="114">
        <v>13</v>
      </c>
      <c r="G21" s="114">
        <v>15</v>
      </c>
      <c r="H21" s="114">
        <v>17</v>
      </c>
      <c r="I21" s="140">
        <v>16</v>
      </c>
      <c r="J21" s="115">
        <v>-7</v>
      </c>
      <c r="K21" s="116">
        <v>-43.75</v>
      </c>
    </row>
    <row r="22" spans="1:11" ht="14.1" customHeight="1" x14ac:dyDescent="0.2">
      <c r="A22" s="306">
        <v>22</v>
      </c>
      <c r="B22" s="307" t="s">
        <v>239</v>
      </c>
      <c r="C22" s="308"/>
      <c r="D22" s="113">
        <v>1.90440156387943</v>
      </c>
      <c r="E22" s="115">
        <v>151</v>
      </c>
      <c r="F22" s="114">
        <v>148</v>
      </c>
      <c r="G22" s="114">
        <v>153</v>
      </c>
      <c r="H22" s="114">
        <v>148</v>
      </c>
      <c r="I22" s="140">
        <v>144</v>
      </c>
      <c r="J22" s="115">
        <v>7</v>
      </c>
      <c r="K22" s="116">
        <v>4.8611111111111107</v>
      </c>
    </row>
    <row r="23" spans="1:11" ht="14.1" customHeight="1" x14ac:dyDescent="0.2">
      <c r="A23" s="306">
        <v>23</v>
      </c>
      <c r="B23" s="307" t="s">
        <v>240</v>
      </c>
      <c r="C23" s="308"/>
      <c r="D23" s="113">
        <v>0.20179089418589985</v>
      </c>
      <c r="E23" s="115">
        <v>16</v>
      </c>
      <c r="F23" s="114">
        <v>16</v>
      </c>
      <c r="G23" s="114">
        <v>14</v>
      </c>
      <c r="H23" s="114">
        <v>14</v>
      </c>
      <c r="I23" s="140">
        <v>14</v>
      </c>
      <c r="J23" s="115">
        <v>2</v>
      </c>
      <c r="K23" s="116">
        <v>14.285714285714286</v>
      </c>
    </row>
    <row r="24" spans="1:11" ht="14.1" customHeight="1" x14ac:dyDescent="0.2">
      <c r="A24" s="306">
        <v>24</v>
      </c>
      <c r="B24" s="307" t="s">
        <v>241</v>
      </c>
      <c r="C24" s="308"/>
      <c r="D24" s="113">
        <v>1.3873123975280615</v>
      </c>
      <c r="E24" s="115">
        <v>110</v>
      </c>
      <c r="F24" s="114">
        <v>111</v>
      </c>
      <c r="G24" s="114">
        <v>116</v>
      </c>
      <c r="H24" s="114">
        <v>120</v>
      </c>
      <c r="I24" s="140">
        <v>120</v>
      </c>
      <c r="J24" s="115">
        <v>-10</v>
      </c>
      <c r="K24" s="116">
        <v>-8.3333333333333339</v>
      </c>
    </row>
    <row r="25" spans="1:11" ht="14.1" customHeight="1" x14ac:dyDescent="0.2">
      <c r="A25" s="306">
        <v>25</v>
      </c>
      <c r="B25" s="307" t="s">
        <v>242</v>
      </c>
      <c r="C25" s="308"/>
      <c r="D25" s="113">
        <v>1.8413419094463361</v>
      </c>
      <c r="E25" s="115">
        <v>146</v>
      </c>
      <c r="F25" s="114">
        <v>151</v>
      </c>
      <c r="G25" s="114">
        <v>149</v>
      </c>
      <c r="H25" s="114">
        <v>147</v>
      </c>
      <c r="I25" s="140">
        <v>138</v>
      </c>
      <c r="J25" s="115">
        <v>8</v>
      </c>
      <c r="K25" s="116">
        <v>5.7971014492753623</v>
      </c>
    </row>
    <row r="26" spans="1:11" ht="14.1" customHeight="1" x14ac:dyDescent="0.2">
      <c r="A26" s="306">
        <v>26</v>
      </c>
      <c r="B26" s="307" t="s">
        <v>243</v>
      </c>
      <c r="C26" s="308"/>
      <c r="D26" s="113">
        <v>1.3494766048682054</v>
      </c>
      <c r="E26" s="115">
        <v>107</v>
      </c>
      <c r="F26" s="114">
        <v>107</v>
      </c>
      <c r="G26" s="114">
        <v>107</v>
      </c>
      <c r="H26" s="114">
        <v>111</v>
      </c>
      <c r="I26" s="140">
        <v>109</v>
      </c>
      <c r="J26" s="115">
        <v>-2</v>
      </c>
      <c r="K26" s="116">
        <v>-1.834862385321101</v>
      </c>
    </row>
    <row r="27" spans="1:11" ht="14.1" customHeight="1" x14ac:dyDescent="0.2">
      <c r="A27" s="306">
        <v>27</v>
      </c>
      <c r="B27" s="307" t="s">
        <v>244</v>
      </c>
      <c r="C27" s="308"/>
      <c r="D27" s="113">
        <v>0.49186530457813094</v>
      </c>
      <c r="E27" s="115">
        <v>39</v>
      </c>
      <c r="F27" s="114">
        <v>34</v>
      </c>
      <c r="G27" s="114">
        <v>34</v>
      </c>
      <c r="H27" s="114">
        <v>38</v>
      </c>
      <c r="I27" s="140">
        <v>36</v>
      </c>
      <c r="J27" s="115">
        <v>3</v>
      </c>
      <c r="K27" s="116">
        <v>8.3333333333333339</v>
      </c>
    </row>
    <row r="28" spans="1:11" ht="14.1" customHeight="1" x14ac:dyDescent="0.2">
      <c r="A28" s="306">
        <v>28</v>
      </c>
      <c r="B28" s="307" t="s">
        <v>245</v>
      </c>
      <c r="C28" s="308"/>
      <c r="D28" s="113">
        <v>0.46664144280489345</v>
      </c>
      <c r="E28" s="115">
        <v>37</v>
      </c>
      <c r="F28" s="114">
        <v>35</v>
      </c>
      <c r="G28" s="114">
        <v>38</v>
      </c>
      <c r="H28" s="114">
        <v>40</v>
      </c>
      <c r="I28" s="140">
        <v>36</v>
      </c>
      <c r="J28" s="115">
        <v>1</v>
      </c>
      <c r="K28" s="116">
        <v>2.7777777777777777</v>
      </c>
    </row>
    <row r="29" spans="1:11" ht="14.1" customHeight="1" x14ac:dyDescent="0.2">
      <c r="A29" s="306">
        <v>29</v>
      </c>
      <c r="B29" s="307" t="s">
        <v>246</v>
      </c>
      <c r="C29" s="308"/>
      <c r="D29" s="113">
        <v>4.7546979442552653</v>
      </c>
      <c r="E29" s="115">
        <v>377</v>
      </c>
      <c r="F29" s="114">
        <v>422</v>
      </c>
      <c r="G29" s="114">
        <v>407</v>
      </c>
      <c r="H29" s="114">
        <v>425</v>
      </c>
      <c r="I29" s="140">
        <v>412</v>
      </c>
      <c r="J29" s="115">
        <v>-35</v>
      </c>
      <c r="K29" s="116">
        <v>-8.4951456310679614</v>
      </c>
    </row>
    <row r="30" spans="1:11" ht="14.1" customHeight="1" x14ac:dyDescent="0.2">
      <c r="A30" s="306" t="s">
        <v>247</v>
      </c>
      <c r="B30" s="307" t="s">
        <v>248</v>
      </c>
      <c r="C30" s="308"/>
      <c r="D30" s="113" t="s">
        <v>513</v>
      </c>
      <c r="E30" s="115" t="s">
        <v>513</v>
      </c>
      <c r="F30" s="114">
        <v>63</v>
      </c>
      <c r="G30" s="114" t="s">
        <v>513</v>
      </c>
      <c r="H30" s="114">
        <v>59</v>
      </c>
      <c r="I30" s="140">
        <v>59</v>
      </c>
      <c r="J30" s="115" t="s">
        <v>513</v>
      </c>
      <c r="K30" s="116" t="s">
        <v>513</v>
      </c>
    </row>
    <row r="31" spans="1:11" ht="14.1" customHeight="1" x14ac:dyDescent="0.2">
      <c r="A31" s="306" t="s">
        <v>249</v>
      </c>
      <c r="B31" s="307" t="s">
        <v>250</v>
      </c>
      <c r="C31" s="308"/>
      <c r="D31" s="113">
        <v>4.0358178837179972</v>
      </c>
      <c r="E31" s="115">
        <v>320</v>
      </c>
      <c r="F31" s="114">
        <v>356</v>
      </c>
      <c r="G31" s="114">
        <v>345</v>
      </c>
      <c r="H31" s="114">
        <v>363</v>
      </c>
      <c r="I31" s="140">
        <v>350</v>
      </c>
      <c r="J31" s="115">
        <v>-30</v>
      </c>
      <c r="K31" s="116">
        <v>-8.5714285714285712</v>
      </c>
    </row>
    <row r="32" spans="1:11" ht="14.1" customHeight="1" x14ac:dyDescent="0.2">
      <c r="A32" s="306">
        <v>31</v>
      </c>
      <c r="B32" s="307" t="s">
        <v>251</v>
      </c>
      <c r="C32" s="308"/>
      <c r="D32" s="113">
        <v>0.10089544709294992</v>
      </c>
      <c r="E32" s="115">
        <v>8</v>
      </c>
      <c r="F32" s="114">
        <v>8</v>
      </c>
      <c r="G32" s="114">
        <v>10</v>
      </c>
      <c r="H32" s="114">
        <v>11</v>
      </c>
      <c r="I32" s="140">
        <v>11</v>
      </c>
      <c r="J32" s="115">
        <v>-3</v>
      </c>
      <c r="K32" s="116">
        <v>-27.272727272727273</v>
      </c>
    </row>
    <row r="33" spans="1:11" ht="14.1" customHeight="1" x14ac:dyDescent="0.2">
      <c r="A33" s="306">
        <v>32</v>
      </c>
      <c r="B33" s="307" t="s">
        <v>252</v>
      </c>
      <c r="C33" s="308"/>
      <c r="D33" s="113">
        <v>1.2107453651153992</v>
      </c>
      <c r="E33" s="115">
        <v>96</v>
      </c>
      <c r="F33" s="114">
        <v>94</v>
      </c>
      <c r="G33" s="114">
        <v>99</v>
      </c>
      <c r="H33" s="114">
        <v>99</v>
      </c>
      <c r="I33" s="140">
        <v>85</v>
      </c>
      <c r="J33" s="115">
        <v>11</v>
      </c>
      <c r="K33" s="116">
        <v>12.941176470588236</v>
      </c>
    </row>
    <row r="34" spans="1:11" ht="14.1" customHeight="1" x14ac:dyDescent="0.2">
      <c r="A34" s="306">
        <v>33</v>
      </c>
      <c r="B34" s="307" t="s">
        <v>253</v>
      </c>
      <c r="C34" s="308"/>
      <c r="D34" s="113">
        <v>0.95850674738302433</v>
      </c>
      <c r="E34" s="115">
        <v>76</v>
      </c>
      <c r="F34" s="114">
        <v>69</v>
      </c>
      <c r="G34" s="114">
        <v>68</v>
      </c>
      <c r="H34" s="114">
        <v>75</v>
      </c>
      <c r="I34" s="140">
        <v>72</v>
      </c>
      <c r="J34" s="115">
        <v>4</v>
      </c>
      <c r="K34" s="116">
        <v>5.5555555555555554</v>
      </c>
    </row>
    <row r="35" spans="1:11" ht="14.1" customHeight="1" x14ac:dyDescent="0.2">
      <c r="A35" s="306">
        <v>34</v>
      </c>
      <c r="B35" s="307" t="s">
        <v>254</v>
      </c>
      <c r="C35" s="308"/>
      <c r="D35" s="113">
        <v>5.7132046916382899</v>
      </c>
      <c r="E35" s="115">
        <v>453</v>
      </c>
      <c r="F35" s="114">
        <v>461</v>
      </c>
      <c r="G35" s="114">
        <v>470</v>
      </c>
      <c r="H35" s="114">
        <v>463</v>
      </c>
      <c r="I35" s="140">
        <v>449</v>
      </c>
      <c r="J35" s="115">
        <v>4</v>
      </c>
      <c r="K35" s="116">
        <v>0.89086859688195996</v>
      </c>
    </row>
    <row r="36" spans="1:11" ht="14.1" customHeight="1" x14ac:dyDescent="0.2">
      <c r="A36" s="306">
        <v>41</v>
      </c>
      <c r="B36" s="307" t="s">
        <v>255</v>
      </c>
      <c r="C36" s="308"/>
      <c r="D36" s="113" t="s">
        <v>513</v>
      </c>
      <c r="E36" s="115" t="s">
        <v>513</v>
      </c>
      <c r="F36" s="114" t="s">
        <v>513</v>
      </c>
      <c r="G36" s="114" t="s">
        <v>513</v>
      </c>
      <c r="H36" s="114" t="s">
        <v>513</v>
      </c>
      <c r="I36" s="140" t="s">
        <v>513</v>
      </c>
      <c r="J36" s="115" t="s">
        <v>513</v>
      </c>
      <c r="K36" s="116" t="s">
        <v>513</v>
      </c>
    </row>
    <row r="37" spans="1:11" ht="14.1" customHeight="1" x14ac:dyDescent="0.2">
      <c r="A37" s="306">
        <v>42</v>
      </c>
      <c r="B37" s="307" t="s">
        <v>256</v>
      </c>
      <c r="C37" s="308"/>
      <c r="D37" s="113">
        <v>3.7835792659856225E-2</v>
      </c>
      <c r="E37" s="115">
        <v>3</v>
      </c>
      <c r="F37" s="114">
        <v>3</v>
      </c>
      <c r="G37" s="114">
        <v>3</v>
      </c>
      <c r="H37" s="114">
        <v>3</v>
      </c>
      <c r="I37" s="140">
        <v>3</v>
      </c>
      <c r="J37" s="115">
        <v>0</v>
      </c>
      <c r="K37" s="116">
        <v>0</v>
      </c>
    </row>
    <row r="38" spans="1:11" ht="14.1" customHeight="1" x14ac:dyDescent="0.2">
      <c r="A38" s="306">
        <v>43</v>
      </c>
      <c r="B38" s="307" t="s">
        <v>257</v>
      </c>
      <c r="C38" s="308"/>
      <c r="D38" s="113">
        <v>0.31529827216546852</v>
      </c>
      <c r="E38" s="115">
        <v>25</v>
      </c>
      <c r="F38" s="114">
        <v>26</v>
      </c>
      <c r="G38" s="114">
        <v>25</v>
      </c>
      <c r="H38" s="114">
        <v>25</v>
      </c>
      <c r="I38" s="140">
        <v>26</v>
      </c>
      <c r="J38" s="115">
        <v>-1</v>
      </c>
      <c r="K38" s="116">
        <v>-3.8461538461538463</v>
      </c>
    </row>
    <row r="39" spans="1:11" ht="14.1" customHeight="1" x14ac:dyDescent="0.2">
      <c r="A39" s="306">
        <v>51</v>
      </c>
      <c r="B39" s="307" t="s">
        <v>258</v>
      </c>
      <c r="C39" s="308"/>
      <c r="D39" s="113">
        <v>3.6826838188926723</v>
      </c>
      <c r="E39" s="115">
        <v>292</v>
      </c>
      <c r="F39" s="114">
        <v>302</v>
      </c>
      <c r="G39" s="114">
        <v>294</v>
      </c>
      <c r="H39" s="114">
        <v>277</v>
      </c>
      <c r="I39" s="140">
        <v>285</v>
      </c>
      <c r="J39" s="115">
        <v>7</v>
      </c>
      <c r="K39" s="116">
        <v>2.4561403508771931</v>
      </c>
    </row>
    <row r="40" spans="1:11" ht="14.1" customHeight="1" x14ac:dyDescent="0.2">
      <c r="A40" s="306" t="s">
        <v>259</v>
      </c>
      <c r="B40" s="307" t="s">
        <v>260</v>
      </c>
      <c r="C40" s="308"/>
      <c r="D40" s="113">
        <v>3.4304452011602975</v>
      </c>
      <c r="E40" s="115">
        <v>272</v>
      </c>
      <c r="F40" s="114">
        <v>278</v>
      </c>
      <c r="G40" s="114">
        <v>267</v>
      </c>
      <c r="H40" s="114">
        <v>252</v>
      </c>
      <c r="I40" s="140">
        <v>268</v>
      </c>
      <c r="J40" s="115">
        <v>4</v>
      </c>
      <c r="K40" s="116">
        <v>1.4925373134328359</v>
      </c>
    </row>
    <row r="41" spans="1:11" ht="14.1" customHeight="1" x14ac:dyDescent="0.2">
      <c r="A41" s="306"/>
      <c r="B41" s="307" t="s">
        <v>261</v>
      </c>
      <c r="C41" s="308"/>
      <c r="D41" s="113">
        <v>3.3169378231807292</v>
      </c>
      <c r="E41" s="115">
        <v>263</v>
      </c>
      <c r="F41" s="114">
        <v>269</v>
      </c>
      <c r="G41" s="114">
        <v>256</v>
      </c>
      <c r="H41" s="114">
        <v>241</v>
      </c>
      <c r="I41" s="140">
        <v>257</v>
      </c>
      <c r="J41" s="115">
        <v>6</v>
      </c>
      <c r="K41" s="116">
        <v>2.3346303501945527</v>
      </c>
    </row>
    <row r="42" spans="1:11" ht="14.1" customHeight="1" x14ac:dyDescent="0.2">
      <c r="A42" s="306">
        <v>52</v>
      </c>
      <c r="B42" s="307" t="s">
        <v>262</v>
      </c>
      <c r="C42" s="308"/>
      <c r="D42" s="113">
        <v>5.5618615209988649</v>
      </c>
      <c r="E42" s="115">
        <v>441</v>
      </c>
      <c r="F42" s="114">
        <v>421</v>
      </c>
      <c r="G42" s="114">
        <v>426</v>
      </c>
      <c r="H42" s="114">
        <v>432</v>
      </c>
      <c r="I42" s="140">
        <v>433</v>
      </c>
      <c r="J42" s="115">
        <v>8</v>
      </c>
      <c r="K42" s="116">
        <v>1.8475750577367205</v>
      </c>
    </row>
    <row r="43" spans="1:11" ht="14.1" customHeight="1" x14ac:dyDescent="0.2">
      <c r="A43" s="306" t="s">
        <v>263</v>
      </c>
      <c r="B43" s="307" t="s">
        <v>264</v>
      </c>
      <c r="C43" s="308"/>
      <c r="D43" s="113">
        <v>4.9186530457813094</v>
      </c>
      <c r="E43" s="115">
        <v>390</v>
      </c>
      <c r="F43" s="114">
        <v>376</v>
      </c>
      <c r="G43" s="114">
        <v>384</v>
      </c>
      <c r="H43" s="114">
        <v>383</v>
      </c>
      <c r="I43" s="140">
        <v>371</v>
      </c>
      <c r="J43" s="115">
        <v>19</v>
      </c>
      <c r="K43" s="116">
        <v>5.1212938005390836</v>
      </c>
    </row>
    <row r="44" spans="1:11" ht="14.1" customHeight="1" x14ac:dyDescent="0.2">
      <c r="A44" s="306">
        <v>53</v>
      </c>
      <c r="B44" s="307" t="s">
        <v>265</v>
      </c>
      <c r="C44" s="308"/>
      <c r="D44" s="113">
        <v>1.2864169504351115</v>
      </c>
      <c r="E44" s="115">
        <v>102</v>
      </c>
      <c r="F44" s="114">
        <v>107</v>
      </c>
      <c r="G44" s="114">
        <v>107</v>
      </c>
      <c r="H44" s="114">
        <v>109</v>
      </c>
      <c r="I44" s="140">
        <v>112</v>
      </c>
      <c r="J44" s="115">
        <v>-10</v>
      </c>
      <c r="K44" s="116">
        <v>-8.9285714285714288</v>
      </c>
    </row>
    <row r="45" spans="1:11" ht="14.1" customHeight="1" x14ac:dyDescent="0.2">
      <c r="A45" s="306" t="s">
        <v>266</v>
      </c>
      <c r="B45" s="307" t="s">
        <v>267</v>
      </c>
      <c r="C45" s="308"/>
      <c r="D45" s="113">
        <v>1.2611930886618741</v>
      </c>
      <c r="E45" s="115">
        <v>100</v>
      </c>
      <c r="F45" s="114">
        <v>105</v>
      </c>
      <c r="G45" s="114">
        <v>105</v>
      </c>
      <c r="H45" s="114">
        <v>106</v>
      </c>
      <c r="I45" s="140">
        <v>108</v>
      </c>
      <c r="J45" s="115">
        <v>-8</v>
      </c>
      <c r="K45" s="116">
        <v>-7.4074074074074074</v>
      </c>
    </row>
    <row r="46" spans="1:11" ht="14.1" customHeight="1" x14ac:dyDescent="0.2">
      <c r="A46" s="306">
        <v>54</v>
      </c>
      <c r="B46" s="307" t="s">
        <v>268</v>
      </c>
      <c r="C46" s="308"/>
      <c r="D46" s="113">
        <v>14.819018791777021</v>
      </c>
      <c r="E46" s="115">
        <v>1175</v>
      </c>
      <c r="F46" s="114">
        <v>1200</v>
      </c>
      <c r="G46" s="114">
        <v>1202</v>
      </c>
      <c r="H46" s="114">
        <v>1214</v>
      </c>
      <c r="I46" s="140">
        <v>1181</v>
      </c>
      <c r="J46" s="115">
        <v>-6</v>
      </c>
      <c r="K46" s="116">
        <v>-0.5080440304826418</v>
      </c>
    </row>
    <row r="47" spans="1:11" ht="14.1" customHeight="1" x14ac:dyDescent="0.2">
      <c r="A47" s="306">
        <v>61</v>
      </c>
      <c r="B47" s="307" t="s">
        <v>269</v>
      </c>
      <c r="C47" s="308"/>
      <c r="D47" s="113">
        <v>0.47925337369151216</v>
      </c>
      <c r="E47" s="115">
        <v>38</v>
      </c>
      <c r="F47" s="114">
        <v>43</v>
      </c>
      <c r="G47" s="114">
        <v>42</v>
      </c>
      <c r="H47" s="114">
        <v>41</v>
      </c>
      <c r="I47" s="140">
        <v>44</v>
      </c>
      <c r="J47" s="115">
        <v>-6</v>
      </c>
      <c r="K47" s="116">
        <v>-13.636363636363637</v>
      </c>
    </row>
    <row r="48" spans="1:11" ht="14.1" customHeight="1" x14ac:dyDescent="0.2">
      <c r="A48" s="306">
        <v>62</v>
      </c>
      <c r="B48" s="307" t="s">
        <v>270</v>
      </c>
      <c r="C48" s="308"/>
      <c r="D48" s="113">
        <v>11.262454281750536</v>
      </c>
      <c r="E48" s="115">
        <v>893</v>
      </c>
      <c r="F48" s="114">
        <v>935</v>
      </c>
      <c r="G48" s="114">
        <v>930</v>
      </c>
      <c r="H48" s="114">
        <v>939</v>
      </c>
      <c r="I48" s="140">
        <v>914</v>
      </c>
      <c r="J48" s="115">
        <v>-21</v>
      </c>
      <c r="K48" s="116">
        <v>-2.2975929978118161</v>
      </c>
    </row>
    <row r="49" spans="1:11" ht="14.1" customHeight="1" x14ac:dyDescent="0.2">
      <c r="A49" s="306">
        <v>63</v>
      </c>
      <c r="B49" s="307" t="s">
        <v>271</v>
      </c>
      <c r="C49" s="308"/>
      <c r="D49" s="113">
        <v>9.3958885105309626</v>
      </c>
      <c r="E49" s="115">
        <v>745</v>
      </c>
      <c r="F49" s="114">
        <v>887</v>
      </c>
      <c r="G49" s="114">
        <v>890</v>
      </c>
      <c r="H49" s="114">
        <v>856</v>
      </c>
      <c r="I49" s="140">
        <v>827</v>
      </c>
      <c r="J49" s="115">
        <v>-82</v>
      </c>
      <c r="K49" s="116">
        <v>-9.9153567110036267</v>
      </c>
    </row>
    <row r="50" spans="1:11" ht="14.1" customHeight="1" x14ac:dyDescent="0.2">
      <c r="A50" s="306" t="s">
        <v>272</v>
      </c>
      <c r="B50" s="307" t="s">
        <v>273</v>
      </c>
      <c r="C50" s="308"/>
      <c r="D50" s="113">
        <v>1.7782822550132424</v>
      </c>
      <c r="E50" s="115">
        <v>141</v>
      </c>
      <c r="F50" s="114">
        <v>143</v>
      </c>
      <c r="G50" s="114">
        <v>145</v>
      </c>
      <c r="H50" s="114">
        <v>146</v>
      </c>
      <c r="I50" s="140">
        <v>141</v>
      </c>
      <c r="J50" s="115">
        <v>0</v>
      </c>
      <c r="K50" s="116">
        <v>0</v>
      </c>
    </row>
    <row r="51" spans="1:11" ht="14.1" customHeight="1" x14ac:dyDescent="0.2">
      <c r="A51" s="306" t="s">
        <v>274</v>
      </c>
      <c r="B51" s="307" t="s">
        <v>275</v>
      </c>
      <c r="C51" s="308"/>
      <c r="D51" s="113">
        <v>7.2770841215790139</v>
      </c>
      <c r="E51" s="115">
        <v>577</v>
      </c>
      <c r="F51" s="114">
        <v>712</v>
      </c>
      <c r="G51" s="114">
        <v>713</v>
      </c>
      <c r="H51" s="114">
        <v>679</v>
      </c>
      <c r="I51" s="140">
        <v>656</v>
      </c>
      <c r="J51" s="115">
        <v>-79</v>
      </c>
      <c r="K51" s="116">
        <v>-12.042682926829269</v>
      </c>
    </row>
    <row r="52" spans="1:11" ht="14.1" customHeight="1" x14ac:dyDescent="0.2">
      <c r="A52" s="306">
        <v>71</v>
      </c>
      <c r="B52" s="307" t="s">
        <v>276</v>
      </c>
      <c r="C52" s="308"/>
      <c r="D52" s="113">
        <v>12.22096102913356</v>
      </c>
      <c r="E52" s="115">
        <v>969</v>
      </c>
      <c r="F52" s="114">
        <v>968</v>
      </c>
      <c r="G52" s="114">
        <v>983</v>
      </c>
      <c r="H52" s="114">
        <v>976</v>
      </c>
      <c r="I52" s="140">
        <v>961</v>
      </c>
      <c r="J52" s="115">
        <v>8</v>
      </c>
      <c r="K52" s="116">
        <v>0.83246618106139436</v>
      </c>
    </row>
    <row r="53" spans="1:11" ht="14.1" customHeight="1" x14ac:dyDescent="0.2">
      <c r="A53" s="306" t="s">
        <v>277</v>
      </c>
      <c r="B53" s="307" t="s">
        <v>278</v>
      </c>
      <c r="C53" s="308"/>
      <c r="D53" s="113">
        <v>0.49186530457813094</v>
      </c>
      <c r="E53" s="115">
        <v>39</v>
      </c>
      <c r="F53" s="114">
        <v>39</v>
      </c>
      <c r="G53" s="114">
        <v>41</v>
      </c>
      <c r="H53" s="114">
        <v>44</v>
      </c>
      <c r="I53" s="140">
        <v>44</v>
      </c>
      <c r="J53" s="115">
        <v>-5</v>
      </c>
      <c r="K53" s="116">
        <v>-11.363636363636363</v>
      </c>
    </row>
    <row r="54" spans="1:11" ht="14.1" customHeight="1" x14ac:dyDescent="0.2">
      <c r="A54" s="306" t="s">
        <v>279</v>
      </c>
      <c r="B54" s="307" t="s">
        <v>280</v>
      </c>
      <c r="C54" s="308"/>
      <c r="D54" s="113">
        <v>11.098499180224492</v>
      </c>
      <c r="E54" s="115">
        <v>880</v>
      </c>
      <c r="F54" s="114">
        <v>880</v>
      </c>
      <c r="G54" s="114">
        <v>892</v>
      </c>
      <c r="H54" s="114">
        <v>880</v>
      </c>
      <c r="I54" s="140">
        <v>865</v>
      </c>
      <c r="J54" s="115">
        <v>15</v>
      </c>
      <c r="K54" s="116">
        <v>1.7341040462427746</v>
      </c>
    </row>
    <row r="55" spans="1:11" ht="14.1" customHeight="1" x14ac:dyDescent="0.2">
      <c r="A55" s="306">
        <v>72</v>
      </c>
      <c r="B55" s="307" t="s">
        <v>281</v>
      </c>
      <c r="C55" s="308"/>
      <c r="D55" s="113">
        <v>1.1981334342287804</v>
      </c>
      <c r="E55" s="115">
        <v>95</v>
      </c>
      <c r="F55" s="114">
        <v>92</v>
      </c>
      <c r="G55" s="114">
        <v>88</v>
      </c>
      <c r="H55" s="114">
        <v>90</v>
      </c>
      <c r="I55" s="140">
        <v>96</v>
      </c>
      <c r="J55" s="115">
        <v>-1</v>
      </c>
      <c r="K55" s="116">
        <v>-1.0416666666666667</v>
      </c>
    </row>
    <row r="56" spans="1:11" ht="14.1" customHeight="1" x14ac:dyDescent="0.2">
      <c r="A56" s="306" t="s">
        <v>282</v>
      </c>
      <c r="B56" s="307" t="s">
        <v>283</v>
      </c>
      <c r="C56" s="308"/>
      <c r="D56" s="113">
        <v>0.12611930886618741</v>
      </c>
      <c r="E56" s="115">
        <v>10</v>
      </c>
      <c r="F56" s="114">
        <v>11</v>
      </c>
      <c r="G56" s="114">
        <v>9</v>
      </c>
      <c r="H56" s="114">
        <v>9</v>
      </c>
      <c r="I56" s="140">
        <v>11</v>
      </c>
      <c r="J56" s="115">
        <v>-1</v>
      </c>
      <c r="K56" s="116">
        <v>-9.0909090909090917</v>
      </c>
    </row>
    <row r="57" spans="1:11" ht="14.1" customHeight="1" x14ac:dyDescent="0.2">
      <c r="A57" s="306" t="s">
        <v>284</v>
      </c>
      <c r="B57" s="307" t="s">
        <v>285</v>
      </c>
      <c r="C57" s="308"/>
      <c r="D57" s="113">
        <v>0.83238743851683694</v>
      </c>
      <c r="E57" s="115">
        <v>66</v>
      </c>
      <c r="F57" s="114">
        <v>65</v>
      </c>
      <c r="G57" s="114">
        <v>65</v>
      </c>
      <c r="H57" s="114">
        <v>64</v>
      </c>
      <c r="I57" s="140">
        <v>67</v>
      </c>
      <c r="J57" s="115">
        <v>-1</v>
      </c>
      <c r="K57" s="116">
        <v>-1.4925373134328359</v>
      </c>
    </row>
    <row r="58" spans="1:11" ht="14.1" customHeight="1" x14ac:dyDescent="0.2">
      <c r="A58" s="306">
        <v>73</v>
      </c>
      <c r="B58" s="307" t="s">
        <v>286</v>
      </c>
      <c r="C58" s="308"/>
      <c r="D58" s="113">
        <v>0.95850674738302433</v>
      </c>
      <c r="E58" s="115">
        <v>76</v>
      </c>
      <c r="F58" s="114">
        <v>82</v>
      </c>
      <c r="G58" s="114">
        <v>83</v>
      </c>
      <c r="H58" s="114">
        <v>81</v>
      </c>
      <c r="I58" s="140">
        <v>87</v>
      </c>
      <c r="J58" s="115">
        <v>-11</v>
      </c>
      <c r="K58" s="116">
        <v>-12.64367816091954</v>
      </c>
    </row>
    <row r="59" spans="1:11" ht="14.1" customHeight="1" x14ac:dyDescent="0.2">
      <c r="A59" s="306" t="s">
        <v>287</v>
      </c>
      <c r="B59" s="307" t="s">
        <v>288</v>
      </c>
      <c r="C59" s="308"/>
      <c r="D59" s="113">
        <v>0.76932778408374325</v>
      </c>
      <c r="E59" s="115">
        <v>61</v>
      </c>
      <c r="F59" s="114">
        <v>67</v>
      </c>
      <c r="G59" s="114">
        <v>68</v>
      </c>
      <c r="H59" s="114">
        <v>68</v>
      </c>
      <c r="I59" s="140">
        <v>70</v>
      </c>
      <c r="J59" s="115">
        <v>-9</v>
      </c>
      <c r="K59" s="116">
        <v>-12.857142857142858</v>
      </c>
    </row>
    <row r="60" spans="1:11" ht="14.1" customHeight="1" x14ac:dyDescent="0.2">
      <c r="A60" s="306">
        <v>81</v>
      </c>
      <c r="B60" s="307" t="s">
        <v>289</v>
      </c>
      <c r="C60" s="308"/>
      <c r="D60" s="113">
        <v>5.3600706268129654</v>
      </c>
      <c r="E60" s="115">
        <v>425</v>
      </c>
      <c r="F60" s="114">
        <v>426</v>
      </c>
      <c r="G60" s="114">
        <v>427</v>
      </c>
      <c r="H60" s="114">
        <v>418</v>
      </c>
      <c r="I60" s="140">
        <v>405</v>
      </c>
      <c r="J60" s="115">
        <v>20</v>
      </c>
      <c r="K60" s="116">
        <v>4.9382716049382713</v>
      </c>
    </row>
    <row r="61" spans="1:11" ht="14.1" customHeight="1" x14ac:dyDescent="0.2">
      <c r="A61" s="306" t="s">
        <v>290</v>
      </c>
      <c r="B61" s="307" t="s">
        <v>291</v>
      </c>
      <c r="C61" s="308"/>
      <c r="D61" s="113">
        <v>2.4719384537772733</v>
      </c>
      <c r="E61" s="115">
        <v>196</v>
      </c>
      <c r="F61" s="114">
        <v>195</v>
      </c>
      <c r="G61" s="114">
        <v>202</v>
      </c>
      <c r="H61" s="114">
        <v>197</v>
      </c>
      <c r="I61" s="140">
        <v>196</v>
      </c>
      <c r="J61" s="115">
        <v>0</v>
      </c>
      <c r="K61" s="116">
        <v>0</v>
      </c>
    </row>
    <row r="62" spans="1:11" ht="14.1" customHeight="1" x14ac:dyDescent="0.2">
      <c r="A62" s="306" t="s">
        <v>292</v>
      </c>
      <c r="B62" s="307" t="s">
        <v>293</v>
      </c>
      <c r="C62" s="308"/>
      <c r="D62" s="113">
        <v>1.3747004666414429</v>
      </c>
      <c r="E62" s="115">
        <v>109</v>
      </c>
      <c r="F62" s="114">
        <v>108</v>
      </c>
      <c r="G62" s="114">
        <v>113</v>
      </c>
      <c r="H62" s="114">
        <v>107</v>
      </c>
      <c r="I62" s="140">
        <v>103</v>
      </c>
      <c r="J62" s="115">
        <v>6</v>
      </c>
      <c r="K62" s="116">
        <v>5.825242718446602</v>
      </c>
    </row>
    <row r="63" spans="1:11" ht="14.1" customHeight="1" x14ac:dyDescent="0.2">
      <c r="A63" s="306"/>
      <c r="B63" s="307" t="s">
        <v>294</v>
      </c>
      <c r="C63" s="308"/>
      <c r="D63" s="113">
        <v>0.84499936940345566</v>
      </c>
      <c r="E63" s="115">
        <v>67</v>
      </c>
      <c r="F63" s="114">
        <v>66</v>
      </c>
      <c r="G63" s="114">
        <v>68</v>
      </c>
      <c r="H63" s="114">
        <v>64</v>
      </c>
      <c r="I63" s="140">
        <v>63</v>
      </c>
      <c r="J63" s="115">
        <v>4</v>
      </c>
      <c r="K63" s="116">
        <v>6.3492063492063489</v>
      </c>
    </row>
    <row r="64" spans="1:11" ht="14.1" customHeight="1" x14ac:dyDescent="0.2">
      <c r="A64" s="306" t="s">
        <v>295</v>
      </c>
      <c r="B64" s="307" t="s">
        <v>296</v>
      </c>
      <c r="C64" s="308"/>
      <c r="D64" s="113">
        <v>0.16395510152604365</v>
      </c>
      <c r="E64" s="115">
        <v>13</v>
      </c>
      <c r="F64" s="114">
        <v>13</v>
      </c>
      <c r="G64" s="114">
        <v>11</v>
      </c>
      <c r="H64" s="114">
        <v>11</v>
      </c>
      <c r="I64" s="140">
        <v>10</v>
      </c>
      <c r="J64" s="115">
        <v>3</v>
      </c>
      <c r="K64" s="116">
        <v>30</v>
      </c>
    </row>
    <row r="65" spans="1:11" ht="14.1" customHeight="1" x14ac:dyDescent="0.2">
      <c r="A65" s="306" t="s">
        <v>297</v>
      </c>
      <c r="B65" s="307" t="s">
        <v>298</v>
      </c>
      <c r="C65" s="308"/>
      <c r="D65" s="113">
        <v>1.1602976415689241</v>
      </c>
      <c r="E65" s="115">
        <v>92</v>
      </c>
      <c r="F65" s="114">
        <v>96</v>
      </c>
      <c r="G65" s="114">
        <v>90</v>
      </c>
      <c r="H65" s="114">
        <v>88</v>
      </c>
      <c r="I65" s="140">
        <v>82</v>
      </c>
      <c r="J65" s="115">
        <v>10</v>
      </c>
      <c r="K65" s="116">
        <v>12.195121951219512</v>
      </c>
    </row>
    <row r="66" spans="1:11" ht="14.1" customHeight="1" x14ac:dyDescent="0.2">
      <c r="A66" s="306">
        <v>82</v>
      </c>
      <c r="B66" s="307" t="s">
        <v>299</v>
      </c>
      <c r="C66" s="308"/>
      <c r="D66" s="113">
        <v>2.2575356287047548</v>
      </c>
      <c r="E66" s="115">
        <v>179</v>
      </c>
      <c r="F66" s="114">
        <v>176</v>
      </c>
      <c r="G66" s="114">
        <v>173</v>
      </c>
      <c r="H66" s="114">
        <v>199</v>
      </c>
      <c r="I66" s="140">
        <v>180</v>
      </c>
      <c r="J66" s="115">
        <v>-1</v>
      </c>
      <c r="K66" s="116">
        <v>-0.55555555555555558</v>
      </c>
    </row>
    <row r="67" spans="1:11" ht="14.1" customHeight="1" x14ac:dyDescent="0.2">
      <c r="A67" s="306" t="s">
        <v>300</v>
      </c>
      <c r="B67" s="307" t="s">
        <v>301</v>
      </c>
      <c r="C67" s="308"/>
      <c r="D67" s="113">
        <v>0.98373060915626187</v>
      </c>
      <c r="E67" s="115">
        <v>78</v>
      </c>
      <c r="F67" s="114">
        <v>74</v>
      </c>
      <c r="G67" s="114">
        <v>68</v>
      </c>
      <c r="H67" s="114">
        <v>94</v>
      </c>
      <c r="I67" s="140">
        <v>69</v>
      </c>
      <c r="J67" s="115">
        <v>9</v>
      </c>
      <c r="K67" s="116">
        <v>13.043478260869565</v>
      </c>
    </row>
    <row r="68" spans="1:11" ht="14.1" customHeight="1" x14ac:dyDescent="0.2">
      <c r="A68" s="306" t="s">
        <v>302</v>
      </c>
      <c r="B68" s="307" t="s">
        <v>303</v>
      </c>
      <c r="C68" s="308"/>
      <c r="D68" s="113">
        <v>0.99634254004288059</v>
      </c>
      <c r="E68" s="115">
        <v>79</v>
      </c>
      <c r="F68" s="114">
        <v>79</v>
      </c>
      <c r="G68" s="114">
        <v>83</v>
      </c>
      <c r="H68" s="114">
        <v>84</v>
      </c>
      <c r="I68" s="140">
        <v>88</v>
      </c>
      <c r="J68" s="115">
        <v>-9</v>
      </c>
      <c r="K68" s="116">
        <v>-10.227272727272727</v>
      </c>
    </row>
    <row r="69" spans="1:11" ht="14.1" customHeight="1" x14ac:dyDescent="0.2">
      <c r="A69" s="306">
        <v>83</v>
      </c>
      <c r="B69" s="307" t="s">
        <v>304</v>
      </c>
      <c r="C69" s="308"/>
      <c r="D69" s="113">
        <v>3.1151469289948293</v>
      </c>
      <c r="E69" s="115">
        <v>247</v>
      </c>
      <c r="F69" s="114">
        <v>248</v>
      </c>
      <c r="G69" s="114">
        <v>272</v>
      </c>
      <c r="H69" s="114">
        <v>264</v>
      </c>
      <c r="I69" s="140">
        <v>235</v>
      </c>
      <c r="J69" s="115">
        <v>12</v>
      </c>
      <c r="K69" s="116">
        <v>5.1063829787234045</v>
      </c>
    </row>
    <row r="70" spans="1:11" ht="14.1" customHeight="1" x14ac:dyDescent="0.2">
      <c r="A70" s="306" t="s">
        <v>305</v>
      </c>
      <c r="B70" s="307" t="s">
        <v>306</v>
      </c>
      <c r="C70" s="308"/>
      <c r="D70" s="113">
        <v>1.5386555681674865</v>
      </c>
      <c r="E70" s="115">
        <v>122</v>
      </c>
      <c r="F70" s="114">
        <v>125</v>
      </c>
      <c r="G70" s="114">
        <v>148</v>
      </c>
      <c r="H70" s="114">
        <v>148</v>
      </c>
      <c r="I70" s="140">
        <v>119</v>
      </c>
      <c r="J70" s="115">
        <v>3</v>
      </c>
      <c r="K70" s="116">
        <v>2.5210084033613445</v>
      </c>
    </row>
    <row r="71" spans="1:11" ht="14.1" customHeight="1" x14ac:dyDescent="0.2">
      <c r="A71" s="306"/>
      <c r="B71" s="307" t="s">
        <v>307</v>
      </c>
      <c r="C71" s="308"/>
      <c r="D71" s="113">
        <v>1.0341783327027367</v>
      </c>
      <c r="E71" s="115">
        <v>82</v>
      </c>
      <c r="F71" s="114">
        <v>86</v>
      </c>
      <c r="G71" s="114">
        <v>87</v>
      </c>
      <c r="H71" s="114">
        <v>85</v>
      </c>
      <c r="I71" s="140">
        <v>84</v>
      </c>
      <c r="J71" s="115">
        <v>-2</v>
      </c>
      <c r="K71" s="116">
        <v>-2.3809523809523809</v>
      </c>
    </row>
    <row r="72" spans="1:11" ht="14.1" customHeight="1" x14ac:dyDescent="0.2">
      <c r="A72" s="306">
        <v>84</v>
      </c>
      <c r="B72" s="307" t="s">
        <v>308</v>
      </c>
      <c r="C72" s="308"/>
      <c r="D72" s="113">
        <v>0.94589481649640561</v>
      </c>
      <c r="E72" s="115">
        <v>75</v>
      </c>
      <c r="F72" s="114">
        <v>79</v>
      </c>
      <c r="G72" s="114">
        <v>78</v>
      </c>
      <c r="H72" s="114">
        <v>73</v>
      </c>
      <c r="I72" s="140">
        <v>76</v>
      </c>
      <c r="J72" s="115">
        <v>-1</v>
      </c>
      <c r="K72" s="116">
        <v>-1.3157894736842106</v>
      </c>
    </row>
    <row r="73" spans="1:11" ht="14.1" customHeight="1" x14ac:dyDescent="0.2">
      <c r="A73" s="306" t="s">
        <v>309</v>
      </c>
      <c r="B73" s="307" t="s">
        <v>310</v>
      </c>
      <c r="C73" s="308"/>
      <c r="D73" s="113">
        <v>0.12611930886618741</v>
      </c>
      <c r="E73" s="115">
        <v>10</v>
      </c>
      <c r="F73" s="114">
        <v>11</v>
      </c>
      <c r="G73" s="114">
        <v>13</v>
      </c>
      <c r="H73" s="114">
        <v>11</v>
      </c>
      <c r="I73" s="140">
        <v>10</v>
      </c>
      <c r="J73" s="115">
        <v>0</v>
      </c>
      <c r="K73" s="116">
        <v>0</v>
      </c>
    </row>
    <row r="74" spans="1:11" ht="14.1" customHeight="1" x14ac:dyDescent="0.2">
      <c r="A74" s="306" t="s">
        <v>311</v>
      </c>
      <c r="B74" s="307" t="s">
        <v>312</v>
      </c>
      <c r="C74" s="308"/>
      <c r="D74" s="113">
        <v>0.25223861773237483</v>
      </c>
      <c r="E74" s="115">
        <v>20</v>
      </c>
      <c r="F74" s="114">
        <v>20</v>
      </c>
      <c r="G74" s="114">
        <v>21</v>
      </c>
      <c r="H74" s="114">
        <v>22</v>
      </c>
      <c r="I74" s="140">
        <v>21</v>
      </c>
      <c r="J74" s="115">
        <v>-1</v>
      </c>
      <c r="K74" s="116">
        <v>-4.7619047619047619</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7.5671585319712451E-2</v>
      </c>
      <c r="E76" s="115">
        <v>6</v>
      </c>
      <c r="F76" s="114">
        <v>6</v>
      </c>
      <c r="G76" s="114">
        <v>6</v>
      </c>
      <c r="H76" s="114">
        <v>5</v>
      </c>
      <c r="I76" s="140">
        <v>5</v>
      </c>
      <c r="J76" s="115">
        <v>1</v>
      </c>
      <c r="K76" s="116">
        <v>20</v>
      </c>
    </row>
    <row r="77" spans="1:11" ht="14.1" customHeight="1" x14ac:dyDescent="0.2">
      <c r="A77" s="306">
        <v>92</v>
      </c>
      <c r="B77" s="307" t="s">
        <v>316</v>
      </c>
      <c r="C77" s="308"/>
      <c r="D77" s="113">
        <v>0.1513431706394249</v>
      </c>
      <c r="E77" s="115">
        <v>12</v>
      </c>
      <c r="F77" s="114">
        <v>10</v>
      </c>
      <c r="G77" s="114">
        <v>10</v>
      </c>
      <c r="H77" s="114">
        <v>10</v>
      </c>
      <c r="I77" s="140">
        <v>8</v>
      </c>
      <c r="J77" s="115">
        <v>4</v>
      </c>
      <c r="K77" s="116">
        <v>50</v>
      </c>
    </row>
    <row r="78" spans="1:11" ht="14.1" customHeight="1" x14ac:dyDescent="0.2">
      <c r="A78" s="306">
        <v>93</v>
      </c>
      <c r="B78" s="307" t="s">
        <v>317</v>
      </c>
      <c r="C78" s="308"/>
      <c r="D78" s="113">
        <v>0.10089544709294992</v>
      </c>
      <c r="E78" s="115">
        <v>8</v>
      </c>
      <c r="F78" s="114">
        <v>7</v>
      </c>
      <c r="G78" s="114">
        <v>8</v>
      </c>
      <c r="H78" s="114">
        <v>4</v>
      </c>
      <c r="I78" s="140">
        <v>5</v>
      </c>
      <c r="J78" s="115">
        <v>3</v>
      </c>
      <c r="K78" s="116">
        <v>60</v>
      </c>
    </row>
    <row r="79" spans="1:11" ht="14.1" customHeight="1" x14ac:dyDescent="0.2">
      <c r="A79" s="306">
        <v>94</v>
      </c>
      <c r="B79" s="307" t="s">
        <v>318</v>
      </c>
      <c r="C79" s="308"/>
      <c r="D79" s="113">
        <v>0.26485054861899354</v>
      </c>
      <c r="E79" s="115">
        <v>21</v>
      </c>
      <c r="F79" s="114">
        <v>25</v>
      </c>
      <c r="G79" s="114">
        <v>26</v>
      </c>
      <c r="H79" s="114">
        <v>25</v>
      </c>
      <c r="I79" s="140">
        <v>27</v>
      </c>
      <c r="J79" s="115">
        <v>-6</v>
      </c>
      <c r="K79" s="116">
        <v>-22.222222222222221</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3.1277588598814479</v>
      </c>
      <c r="E81" s="143">
        <v>248</v>
      </c>
      <c r="F81" s="144">
        <v>263</v>
      </c>
      <c r="G81" s="144">
        <v>256</v>
      </c>
      <c r="H81" s="144">
        <v>273</v>
      </c>
      <c r="I81" s="145">
        <v>263</v>
      </c>
      <c r="J81" s="143">
        <v>-15</v>
      </c>
      <c r="K81" s="146">
        <v>-5.7034220532319395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2341</v>
      </c>
      <c r="G12" s="536">
        <v>1249</v>
      </c>
      <c r="H12" s="536">
        <v>2277</v>
      </c>
      <c r="I12" s="536">
        <v>1794</v>
      </c>
      <c r="J12" s="537">
        <v>2933</v>
      </c>
      <c r="K12" s="538">
        <v>-592</v>
      </c>
      <c r="L12" s="349">
        <v>-20.184111830889872</v>
      </c>
    </row>
    <row r="13" spans="1:17" s="110" customFormat="1" ht="15" customHeight="1" x14ac:dyDescent="0.2">
      <c r="A13" s="350" t="s">
        <v>344</v>
      </c>
      <c r="B13" s="351" t="s">
        <v>345</v>
      </c>
      <c r="C13" s="347"/>
      <c r="D13" s="347"/>
      <c r="E13" s="348"/>
      <c r="F13" s="536">
        <v>1427</v>
      </c>
      <c r="G13" s="536">
        <v>525</v>
      </c>
      <c r="H13" s="536">
        <v>1227</v>
      </c>
      <c r="I13" s="536">
        <v>1138</v>
      </c>
      <c r="J13" s="537">
        <v>1850</v>
      </c>
      <c r="K13" s="538">
        <v>-423</v>
      </c>
      <c r="L13" s="349">
        <v>-22.864864864864863</v>
      </c>
    </row>
    <row r="14" spans="1:17" s="110" customFormat="1" ht="22.5" customHeight="1" x14ac:dyDescent="0.2">
      <c r="A14" s="350"/>
      <c r="B14" s="351" t="s">
        <v>346</v>
      </c>
      <c r="C14" s="347"/>
      <c r="D14" s="347"/>
      <c r="E14" s="348"/>
      <c r="F14" s="536">
        <v>914</v>
      </c>
      <c r="G14" s="536">
        <v>724</v>
      </c>
      <c r="H14" s="536">
        <v>1050</v>
      </c>
      <c r="I14" s="536">
        <v>656</v>
      </c>
      <c r="J14" s="537">
        <v>1083</v>
      </c>
      <c r="K14" s="538">
        <v>-169</v>
      </c>
      <c r="L14" s="349">
        <v>-15.604801477377654</v>
      </c>
    </row>
    <row r="15" spans="1:17" s="110" customFormat="1" ht="15" customHeight="1" x14ac:dyDescent="0.2">
      <c r="A15" s="350" t="s">
        <v>347</v>
      </c>
      <c r="B15" s="351" t="s">
        <v>108</v>
      </c>
      <c r="C15" s="347"/>
      <c r="D15" s="347"/>
      <c r="E15" s="348"/>
      <c r="F15" s="536">
        <v>472</v>
      </c>
      <c r="G15" s="536">
        <v>300</v>
      </c>
      <c r="H15" s="536">
        <v>1105</v>
      </c>
      <c r="I15" s="536">
        <v>358</v>
      </c>
      <c r="J15" s="537">
        <v>639</v>
      </c>
      <c r="K15" s="538">
        <v>-167</v>
      </c>
      <c r="L15" s="349">
        <v>-26.134585289514867</v>
      </c>
    </row>
    <row r="16" spans="1:17" s="110" customFormat="1" ht="15" customHeight="1" x14ac:dyDescent="0.2">
      <c r="A16" s="350"/>
      <c r="B16" s="351" t="s">
        <v>109</v>
      </c>
      <c r="C16" s="347"/>
      <c r="D16" s="347"/>
      <c r="E16" s="348"/>
      <c r="F16" s="536">
        <v>1533</v>
      </c>
      <c r="G16" s="536">
        <v>826</v>
      </c>
      <c r="H16" s="536">
        <v>1034</v>
      </c>
      <c r="I16" s="536">
        <v>1187</v>
      </c>
      <c r="J16" s="537">
        <v>1896</v>
      </c>
      <c r="K16" s="538">
        <v>-363</v>
      </c>
      <c r="L16" s="349">
        <v>-19.145569620253166</v>
      </c>
    </row>
    <row r="17" spans="1:12" s="110" customFormat="1" ht="15" customHeight="1" x14ac:dyDescent="0.2">
      <c r="A17" s="350"/>
      <c r="B17" s="351" t="s">
        <v>110</v>
      </c>
      <c r="C17" s="347"/>
      <c r="D17" s="347"/>
      <c r="E17" s="348"/>
      <c r="F17" s="536">
        <v>311</v>
      </c>
      <c r="G17" s="536">
        <v>108</v>
      </c>
      <c r="H17" s="536">
        <v>120</v>
      </c>
      <c r="I17" s="536">
        <v>222</v>
      </c>
      <c r="J17" s="537">
        <v>385</v>
      </c>
      <c r="K17" s="538">
        <v>-74</v>
      </c>
      <c r="L17" s="349">
        <v>-19.220779220779221</v>
      </c>
    </row>
    <row r="18" spans="1:12" s="110" customFormat="1" ht="15" customHeight="1" x14ac:dyDescent="0.2">
      <c r="A18" s="350"/>
      <c r="B18" s="351" t="s">
        <v>111</v>
      </c>
      <c r="C18" s="347"/>
      <c r="D18" s="347"/>
      <c r="E18" s="348"/>
      <c r="F18" s="536">
        <v>25</v>
      </c>
      <c r="G18" s="536">
        <v>15</v>
      </c>
      <c r="H18" s="536">
        <v>18</v>
      </c>
      <c r="I18" s="536">
        <v>27</v>
      </c>
      <c r="J18" s="537">
        <v>13</v>
      </c>
      <c r="K18" s="538">
        <v>12</v>
      </c>
      <c r="L18" s="349">
        <v>92.307692307692307</v>
      </c>
    </row>
    <row r="19" spans="1:12" s="110" customFormat="1" ht="15" customHeight="1" x14ac:dyDescent="0.2">
      <c r="A19" s="118" t="s">
        <v>113</v>
      </c>
      <c r="B19" s="119" t="s">
        <v>181</v>
      </c>
      <c r="C19" s="347"/>
      <c r="D19" s="347"/>
      <c r="E19" s="348"/>
      <c r="F19" s="536">
        <v>1708</v>
      </c>
      <c r="G19" s="536">
        <v>772</v>
      </c>
      <c r="H19" s="536">
        <v>1734</v>
      </c>
      <c r="I19" s="536">
        <v>1308</v>
      </c>
      <c r="J19" s="537">
        <v>2215</v>
      </c>
      <c r="K19" s="538">
        <v>-507</v>
      </c>
      <c r="L19" s="349">
        <v>-22.889390519187359</v>
      </c>
    </row>
    <row r="20" spans="1:12" s="110" customFormat="1" ht="15" customHeight="1" x14ac:dyDescent="0.2">
      <c r="A20" s="118"/>
      <c r="B20" s="119" t="s">
        <v>182</v>
      </c>
      <c r="C20" s="347"/>
      <c r="D20" s="347"/>
      <c r="E20" s="348"/>
      <c r="F20" s="536">
        <v>633</v>
      </c>
      <c r="G20" s="536">
        <v>477</v>
      </c>
      <c r="H20" s="536">
        <v>543</v>
      </c>
      <c r="I20" s="536">
        <v>486</v>
      </c>
      <c r="J20" s="537">
        <v>718</v>
      </c>
      <c r="K20" s="538">
        <v>-85</v>
      </c>
      <c r="L20" s="349">
        <v>-11.838440111420613</v>
      </c>
    </row>
    <row r="21" spans="1:12" s="110" customFormat="1" ht="15" customHeight="1" x14ac:dyDescent="0.2">
      <c r="A21" s="118" t="s">
        <v>113</v>
      </c>
      <c r="B21" s="119" t="s">
        <v>116</v>
      </c>
      <c r="C21" s="347"/>
      <c r="D21" s="347"/>
      <c r="E21" s="348"/>
      <c r="F21" s="536">
        <v>1913</v>
      </c>
      <c r="G21" s="536">
        <v>939</v>
      </c>
      <c r="H21" s="536">
        <v>1858</v>
      </c>
      <c r="I21" s="536">
        <v>1372</v>
      </c>
      <c r="J21" s="537">
        <v>2472</v>
      </c>
      <c r="K21" s="538">
        <v>-559</v>
      </c>
      <c r="L21" s="349">
        <v>-22.613268608414238</v>
      </c>
    </row>
    <row r="22" spans="1:12" s="110" customFormat="1" ht="15" customHeight="1" x14ac:dyDescent="0.2">
      <c r="A22" s="118"/>
      <c r="B22" s="119" t="s">
        <v>117</v>
      </c>
      <c r="C22" s="347"/>
      <c r="D22" s="347"/>
      <c r="E22" s="348"/>
      <c r="F22" s="536">
        <v>428</v>
      </c>
      <c r="G22" s="536">
        <v>310</v>
      </c>
      <c r="H22" s="536">
        <v>419</v>
      </c>
      <c r="I22" s="536">
        <v>422</v>
      </c>
      <c r="J22" s="537">
        <v>461</v>
      </c>
      <c r="K22" s="538">
        <v>-33</v>
      </c>
      <c r="L22" s="349">
        <v>-7.1583514099783079</v>
      </c>
    </row>
    <row r="23" spans="1:12" s="110" customFormat="1" ht="15" customHeight="1" x14ac:dyDescent="0.2">
      <c r="A23" s="352" t="s">
        <v>347</v>
      </c>
      <c r="B23" s="353" t="s">
        <v>193</v>
      </c>
      <c r="C23" s="354"/>
      <c r="D23" s="354"/>
      <c r="E23" s="355"/>
      <c r="F23" s="539">
        <v>26</v>
      </c>
      <c r="G23" s="539">
        <v>80</v>
      </c>
      <c r="H23" s="539">
        <v>525</v>
      </c>
      <c r="I23" s="539">
        <v>27</v>
      </c>
      <c r="J23" s="540">
        <v>120</v>
      </c>
      <c r="K23" s="541">
        <v>-94</v>
      </c>
      <c r="L23" s="356">
        <v>-78.333333333333329</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21.4</v>
      </c>
      <c r="G25" s="542">
        <v>26.8</v>
      </c>
      <c r="H25" s="542">
        <v>26.9</v>
      </c>
      <c r="I25" s="542">
        <v>23</v>
      </c>
      <c r="J25" s="542">
        <v>19.5</v>
      </c>
      <c r="K25" s="543" t="s">
        <v>349</v>
      </c>
      <c r="L25" s="364">
        <v>1.8999999999999986</v>
      </c>
    </row>
    <row r="26" spans="1:12" s="110" customFormat="1" ht="15" customHeight="1" x14ac:dyDescent="0.2">
      <c r="A26" s="365" t="s">
        <v>105</v>
      </c>
      <c r="B26" s="366" t="s">
        <v>345</v>
      </c>
      <c r="C26" s="362"/>
      <c r="D26" s="362"/>
      <c r="E26" s="363"/>
      <c r="F26" s="542">
        <v>19.7</v>
      </c>
      <c r="G26" s="542">
        <v>25.8</v>
      </c>
      <c r="H26" s="542">
        <v>24.9</v>
      </c>
      <c r="I26" s="542">
        <v>19.600000000000001</v>
      </c>
      <c r="J26" s="544">
        <v>17.399999999999999</v>
      </c>
      <c r="K26" s="543" t="s">
        <v>349</v>
      </c>
      <c r="L26" s="364">
        <v>2.3000000000000007</v>
      </c>
    </row>
    <row r="27" spans="1:12" s="110" customFormat="1" ht="15" customHeight="1" x14ac:dyDescent="0.2">
      <c r="A27" s="365"/>
      <c r="B27" s="366" t="s">
        <v>346</v>
      </c>
      <c r="C27" s="362"/>
      <c r="D27" s="362"/>
      <c r="E27" s="363"/>
      <c r="F27" s="542">
        <v>24.1</v>
      </c>
      <c r="G27" s="542">
        <v>27.5</v>
      </c>
      <c r="H27" s="542">
        <v>29</v>
      </c>
      <c r="I27" s="542">
        <v>28.8</v>
      </c>
      <c r="J27" s="542">
        <v>23.1</v>
      </c>
      <c r="K27" s="543" t="s">
        <v>349</v>
      </c>
      <c r="L27" s="364">
        <v>1</v>
      </c>
    </row>
    <row r="28" spans="1:12" s="110" customFormat="1" ht="15" customHeight="1" x14ac:dyDescent="0.2">
      <c r="A28" s="365" t="s">
        <v>113</v>
      </c>
      <c r="B28" s="366" t="s">
        <v>108</v>
      </c>
      <c r="C28" s="362"/>
      <c r="D28" s="362"/>
      <c r="E28" s="363"/>
      <c r="F28" s="542">
        <v>27</v>
      </c>
      <c r="G28" s="542">
        <v>30.8</v>
      </c>
      <c r="H28" s="542">
        <v>27.8</v>
      </c>
      <c r="I28" s="542">
        <v>28.8</v>
      </c>
      <c r="J28" s="542">
        <v>29.9</v>
      </c>
      <c r="K28" s="543" t="s">
        <v>349</v>
      </c>
      <c r="L28" s="364">
        <v>-2.8999999999999986</v>
      </c>
    </row>
    <row r="29" spans="1:12" s="110" customFormat="1" ht="11.25" x14ac:dyDescent="0.2">
      <c r="A29" s="365"/>
      <c r="B29" s="366" t="s">
        <v>109</v>
      </c>
      <c r="C29" s="362"/>
      <c r="D29" s="362"/>
      <c r="E29" s="363"/>
      <c r="F29" s="542">
        <v>21.4</v>
      </c>
      <c r="G29" s="542">
        <v>25.3</v>
      </c>
      <c r="H29" s="542">
        <v>26.3</v>
      </c>
      <c r="I29" s="542">
        <v>22.3</v>
      </c>
      <c r="J29" s="544">
        <v>18.2</v>
      </c>
      <c r="K29" s="543" t="s">
        <v>349</v>
      </c>
      <c r="L29" s="364">
        <v>3.1999999999999993</v>
      </c>
    </row>
    <row r="30" spans="1:12" s="110" customFormat="1" ht="15" customHeight="1" x14ac:dyDescent="0.2">
      <c r="A30" s="365"/>
      <c r="B30" s="366" t="s">
        <v>110</v>
      </c>
      <c r="C30" s="362"/>
      <c r="D30" s="362"/>
      <c r="E30" s="363"/>
      <c r="F30" s="542">
        <v>14.5</v>
      </c>
      <c r="G30" s="542">
        <v>29.6</v>
      </c>
      <c r="H30" s="542">
        <v>27.5</v>
      </c>
      <c r="I30" s="542">
        <v>20.7</v>
      </c>
      <c r="J30" s="542">
        <v>11.7</v>
      </c>
      <c r="K30" s="543" t="s">
        <v>349</v>
      </c>
      <c r="L30" s="364">
        <v>2.8000000000000007</v>
      </c>
    </row>
    <row r="31" spans="1:12" s="110" customFormat="1" ht="15" customHeight="1" x14ac:dyDescent="0.2">
      <c r="A31" s="365"/>
      <c r="B31" s="366" t="s">
        <v>111</v>
      </c>
      <c r="C31" s="362"/>
      <c r="D31" s="362"/>
      <c r="E31" s="363"/>
      <c r="F31" s="542">
        <v>12</v>
      </c>
      <c r="G31" s="542">
        <v>26.7</v>
      </c>
      <c r="H31" s="542">
        <v>27.8</v>
      </c>
      <c r="I31" s="542">
        <v>0</v>
      </c>
      <c r="J31" s="542">
        <v>30.8</v>
      </c>
      <c r="K31" s="543" t="s">
        <v>349</v>
      </c>
      <c r="L31" s="364">
        <v>-18.8</v>
      </c>
    </row>
    <row r="32" spans="1:12" s="110" customFormat="1" ht="15" customHeight="1" x14ac:dyDescent="0.2">
      <c r="A32" s="367" t="s">
        <v>113</v>
      </c>
      <c r="B32" s="368" t="s">
        <v>181</v>
      </c>
      <c r="C32" s="362"/>
      <c r="D32" s="362"/>
      <c r="E32" s="363"/>
      <c r="F32" s="542">
        <v>19.8</v>
      </c>
      <c r="G32" s="542">
        <v>24.6</v>
      </c>
      <c r="H32" s="542">
        <v>24.4</v>
      </c>
      <c r="I32" s="542">
        <v>22</v>
      </c>
      <c r="J32" s="544">
        <v>18.600000000000001</v>
      </c>
      <c r="K32" s="543" t="s">
        <v>349</v>
      </c>
      <c r="L32" s="364">
        <v>1.1999999999999993</v>
      </c>
    </row>
    <row r="33" spans="1:12" s="110" customFormat="1" ht="15" customHeight="1" x14ac:dyDescent="0.2">
      <c r="A33" s="367"/>
      <c r="B33" s="368" t="s">
        <v>182</v>
      </c>
      <c r="C33" s="362"/>
      <c r="D33" s="362"/>
      <c r="E33" s="363"/>
      <c r="F33" s="542">
        <v>25.8</v>
      </c>
      <c r="G33" s="542">
        <v>30</v>
      </c>
      <c r="H33" s="542">
        <v>32.4</v>
      </c>
      <c r="I33" s="542">
        <v>25.7</v>
      </c>
      <c r="J33" s="542">
        <v>22.1</v>
      </c>
      <c r="K33" s="543" t="s">
        <v>349</v>
      </c>
      <c r="L33" s="364">
        <v>3.6999999999999993</v>
      </c>
    </row>
    <row r="34" spans="1:12" s="369" customFormat="1" ht="15" customHeight="1" x14ac:dyDescent="0.2">
      <c r="A34" s="367" t="s">
        <v>113</v>
      </c>
      <c r="B34" s="368" t="s">
        <v>116</v>
      </c>
      <c r="C34" s="362"/>
      <c r="D34" s="362"/>
      <c r="E34" s="363"/>
      <c r="F34" s="542">
        <v>19</v>
      </c>
      <c r="G34" s="542">
        <v>25.6</v>
      </c>
      <c r="H34" s="542">
        <v>26.2</v>
      </c>
      <c r="I34" s="542">
        <v>20.2</v>
      </c>
      <c r="J34" s="542">
        <v>17.600000000000001</v>
      </c>
      <c r="K34" s="543" t="s">
        <v>349</v>
      </c>
      <c r="L34" s="364">
        <v>1.3999999999999986</v>
      </c>
    </row>
    <row r="35" spans="1:12" s="369" customFormat="1" ht="11.25" x14ac:dyDescent="0.2">
      <c r="A35" s="370"/>
      <c r="B35" s="371" t="s">
        <v>117</v>
      </c>
      <c r="C35" s="372"/>
      <c r="D35" s="372"/>
      <c r="E35" s="373"/>
      <c r="F35" s="545">
        <v>32.200000000000003</v>
      </c>
      <c r="G35" s="545">
        <v>30</v>
      </c>
      <c r="H35" s="545">
        <v>29.1</v>
      </c>
      <c r="I35" s="545">
        <v>31.9</v>
      </c>
      <c r="J35" s="546">
        <v>29.3</v>
      </c>
      <c r="K35" s="547" t="s">
        <v>349</v>
      </c>
      <c r="L35" s="374">
        <v>2.9000000000000021</v>
      </c>
    </row>
    <row r="36" spans="1:12" s="369" customFormat="1" ht="15.95" customHeight="1" x14ac:dyDescent="0.2">
      <c r="A36" s="375" t="s">
        <v>350</v>
      </c>
      <c r="B36" s="376"/>
      <c r="C36" s="377"/>
      <c r="D36" s="376"/>
      <c r="E36" s="378"/>
      <c r="F36" s="548">
        <v>2297</v>
      </c>
      <c r="G36" s="548">
        <v>1162</v>
      </c>
      <c r="H36" s="548">
        <v>1697</v>
      </c>
      <c r="I36" s="548">
        <v>1756</v>
      </c>
      <c r="J36" s="548">
        <v>2795</v>
      </c>
      <c r="K36" s="549">
        <v>-498</v>
      </c>
      <c r="L36" s="380">
        <v>-17.817531305903398</v>
      </c>
    </row>
    <row r="37" spans="1:12" s="369" customFormat="1" ht="15.95" customHeight="1" x14ac:dyDescent="0.2">
      <c r="A37" s="381"/>
      <c r="B37" s="382" t="s">
        <v>113</v>
      </c>
      <c r="C37" s="382" t="s">
        <v>351</v>
      </c>
      <c r="D37" s="382"/>
      <c r="E37" s="383"/>
      <c r="F37" s="548">
        <v>492</v>
      </c>
      <c r="G37" s="548">
        <v>311</v>
      </c>
      <c r="H37" s="548">
        <v>456</v>
      </c>
      <c r="I37" s="548">
        <v>404</v>
      </c>
      <c r="J37" s="548">
        <v>546</v>
      </c>
      <c r="K37" s="549">
        <v>-54</v>
      </c>
      <c r="L37" s="380">
        <v>-9.8901098901098905</v>
      </c>
    </row>
    <row r="38" spans="1:12" s="369" customFormat="1" ht="15.95" customHeight="1" x14ac:dyDescent="0.2">
      <c r="A38" s="381"/>
      <c r="B38" s="384" t="s">
        <v>105</v>
      </c>
      <c r="C38" s="384" t="s">
        <v>106</v>
      </c>
      <c r="D38" s="385"/>
      <c r="E38" s="383"/>
      <c r="F38" s="548">
        <v>1410</v>
      </c>
      <c r="G38" s="548">
        <v>496</v>
      </c>
      <c r="H38" s="548">
        <v>877</v>
      </c>
      <c r="I38" s="548">
        <v>1111</v>
      </c>
      <c r="J38" s="550">
        <v>1760</v>
      </c>
      <c r="K38" s="549">
        <v>-350</v>
      </c>
      <c r="L38" s="380">
        <v>-19.886363636363637</v>
      </c>
    </row>
    <row r="39" spans="1:12" s="369" customFormat="1" ht="15.95" customHeight="1" x14ac:dyDescent="0.2">
      <c r="A39" s="381"/>
      <c r="B39" s="385"/>
      <c r="C39" s="382" t="s">
        <v>352</v>
      </c>
      <c r="D39" s="385"/>
      <c r="E39" s="383"/>
      <c r="F39" s="548">
        <v>278</v>
      </c>
      <c r="G39" s="548">
        <v>128</v>
      </c>
      <c r="H39" s="548">
        <v>218</v>
      </c>
      <c r="I39" s="548">
        <v>218</v>
      </c>
      <c r="J39" s="548">
        <v>307</v>
      </c>
      <c r="K39" s="549">
        <v>-29</v>
      </c>
      <c r="L39" s="380">
        <v>-9.4462540716612384</v>
      </c>
    </row>
    <row r="40" spans="1:12" s="369" customFormat="1" ht="15.95" customHeight="1" x14ac:dyDescent="0.2">
      <c r="A40" s="381"/>
      <c r="B40" s="384"/>
      <c r="C40" s="384" t="s">
        <v>107</v>
      </c>
      <c r="D40" s="385"/>
      <c r="E40" s="383"/>
      <c r="F40" s="548">
        <v>887</v>
      </c>
      <c r="G40" s="548">
        <v>666</v>
      </c>
      <c r="H40" s="548">
        <v>820</v>
      </c>
      <c r="I40" s="548">
        <v>645</v>
      </c>
      <c r="J40" s="548">
        <v>1035</v>
      </c>
      <c r="K40" s="549">
        <v>-148</v>
      </c>
      <c r="L40" s="380">
        <v>-14.29951690821256</v>
      </c>
    </row>
    <row r="41" spans="1:12" s="369" customFormat="1" ht="24" customHeight="1" x14ac:dyDescent="0.2">
      <c r="A41" s="381"/>
      <c r="B41" s="385"/>
      <c r="C41" s="382" t="s">
        <v>352</v>
      </c>
      <c r="D41" s="385"/>
      <c r="E41" s="383"/>
      <c r="F41" s="548">
        <v>214</v>
      </c>
      <c r="G41" s="548">
        <v>183</v>
      </c>
      <c r="H41" s="548">
        <v>238</v>
      </c>
      <c r="I41" s="548">
        <v>186</v>
      </c>
      <c r="J41" s="550">
        <v>239</v>
      </c>
      <c r="K41" s="549">
        <v>-25</v>
      </c>
      <c r="L41" s="380">
        <v>-10.460251046025105</v>
      </c>
    </row>
    <row r="42" spans="1:12" s="110" customFormat="1" ht="15" customHeight="1" x14ac:dyDescent="0.2">
      <c r="A42" s="381"/>
      <c r="B42" s="384" t="s">
        <v>113</v>
      </c>
      <c r="C42" s="384" t="s">
        <v>353</v>
      </c>
      <c r="D42" s="385"/>
      <c r="E42" s="383"/>
      <c r="F42" s="548">
        <v>433</v>
      </c>
      <c r="G42" s="548">
        <v>221</v>
      </c>
      <c r="H42" s="548">
        <v>550</v>
      </c>
      <c r="I42" s="548">
        <v>330</v>
      </c>
      <c r="J42" s="548">
        <v>512</v>
      </c>
      <c r="K42" s="549">
        <v>-79</v>
      </c>
      <c r="L42" s="380">
        <v>-15.4296875</v>
      </c>
    </row>
    <row r="43" spans="1:12" s="110" customFormat="1" ht="15" customHeight="1" x14ac:dyDescent="0.2">
      <c r="A43" s="381"/>
      <c r="B43" s="385"/>
      <c r="C43" s="382" t="s">
        <v>352</v>
      </c>
      <c r="D43" s="385"/>
      <c r="E43" s="383"/>
      <c r="F43" s="548">
        <v>117</v>
      </c>
      <c r="G43" s="548">
        <v>68</v>
      </c>
      <c r="H43" s="548">
        <v>153</v>
      </c>
      <c r="I43" s="548">
        <v>95</v>
      </c>
      <c r="J43" s="548">
        <v>153</v>
      </c>
      <c r="K43" s="549">
        <v>-36</v>
      </c>
      <c r="L43" s="380">
        <v>-23.529411764705884</v>
      </c>
    </row>
    <row r="44" spans="1:12" s="110" customFormat="1" ht="15" customHeight="1" x14ac:dyDescent="0.2">
      <c r="A44" s="381"/>
      <c r="B44" s="384"/>
      <c r="C44" s="366" t="s">
        <v>109</v>
      </c>
      <c r="D44" s="385"/>
      <c r="E44" s="383"/>
      <c r="F44" s="548">
        <v>1528</v>
      </c>
      <c r="G44" s="548">
        <v>818</v>
      </c>
      <c r="H44" s="548">
        <v>1009</v>
      </c>
      <c r="I44" s="548">
        <v>1177</v>
      </c>
      <c r="J44" s="550">
        <v>1885</v>
      </c>
      <c r="K44" s="549">
        <v>-357</v>
      </c>
      <c r="L44" s="380">
        <v>-18.938992042440319</v>
      </c>
    </row>
    <row r="45" spans="1:12" s="110" customFormat="1" ht="15" customHeight="1" x14ac:dyDescent="0.2">
      <c r="A45" s="381"/>
      <c r="B45" s="385"/>
      <c r="C45" s="382" t="s">
        <v>352</v>
      </c>
      <c r="D45" s="385"/>
      <c r="E45" s="383"/>
      <c r="F45" s="548">
        <v>327</v>
      </c>
      <c r="G45" s="548">
        <v>207</v>
      </c>
      <c r="H45" s="548">
        <v>265</v>
      </c>
      <c r="I45" s="548">
        <v>263</v>
      </c>
      <c r="J45" s="548">
        <v>344</v>
      </c>
      <c r="K45" s="549">
        <v>-17</v>
      </c>
      <c r="L45" s="380">
        <v>-4.941860465116279</v>
      </c>
    </row>
    <row r="46" spans="1:12" s="110" customFormat="1" ht="15" customHeight="1" x14ac:dyDescent="0.2">
      <c r="A46" s="381"/>
      <c r="B46" s="384"/>
      <c r="C46" s="366" t="s">
        <v>110</v>
      </c>
      <c r="D46" s="385"/>
      <c r="E46" s="383"/>
      <c r="F46" s="548">
        <v>311</v>
      </c>
      <c r="G46" s="548">
        <v>108</v>
      </c>
      <c r="H46" s="548">
        <v>120</v>
      </c>
      <c r="I46" s="548">
        <v>222</v>
      </c>
      <c r="J46" s="548">
        <v>385</v>
      </c>
      <c r="K46" s="549">
        <v>-74</v>
      </c>
      <c r="L46" s="380">
        <v>-19.220779220779221</v>
      </c>
    </row>
    <row r="47" spans="1:12" s="110" customFormat="1" ht="15" customHeight="1" x14ac:dyDescent="0.2">
      <c r="A47" s="381"/>
      <c r="B47" s="385"/>
      <c r="C47" s="382" t="s">
        <v>352</v>
      </c>
      <c r="D47" s="385"/>
      <c r="E47" s="383"/>
      <c r="F47" s="548">
        <v>45</v>
      </c>
      <c r="G47" s="548">
        <v>32</v>
      </c>
      <c r="H47" s="548">
        <v>33</v>
      </c>
      <c r="I47" s="548">
        <v>46</v>
      </c>
      <c r="J47" s="550">
        <v>45</v>
      </c>
      <c r="K47" s="549">
        <v>0</v>
      </c>
      <c r="L47" s="380">
        <v>0</v>
      </c>
    </row>
    <row r="48" spans="1:12" s="110" customFormat="1" ht="15" customHeight="1" x14ac:dyDescent="0.2">
      <c r="A48" s="381"/>
      <c r="B48" s="385"/>
      <c r="C48" s="366" t="s">
        <v>111</v>
      </c>
      <c r="D48" s="386"/>
      <c r="E48" s="387"/>
      <c r="F48" s="548">
        <v>25</v>
      </c>
      <c r="G48" s="548">
        <v>15</v>
      </c>
      <c r="H48" s="548">
        <v>18</v>
      </c>
      <c r="I48" s="548">
        <v>27</v>
      </c>
      <c r="J48" s="548">
        <v>13</v>
      </c>
      <c r="K48" s="549">
        <v>12</v>
      </c>
      <c r="L48" s="380">
        <v>92.307692307692307</v>
      </c>
    </row>
    <row r="49" spans="1:12" s="110" customFormat="1" ht="15" customHeight="1" x14ac:dyDescent="0.2">
      <c r="A49" s="381"/>
      <c r="B49" s="385"/>
      <c r="C49" s="382" t="s">
        <v>352</v>
      </c>
      <c r="D49" s="385"/>
      <c r="E49" s="383"/>
      <c r="F49" s="548">
        <v>3</v>
      </c>
      <c r="G49" s="548">
        <v>4</v>
      </c>
      <c r="H49" s="548">
        <v>5</v>
      </c>
      <c r="I49" s="548">
        <v>0</v>
      </c>
      <c r="J49" s="548">
        <v>4</v>
      </c>
      <c r="K49" s="549">
        <v>-1</v>
      </c>
      <c r="L49" s="380">
        <v>-25</v>
      </c>
    </row>
    <row r="50" spans="1:12" s="110" customFormat="1" ht="15" customHeight="1" x14ac:dyDescent="0.2">
      <c r="A50" s="381"/>
      <c r="B50" s="384" t="s">
        <v>113</v>
      </c>
      <c r="C50" s="382" t="s">
        <v>181</v>
      </c>
      <c r="D50" s="385"/>
      <c r="E50" s="383"/>
      <c r="F50" s="548">
        <v>1673</v>
      </c>
      <c r="G50" s="548">
        <v>688</v>
      </c>
      <c r="H50" s="548">
        <v>1169</v>
      </c>
      <c r="I50" s="548">
        <v>1278</v>
      </c>
      <c r="J50" s="550">
        <v>2086</v>
      </c>
      <c r="K50" s="549">
        <v>-413</v>
      </c>
      <c r="L50" s="380">
        <v>-19.798657718120804</v>
      </c>
    </row>
    <row r="51" spans="1:12" s="110" customFormat="1" ht="15" customHeight="1" x14ac:dyDescent="0.2">
      <c r="A51" s="381"/>
      <c r="B51" s="385"/>
      <c r="C51" s="382" t="s">
        <v>352</v>
      </c>
      <c r="D51" s="385"/>
      <c r="E51" s="383"/>
      <c r="F51" s="548">
        <v>331</v>
      </c>
      <c r="G51" s="548">
        <v>169</v>
      </c>
      <c r="H51" s="548">
        <v>285</v>
      </c>
      <c r="I51" s="548">
        <v>281</v>
      </c>
      <c r="J51" s="548">
        <v>389</v>
      </c>
      <c r="K51" s="549">
        <v>-58</v>
      </c>
      <c r="L51" s="380">
        <v>-14.910025706940875</v>
      </c>
    </row>
    <row r="52" spans="1:12" s="110" customFormat="1" ht="15" customHeight="1" x14ac:dyDescent="0.2">
      <c r="A52" s="381"/>
      <c r="B52" s="384"/>
      <c r="C52" s="382" t="s">
        <v>182</v>
      </c>
      <c r="D52" s="385"/>
      <c r="E52" s="383"/>
      <c r="F52" s="548">
        <v>624</v>
      </c>
      <c r="G52" s="548">
        <v>474</v>
      </c>
      <c r="H52" s="548">
        <v>528</v>
      </c>
      <c r="I52" s="548">
        <v>478</v>
      </c>
      <c r="J52" s="548">
        <v>709</v>
      </c>
      <c r="K52" s="549">
        <v>-85</v>
      </c>
      <c r="L52" s="380">
        <v>-11.988716502115656</v>
      </c>
    </row>
    <row r="53" spans="1:12" s="269" customFormat="1" ht="11.25" customHeight="1" x14ac:dyDescent="0.2">
      <c r="A53" s="381"/>
      <c r="B53" s="385"/>
      <c r="C53" s="382" t="s">
        <v>352</v>
      </c>
      <c r="D53" s="385"/>
      <c r="E53" s="383"/>
      <c r="F53" s="548">
        <v>161</v>
      </c>
      <c r="G53" s="548">
        <v>142</v>
      </c>
      <c r="H53" s="548">
        <v>171</v>
      </c>
      <c r="I53" s="548">
        <v>123</v>
      </c>
      <c r="J53" s="550">
        <v>157</v>
      </c>
      <c r="K53" s="549">
        <v>4</v>
      </c>
      <c r="L53" s="380">
        <v>2.5477707006369426</v>
      </c>
    </row>
    <row r="54" spans="1:12" s="151" customFormat="1" ht="12.75" customHeight="1" x14ac:dyDescent="0.2">
      <c r="A54" s="381"/>
      <c r="B54" s="384" t="s">
        <v>113</v>
      </c>
      <c r="C54" s="384" t="s">
        <v>116</v>
      </c>
      <c r="D54" s="385"/>
      <c r="E54" s="383"/>
      <c r="F54" s="548">
        <v>1874</v>
      </c>
      <c r="G54" s="548">
        <v>859</v>
      </c>
      <c r="H54" s="548">
        <v>1312</v>
      </c>
      <c r="I54" s="548">
        <v>1339</v>
      </c>
      <c r="J54" s="548">
        <v>2338</v>
      </c>
      <c r="K54" s="549">
        <v>-464</v>
      </c>
      <c r="L54" s="380">
        <v>-19.846022241231822</v>
      </c>
    </row>
    <row r="55" spans="1:12" ht="11.25" x14ac:dyDescent="0.2">
      <c r="A55" s="381"/>
      <c r="B55" s="385"/>
      <c r="C55" s="382" t="s">
        <v>352</v>
      </c>
      <c r="D55" s="385"/>
      <c r="E55" s="383"/>
      <c r="F55" s="548">
        <v>356</v>
      </c>
      <c r="G55" s="548">
        <v>220</v>
      </c>
      <c r="H55" s="548">
        <v>344</v>
      </c>
      <c r="I55" s="548">
        <v>271</v>
      </c>
      <c r="J55" s="548">
        <v>412</v>
      </c>
      <c r="K55" s="549">
        <v>-56</v>
      </c>
      <c r="L55" s="380">
        <v>-13.592233009708737</v>
      </c>
    </row>
    <row r="56" spans="1:12" ht="14.25" customHeight="1" x14ac:dyDescent="0.2">
      <c r="A56" s="381"/>
      <c r="B56" s="385"/>
      <c r="C56" s="384" t="s">
        <v>117</v>
      </c>
      <c r="D56" s="385"/>
      <c r="E56" s="383"/>
      <c r="F56" s="548">
        <v>423</v>
      </c>
      <c r="G56" s="548">
        <v>303</v>
      </c>
      <c r="H56" s="548">
        <v>385</v>
      </c>
      <c r="I56" s="548">
        <v>417</v>
      </c>
      <c r="J56" s="548">
        <v>457</v>
      </c>
      <c r="K56" s="549">
        <v>-34</v>
      </c>
      <c r="L56" s="380">
        <v>-7.4398249452954044</v>
      </c>
    </row>
    <row r="57" spans="1:12" ht="18.75" customHeight="1" x14ac:dyDescent="0.2">
      <c r="A57" s="388"/>
      <c r="B57" s="389"/>
      <c r="C57" s="390" t="s">
        <v>352</v>
      </c>
      <c r="D57" s="389"/>
      <c r="E57" s="391"/>
      <c r="F57" s="551">
        <v>136</v>
      </c>
      <c r="G57" s="552">
        <v>91</v>
      </c>
      <c r="H57" s="552">
        <v>112</v>
      </c>
      <c r="I57" s="552">
        <v>133</v>
      </c>
      <c r="J57" s="552">
        <v>134</v>
      </c>
      <c r="K57" s="553">
        <f t="shared" ref="K57" si="0">IF(OR(F57=".",J57=".")=TRUE,".",IF(OR(F57="*",J57="*")=TRUE,"*",IF(AND(F57="-",J57="-")=TRUE,"-",IF(AND(ISNUMBER(J57),ISNUMBER(F57))=TRUE,IF(F57-J57=0,0,F57-J57),IF(ISNUMBER(F57)=TRUE,F57,-J57)))))</f>
        <v>2</v>
      </c>
      <c r="L57" s="392">
        <f t="shared" ref="L57" si="1">IF(K57 =".",".",IF(K57 ="*","*",IF(K57="-","-",IF(K57=0,0,IF(OR(J57="-",J57=".",F57="-",F57=".")=TRUE,"X",IF(J57=0,"0,0",IF(ABS(K57*100/J57)&gt;250,".X",(K57*100/J57))))))))</f>
        <v>1.4925373134328359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2341</v>
      </c>
      <c r="E11" s="114">
        <v>1249</v>
      </c>
      <c r="F11" s="114">
        <v>2277</v>
      </c>
      <c r="G11" s="114">
        <v>1794</v>
      </c>
      <c r="H11" s="140">
        <v>2933</v>
      </c>
      <c r="I11" s="115">
        <v>-592</v>
      </c>
      <c r="J11" s="116">
        <v>-20.184111830889872</v>
      </c>
    </row>
    <row r="12" spans="1:15" s="110" customFormat="1" ht="24.95" customHeight="1" x14ac:dyDescent="0.2">
      <c r="A12" s="193" t="s">
        <v>132</v>
      </c>
      <c r="B12" s="194" t="s">
        <v>133</v>
      </c>
      <c r="C12" s="113">
        <v>2.3494233233660831</v>
      </c>
      <c r="D12" s="115">
        <v>55</v>
      </c>
      <c r="E12" s="114">
        <v>32</v>
      </c>
      <c r="F12" s="114">
        <v>29</v>
      </c>
      <c r="G12" s="114">
        <v>28</v>
      </c>
      <c r="H12" s="140">
        <v>64</v>
      </c>
      <c r="I12" s="115">
        <v>-9</v>
      </c>
      <c r="J12" s="116">
        <v>-14.0625</v>
      </c>
    </row>
    <row r="13" spans="1:15" s="110" customFormat="1" ht="24.95" customHeight="1" x14ac:dyDescent="0.2">
      <c r="A13" s="193" t="s">
        <v>134</v>
      </c>
      <c r="B13" s="199" t="s">
        <v>214</v>
      </c>
      <c r="C13" s="113">
        <v>1.6232379325074755</v>
      </c>
      <c r="D13" s="115">
        <v>38</v>
      </c>
      <c r="E13" s="114">
        <v>6</v>
      </c>
      <c r="F13" s="114">
        <v>16</v>
      </c>
      <c r="G13" s="114">
        <v>9</v>
      </c>
      <c r="H13" s="140">
        <v>15</v>
      </c>
      <c r="I13" s="115">
        <v>23</v>
      </c>
      <c r="J13" s="116">
        <v>153.33333333333334</v>
      </c>
    </row>
    <row r="14" spans="1:15" s="287" customFormat="1" ht="24.95" customHeight="1" x14ac:dyDescent="0.2">
      <c r="A14" s="193" t="s">
        <v>215</v>
      </c>
      <c r="B14" s="199" t="s">
        <v>137</v>
      </c>
      <c r="C14" s="113">
        <v>28.193079880392993</v>
      </c>
      <c r="D14" s="115">
        <v>660</v>
      </c>
      <c r="E14" s="114">
        <v>228</v>
      </c>
      <c r="F14" s="114">
        <v>601</v>
      </c>
      <c r="G14" s="114">
        <v>416</v>
      </c>
      <c r="H14" s="140">
        <v>1156</v>
      </c>
      <c r="I14" s="115">
        <v>-496</v>
      </c>
      <c r="J14" s="116">
        <v>-42.906574394463668</v>
      </c>
      <c r="K14" s="110"/>
      <c r="L14" s="110"/>
      <c r="M14" s="110"/>
      <c r="N14" s="110"/>
      <c r="O14" s="110"/>
    </row>
    <row r="15" spans="1:15" s="110" customFormat="1" ht="24.95" customHeight="1" x14ac:dyDescent="0.2">
      <c r="A15" s="193" t="s">
        <v>216</v>
      </c>
      <c r="B15" s="199" t="s">
        <v>217</v>
      </c>
      <c r="C15" s="113">
        <v>2.8620247757368644</v>
      </c>
      <c r="D15" s="115">
        <v>67</v>
      </c>
      <c r="E15" s="114">
        <v>49</v>
      </c>
      <c r="F15" s="114">
        <v>113</v>
      </c>
      <c r="G15" s="114">
        <v>46</v>
      </c>
      <c r="H15" s="140">
        <v>59</v>
      </c>
      <c r="I15" s="115">
        <v>8</v>
      </c>
      <c r="J15" s="116">
        <v>13.559322033898304</v>
      </c>
    </row>
    <row r="16" spans="1:15" s="287" customFormat="1" ht="24.95" customHeight="1" x14ac:dyDescent="0.2">
      <c r="A16" s="193" t="s">
        <v>218</v>
      </c>
      <c r="B16" s="199" t="s">
        <v>141</v>
      </c>
      <c r="C16" s="113">
        <v>12.430585219991457</v>
      </c>
      <c r="D16" s="115">
        <v>291</v>
      </c>
      <c r="E16" s="114">
        <v>134</v>
      </c>
      <c r="F16" s="114">
        <v>355</v>
      </c>
      <c r="G16" s="114">
        <v>261</v>
      </c>
      <c r="H16" s="140">
        <v>793</v>
      </c>
      <c r="I16" s="115">
        <v>-502</v>
      </c>
      <c r="J16" s="116">
        <v>-63.30390920554855</v>
      </c>
      <c r="K16" s="110"/>
      <c r="L16" s="110"/>
      <c r="M16" s="110"/>
      <c r="N16" s="110"/>
      <c r="O16" s="110"/>
    </row>
    <row r="17" spans="1:15" s="110" customFormat="1" ht="24.95" customHeight="1" x14ac:dyDescent="0.2">
      <c r="A17" s="193" t="s">
        <v>142</v>
      </c>
      <c r="B17" s="199" t="s">
        <v>220</v>
      </c>
      <c r="C17" s="113">
        <v>12.900469884664673</v>
      </c>
      <c r="D17" s="115">
        <v>302</v>
      </c>
      <c r="E17" s="114">
        <v>45</v>
      </c>
      <c r="F17" s="114">
        <v>133</v>
      </c>
      <c r="G17" s="114">
        <v>109</v>
      </c>
      <c r="H17" s="140">
        <v>304</v>
      </c>
      <c r="I17" s="115">
        <v>-2</v>
      </c>
      <c r="J17" s="116">
        <v>-0.65789473684210531</v>
      </c>
    </row>
    <row r="18" spans="1:15" s="287" customFormat="1" ht="24.95" customHeight="1" x14ac:dyDescent="0.2">
      <c r="A18" s="201" t="s">
        <v>144</v>
      </c>
      <c r="B18" s="202" t="s">
        <v>145</v>
      </c>
      <c r="C18" s="113">
        <v>17.898334045279796</v>
      </c>
      <c r="D18" s="115">
        <v>419</v>
      </c>
      <c r="E18" s="114">
        <v>86</v>
      </c>
      <c r="F18" s="114">
        <v>332</v>
      </c>
      <c r="G18" s="114">
        <v>452</v>
      </c>
      <c r="H18" s="140">
        <v>459</v>
      </c>
      <c r="I18" s="115">
        <v>-40</v>
      </c>
      <c r="J18" s="116">
        <v>-8.7145969498910674</v>
      </c>
      <c r="K18" s="110"/>
      <c r="L18" s="110"/>
      <c r="M18" s="110"/>
      <c r="N18" s="110"/>
      <c r="O18" s="110"/>
    </row>
    <row r="19" spans="1:15" s="110" customFormat="1" ht="24.95" customHeight="1" x14ac:dyDescent="0.2">
      <c r="A19" s="193" t="s">
        <v>146</v>
      </c>
      <c r="B19" s="199" t="s">
        <v>147</v>
      </c>
      <c r="C19" s="113">
        <v>9.8248611704399824</v>
      </c>
      <c r="D19" s="115">
        <v>230</v>
      </c>
      <c r="E19" s="114">
        <v>171</v>
      </c>
      <c r="F19" s="114">
        <v>325</v>
      </c>
      <c r="G19" s="114">
        <v>175</v>
      </c>
      <c r="H19" s="140">
        <v>241</v>
      </c>
      <c r="I19" s="115">
        <v>-11</v>
      </c>
      <c r="J19" s="116">
        <v>-4.5643153526970952</v>
      </c>
    </row>
    <row r="20" spans="1:15" s="287" customFormat="1" ht="24.95" customHeight="1" x14ac:dyDescent="0.2">
      <c r="A20" s="193" t="s">
        <v>148</v>
      </c>
      <c r="B20" s="199" t="s">
        <v>149</v>
      </c>
      <c r="C20" s="113">
        <v>4.2289619820589488</v>
      </c>
      <c r="D20" s="115">
        <v>99</v>
      </c>
      <c r="E20" s="114">
        <v>41</v>
      </c>
      <c r="F20" s="114">
        <v>83</v>
      </c>
      <c r="G20" s="114">
        <v>68</v>
      </c>
      <c r="H20" s="140">
        <v>142</v>
      </c>
      <c r="I20" s="115">
        <v>-43</v>
      </c>
      <c r="J20" s="116">
        <v>-30.281690140845072</v>
      </c>
      <c r="K20" s="110"/>
      <c r="L20" s="110"/>
      <c r="M20" s="110"/>
      <c r="N20" s="110"/>
      <c r="O20" s="110"/>
    </row>
    <row r="21" spans="1:15" s="110" customFormat="1" ht="24.95" customHeight="1" x14ac:dyDescent="0.2">
      <c r="A21" s="201" t="s">
        <v>150</v>
      </c>
      <c r="B21" s="202" t="s">
        <v>151</v>
      </c>
      <c r="C21" s="113">
        <v>7.9880392994446821</v>
      </c>
      <c r="D21" s="115">
        <v>187</v>
      </c>
      <c r="E21" s="114">
        <v>245</v>
      </c>
      <c r="F21" s="114">
        <v>187</v>
      </c>
      <c r="G21" s="114">
        <v>231</v>
      </c>
      <c r="H21" s="140">
        <v>191</v>
      </c>
      <c r="I21" s="115">
        <v>-4</v>
      </c>
      <c r="J21" s="116">
        <v>-2.0942408376963351</v>
      </c>
    </row>
    <row r="22" spans="1:15" s="110" customFormat="1" ht="24.95" customHeight="1" x14ac:dyDescent="0.2">
      <c r="A22" s="201" t="s">
        <v>152</v>
      </c>
      <c r="B22" s="199" t="s">
        <v>153</v>
      </c>
      <c r="C22" s="113">
        <v>0.81161896625373775</v>
      </c>
      <c r="D22" s="115">
        <v>19</v>
      </c>
      <c r="E22" s="114">
        <v>15</v>
      </c>
      <c r="F22" s="114">
        <v>34</v>
      </c>
      <c r="G22" s="114">
        <v>11</v>
      </c>
      <c r="H22" s="140">
        <v>12</v>
      </c>
      <c r="I22" s="115">
        <v>7</v>
      </c>
      <c r="J22" s="116">
        <v>58.333333333333336</v>
      </c>
    </row>
    <row r="23" spans="1:15" s="110" customFormat="1" ht="24.95" customHeight="1" x14ac:dyDescent="0.2">
      <c r="A23" s="193" t="s">
        <v>154</v>
      </c>
      <c r="B23" s="199" t="s">
        <v>155</v>
      </c>
      <c r="C23" s="113">
        <v>0.89705254164886805</v>
      </c>
      <c r="D23" s="115">
        <v>21</v>
      </c>
      <c r="E23" s="114">
        <v>10</v>
      </c>
      <c r="F23" s="114">
        <v>24</v>
      </c>
      <c r="G23" s="114">
        <v>18</v>
      </c>
      <c r="H23" s="140">
        <v>21</v>
      </c>
      <c r="I23" s="115">
        <v>0</v>
      </c>
      <c r="J23" s="116">
        <v>0</v>
      </c>
    </row>
    <row r="24" spans="1:15" s="110" customFormat="1" ht="24.95" customHeight="1" x14ac:dyDescent="0.2">
      <c r="A24" s="193" t="s">
        <v>156</v>
      </c>
      <c r="B24" s="199" t="s">
        <v>221</v>
      </c>
      <c r="C24" s="113">
        <v>2.7338744126441692</v>
      </c>
      <c r="D24" s="115">
        <v>64</v>
      </c>
      <c r="E24" s="114">
        <v>55</v>
      </c>
      <c r="F24" s="114">
        <v>109</v>
      </c>
      <c r="G24" s="114">
        <v>55</v>
      </c>
      <c r="H24" s="140">
        <v>75</v>
      </c>
      <c r="I24" s="115">
        <v>-11</v>
      </c>
      <c r="J24" s="116">
        <v>-14.666666666666666</v>
      </c>
    </row>
    <row r="25" spans="1:15" s="110" customFormat="1" ht="24.95" customHeight="1" x14ac:dyDescent="0.2">
      <c r="A25" s="193" t="s">
        <v>222</v>
      </c>
      <c r="B25" s="204" t="s">
        <v>159</v>
      </c>
      <c r="C25" s="113">
        <v>2.0076890217855619</v>
      </c>
      <c r="D25" s="115">
        <v>47</v>
      </c>
      <c r="E25" s="114">
        <v>20</v>
      </c>
      <c r="F25" s="114">
        <v>39</v>
      </c>
      <c r="G25" s="114">
        <v>44</v>
      </c>
      <c r="H25" s="140">
        <v>36</v>
      </c>
      <c r="I25" s="115">
        <v>11</v>
      </c>
      <c r="J25" s="116">
        <v>30.555555555555557</v>
      </c>
    </row>
    <row r="26" spans="1:15" s="110" customFormat="1" ht="24.95" customHeight="1" x14ac:dyDescent="0.2">
      <c r="A26" s="201">
        <v>782.78300000000002</v>
      </c>
      <c r="B26" s="203" t="s">
        <v>160</v>
      </c>
      <c r="C26" s="113">
        <v>0</v>
      </c>
      <c r="D26" s="115">
        <v>0</v>
      </c>
      <c r="E26" s="114">
        <v>0</v>
      </c>
      <c r="F26" s="114">
        <v>0</v>
      </c>
      <c r="G26" s="114">
        <v>0</v>
      </c>
      <c r="H26" s="140">
        <v>0</v>
      </c>
      <c r="I26" s="115">
        <v>0</v>
      </c>
      <c r="J26" s="116">
        <v>0</v>
      </c>
    </row>
    <row r="27" spans="1:15" s="110" customFormat="1" ht="24.95" customHeight="1" x14ac:dyDescent="0.2">
      <c r="A27" s="193" t="s">
        <v>161</v>
      </c>
      <c r="B27" s="199" t="s">
        <v>162</v>
      </c>
      <c r="C27" s="113">
        <v>2.2639897479709528</v>
      </c>
      <c r="D27" s="115">
        <v>53</v>
      </c>
      <c r="E27" s="114">
        <v>23</v>
      </c>
      <c r="F27" s="114">
        <v>53</v>
      </c>
      <c r="G27" s="114">
        <v>43</v>
      </c>
      <c r="H27" s="140">
        <v>37</v>
      </c>
      <c r="I27" s="115">
        <v>16</v>
      </c>
      <c r="J27" s="116">
        <v>43.243243243243242</v>
      </c>
    </row>
    <row r="28" spans="1:15" s="110" customFormat="1" ht="24.95" customHeight="1" x14ac:dyDescent="0.2">
      <c r="A28" s="193" t="s">
        <v>163</v>
      </c>
      <c r="B28" s="199" t="s">
        <v>164</v>
      </c>
      <c r="C28" s="113">
        <v>2.7338744126441692</v>
      </c>
      <c r="D28" s="115">
        <v>64</v>
      </c>
      <c r="E28" s="114">
        <v>33</v>
      </c>
      <c r="F28" s="114">
        <v>64</v>
      </c>
      <c r="G28" s="114">
        <v>20</v>
      </c>
      <c r="H28" s="140">
        <v>34</v>
      </c>
      <c r="I28" s="115">
        <v>30</v>
      </c>
      <c r="J28" s="116">
        <v>88.235294117647058</v>
      </c>
    </row>
    <row r="29" spans="1:15" s="110" customFormat="1" ht="24.95" customHeight="1" x14ac:dyDescent="0.2">
      <c r="A29" s="193">
        <v>86</v>
      </c>
      <c r="B29" s="199" t="s">
        <v>165</v>
      </c>
      <c r="C29" s="113">
        <v>8.7996582656984188</v>
      </c>
      <c r="D29" s="115">
        <v>206</v>
      </c>
      <c r="E29" s="114">
        <v>139</v>
      </c>
      <c r="F29" s="114">
        <v>121</v>
      </c>
      <c r="G29" s="114">
        <v>76</v>
      </c>
      <c r="H29" s="140">
        <v>278</v>
      </c>
      <c r="I29" s="115">
        <v>-72</v>
      </c>
      <c r="J29" s="116">
        <v>-25.899280575539567</v>
      </c>
    </row>
    <row r="30" spans="1:15" s="110" customFormat="1" ht="24.95" customHeight="1" x14ac:dyDescent="0.2">
      <c r="A30" s="193">
        <v>87.88</v>
      </c>
      <c r="B30" s="204" t="s">
        <v>166</v>
      </c>
      <c r="C30" s="113">
        <v>5.0405809483126873</v>
      </c>
      <c r="D30" s="115">
        <v>118</v>
      </c>
      <c r="E30" s="114">
        <v>113</v>
      </c>
      <c r="F30" s="114">
        <v>185</v>
      </c>
      <c r="G30" s="114">
        <v>89</v>
      </c>
      <c r="H30" s="140">
        <v>104</v>
      </c>
      <c r="I30" s="115">
        <v>14</v>
      </c>
      <c r="J30" s="116">
        <v>13.461538461538462</v>
      </c>
    </row>
    <row r="31" spans="1:15" s="110" customFormat="1" ht="24.95" customHeight="1" x14ac:dyDescent="0.2">
      <c r="A31" s="193" t="s">
        <v>167</v>
      </c>
      <c r="B31" s="199" t="s">
        <v>168</v>
      </c>
      <c r="C31" s="113">
        <v>2.6057240495514735</v>
      </c>
      <c r="D31" s="115">
        <v>61</v>
      </c>
      <c r="E31" s="114">
        <v>32</v>
      </c>
      <c r="F31" s="114">
        <v>75</v>
      </c>
      <c r="G31" s="114">
        <v>59</v>
      </c>
      <c r="H31" s="140">
        <v>68</v>
      </c>
      <c r="I31" s="115">
        <v>-7</v>
      </c>
      <c r="J31" s="116">
        <v>-10.294117647058824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2.3494233233660831</v>
      </c>
      <c r="D34" s="115">
        <v>55</v>
      </c>
      <c r="E34" s="114">
        <v>32</v>
      </c>
      <c r="F34" s="114">
        <v>29</v>
      </c>
      <c r="G34" s="114">
        <v>28</v>
      </c>
      <c r="H34" s="140">
        <v>64</v>
      </c>
      <c r="I34" s="115">
        <v>-9</v>
      </c>
      <c r="J34" s="116">
        <v>-14.0625</v>
      </c>
    </row>
    <row r="35" spans="1:10" s="110" customFormat="1" ht="24.95" customHeight="1" x14ac:dyDescent="0.2">
      <c r="A35" s="292" t="s">
        <v>171</v>
      </c>
      <c r="B35" s="293" t="s">
        <v>172</v>
      </c>
      <c r="C35" s="113">
        <v>47.714651858180268</v>
      </c>
      <c r="D35" s="115">
        <v>1117</v>
      </c>
      <c r="E35" s="114">
        <v>320</v>
      </c>
      <c r="F35" s="114">
        <v>949</v>
      </c>
      <c r="G35" s="114">
        <v>877</v>
      </c>
      <c r="H35" s="140">
        <v>1630</v>
      </c>
      <c r="I35" s="115">
        <v>-513</v>
      </c>
      <c r="J35" s="116">
        <v>-31.472392638036808</v>
      </c>
    </row>
    <row r="36" spans="1:10" s="110" customFormat="1" ht="24.95" customHeight="1" x14ac:dyDescent="0.2">
      <c r="A36" s="294" t="s">
        <v>173</v>
      </c>
      <c r="B36" s="295" t="s">
        <v>174</v>
      </c>
      <c r="C36" s="125">
        <v>49.93592481845365</v>
      </c>
      <c r="D36" s="143">
        <v>1169</v>
      </c>
      <c r="E36" s="144">
        <v>897</v>
      </c>
      <c r="F36" s="144">
        <v>1299</v>
      </c>
      <c r="G36" s="144">
        <v>889</v>
      </c>
      <c r="H36" s="145">
        <v>1239</v>
      </c>
      <c r="I36" s="143">
        <v>-70</v>
      </c>
      <c r="J36" s="146">
        <v>-5.6497175141242941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2341</v>
      </c>
      <c r="F11" s="264">
        <v>1249</v>
      </c>
      <c r="G11" s="264">
        <v>2277</v>
      </c>
      <c r="H11" s="264">
        <v>1794</v>
      </c>
      <c r="I11" s="265">
        <v>2933</v>
      </c>
      <c r="J11" s="263">
        <v>-592</v>
      </c>
      <c r="K11" s="266">
        <v>-20.184111830889872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21.657411362665528</v>
      </c>
      <c r="E13" s="115">
        <v>507</v>
      </c>
      <c r="F13" s="114">
        <v>324</v>
      </c>
      <c r="G13" s="114">
        <v>448</v>
      </c>
      <c r="H13" s="114">
        <v>478</v>
      </c>
      <c r="I13" s="140">
        <v>600</v>
      </c>
      <c r="J13" s="115">
        <v>-93</v>
      </c>
      <c r="K13" s="116">
        <v>-15.5</v>
      </c>
    </row>
    <row r="14" spans="1:15" ht="15.95" customHeight="1" x14ac:dyDescent="0.2">
      <c r="A14" s="306" t="s">
        <v>230</v>
      </c>
      <c r="B14" s="307"/>
      <c r="C14" s="308"/>
      <c r="D14" s="113">
        <v>66.467321657411361</v>
      </c>
      <c r="E14" s="115">
        <v>1556</v>
      </c>
      <c r="F14" s="114">
        <v>740</v>
      </c>
      <c r="G14" s="114">
        <v>1568</v>
      </c>
      <c r="H14" s="114">
        <v>1128</v>
      </c>
      <c r="I14" s="140">
        <v>1920</v>
      </c>
      <c r="J14" s="115">
        <v>-364</v>
      </c>
      <c r="K14" s="116">
        <v>-18.958333333333332</v>
      </c>
    </row>
    <row r="15" spans="1:15" ht="15.95" customHeight="1" x14ac:dyDescent="0.2">
      <c r="A15" s="306" t="s">
        <v>231</v>
      </c>
      <c r="B15" s="307"/>
      <c r="C15" s="308"/>
      <c r="D15" s="113">
        <v>6.6211020931225972</v>
      </c>
      <c r="E15" s="115">
        <v>155</v>
      </c>
      <c r="F15" s="114">
        <v>81</v>
      </c>
      <c r="G15" s="114">
        <v>117</v>
      </c>
      <c r="H15" s="114">
        <v>106</v>
      </c>
      <c r="I15" s="140">
        <v>239</v>
      </c>
      <c r="J15" s="115">
        <v>-84</v>
      </c>
      <c r="K15" s="116">
        <v>-35.146443514644353</v>
      </c>
    </row>
    <row r="16" spans="1:15" ht="15.95" customHeight="1" x14ac:dyDescent="0.2">
      <c r="A16" s="306" t="s">
        <v>232</v>
      </c>
      <c r="B16" s="307"/>
      <c r="C16" s="308"/>
      <c r="D16" s="113">
        <v>5.0832977360102518</v>
      </c>
      <c r="E16" s="115">
        <v>119</v>
      </c>
      <c r="F16" s="114">
        <v>95</v>
      </c>
      <c r="G16" s="114">
        <v>135</v>
      </c>
      <c r="H16" s="114">
        <v>78</v>
      </c>
      <c r="I16" s="140">
        <v>166</v>
      </c>
      <c r="J16" s="115">
        <v>-47</v>
      </c>
      <c r="K16" s="116">
        <v>-28.313253012048193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2.7765912003417341</v>
      </c>
      <c r="E18" s="115">
        <v>65</v>
      </c>
      <c r="F18" s="114">
        <v>18</v>
      </c>
      <c r="G18" s="114">
        <v>42</v>
      </c>
      <c r="H18" s="114">
        <v>43</v>
      </c>
      <c r="I18" s="140">
        <v>64</v>
      </c>
      <c r="J18" s="115">
        <v>1</v>
      </c>
      <c r="K18" s="116">
        <v>1.5625</v>
      </c>
    </row>
    <row r="19" spans="1:11" ht="14.1" customHeight="1" x14ac:dyDescent="0.2">
      <c r="A19" s="306" t="s">
        <v>235</v>
      </c>
      <c r="B19" s="307" t="s">
        <v>236</v>
      </c>
      <c r="C19" s="308"/>
      <c r="D19" s="113">
        <v>0.55531824006834685</v>
      </c>
      <c r="E19" s="115">
        <v>13</v>
      </c>
      <c r="F19" s="114">
        <v>10</v>
      </c>
      <c r="G19" s="114">
        <v>19</v>
      </c>
      <c r="H19" s="114">
        <v>21</v>
      </c>
      <c r="I19" s="140">
        <v>12</v>
      </c>
      <c r="J19" s="115">
        <v>1</v>
      </c>
      <c r="K19" s="116">
        <v>8.3333333333333339</v>
      </c>
    </row>
    <row r="20" spans="1:11" ht="14.1" customHeight="1" x14ac:dyDescent="0.2">
      <c r="A20" s="306">
        <v>12</v>
      </c>
      <c r="B20" s="307" t="s">
        <v>237</v>
      </c>
      <c r="C20" s="308"/>
      <c r="D20" s="113">
        <v>2.1358393848782571</v>
      </c>
      <c r="E20" s="115">
        <v>50</v>
      </c>
      <c r="F20" s="114">
        <v>27</v>
      </c>
      <c r="G20" s="114">
        <v>14</v>
      </c>
      <c r="H20" s="114">
        <v>32</v>
      </c>
      <c r="I20" s="140">
        <v>35</v>
      </c>
      <c r="J20" s="115">
        <v>15</v>
      </c>
      <c r="K20" s="116">
        <v>42.857142857142854</v>
      </c>
    </row>
    <row r="21" spans="1:11" ht="14.1" customHeight="1" x14ac:dyDescent="0.2">
      <c r="A21" s="306">
        <v>21</v>
      </c>
      <c r="B21" s="307" t="s">
        <v>238</v>
      </c>
      <c r="C21" s="308"/>
      <c r="D21" s="113">
        <v>2.1785561725758225</v>
      </c>
      <c r="E21" s="115">
        <v>51</v>
      </c>
      <c r="F21" s="114" t="s">
        <v>513</v>
      </c>
      <c r="G21" s="114">
        <v>8</v>
      </c>
      <c r="H21" s="114">
        <v>20</v>
      </c>
      <c r="I21" s="140">
        <v>54</v>
      </c>
      <c r="J21" s="115">
        <v>-3</v>
      </c>
      <c r="K21" s="116">
        <v>-5.5555555555555554</v>
      </c>
    </row>
    <row r="22" spans="1:11" ht="14.1" customHeight="1" x14ac:dyDescent="0.2">
      <c r="A22" s="306">
        <v>22</v>
      </c>
      <c r="B22" s="307" t="s">
        <v>239</v>
      </c>
      <c r="C22" s="308"/>
      <c r="D22" s="113">
        <v>6.3220845792396414</v>
      </c>
      <c r="E22" s="115">
        <v>148</v>
      </c>
      <c r="F22" s="114">
        <v>34</v>
      </c>
      <c r="G22" s="114">
        <v>107</v>
      </c>
      <c r="H22" s="114">
        <v>97</v>
      </c>
      <c r="I22" s="140">
        <v>177</v>
      </c>
      <c r="J22" s="115">
        <v>-29</v>
      </c>
      <c r="K22" s="116">
        <v>-16.384180790960453</v>
      </c>
    </row>
    <row r="23" spans="1:11" ht="14.1" customHeight="1" x14ac:dyDescent="0.2">
      <c r="A23" s="306">
        <v>23</v>
      </c>
      <c r="B23" s="307" t="s">
        <v>240</v>
      </c>
      <c r="C23" s="308"/>
      <c r="D23" s="113" t="s">
        <v>513</v>
      </c>
      <c r="E23" s="115" t="s">
        <v>513</v>
      </c>
      <c r="F23" s="114">
        <v>4</v>
      </c>
      <c r="G23" s="114">
        <v>10</v>
      </c>
      <c r="H23" s="114">
        <v>6</v>
      </c>
      <c r="I23" s="140">
        <v>4</v>
      </c>
      <c r="J23" s="115" t="s">
        <v>513</v>
      </c>
      <c r="K23" s="116" t="s">
        <v>513</v>
      </c>
    </row>
    <row r="24" spans="1:11" ht="14.1" customHeight="1" x14ac:dyDescent="0.2">
      <c r="A24" s="306">
        <v>24</v>
      </c>
      <c r="B24" s="307" t="s">
        <v>241</v>
      </c>
      <c r="C24" s="308"/>
      <c r="D24" s="113">
        <v>5.0405809483126873</v>
      </c>
      <c r="E24" s="115">
        <v>118</v>
      </c>
      <c r="F24" s="114">
        <v>28</v>
      </c>
      <c r="G24" s="114">
        <v>116</v>
      </c>
      <c r="H24" s="114">
        <v>73</v>
      </c>
      <c r="I24" s="140">
        <v>294</v>
      </c>
      <c r="J24" s="115">
        <v>-176</v>
      </c>
      <c r="K24" s="116">
        <v>-59.863945578231295</v>
      </c>
    </row>
    <row r="25" spans="1:11" ht="14.1" customHeight="1" x14ac:dyDescent="0.2">
      <c r="A25" s="306">
        <v>25</v>
      </c>
      <c r="B25" s="307" t="s">
        <v>242</v>
      </c>
      <c r="C25" s="308"/>
      <c r="D25" s="113">
        <v>5.2541648868005124</v>
      </c>
      <c r="E25" s="115">
        <v>123</v>
      </c>
      <c r="F25" s="114">
        <v>56</v>
      </c>
      <c r="G25" s="114">
        <v>127</v>
      </c>
      <c r="H25" s="114">
        <v>100</v>
      </c>
      <c r="I25" s="140">
        <v>224</v>
      </c>
      <c r="J25" s="115">
        <v>-101</v>
      </c>
      <c r="K25" s="116">
        <v>-45.089285714285715</v>
      </c>
    </row>
    <row r="26" spans="1:11" ht="14.1" customHeight="1" x14ac:dyDescent="0.2">
      <c r="A26" s="306">
        <v>26</v>
      </c>
      <c r="B26" s="307" t="s">
        <v>243</v>
      </c>
      <c r="C26" s="308"/>
      <c r="D26" s="113">
        <v>2.6911576249466038</v>
      </c>
      <c r="E26" s="115">
        <v>63</v>
      </c>
      <c r="F26" s="114">
        <v>25</v>
      </c>
      <c r="G26" s="114">
        <v>81</v>
      </c>
      <c r="H26" s="114">
        <v>31</v>
      </c>
      <c r="I26" s="140">
        <v>71</v>
      </c>
      <c r="J26" s="115">
        <v>-8</v>
      </c>
      <c r="K26" s="116">
        <v>-11.267605633802816</v>
      </c>
    </row>
    <row r="27" spans="1:11" ht="14.1" customHeight="1" x14ac:dyDescent="0.2">
      <c r="A27" s="306">
        <v>27</v>
      </c>
      <c r="B27" s="307" t="s">
        <v>244</v>
      </c>
      <c r="C27" s="308"/>
      <c r="D27" s="113">
        <v>1.4096539940196497</v>
      </c>
      <c r="E27" s="115">
        <v>33</v>
      </c>
      <c r="F27" s="114">
        <v>17</v>
      </c>
      <c r="G27" s="114">
        <v>54</v>
      </c>
      <c r="H27" s="114">
        <v>30</v>
      </c>
      <c r="I27" s="140">
        <v>87</v>
      </c>
      <c r="J27" s="115">
        <v>-54</v>
      </c>
      <c r="K27" s="116">
        <v>-62.068965517241381</v>
      </c>
    </row>
    <row r="28" spans="1:11" ht="14.1" customHeight="1" x14ac:dyDescent="0.2">
      <c r="A28" s="306">
        <v>28</v>
      </c>
      <c r="B28" s="307" t="s">
        <v>245</v>
      </c>
      <c r="C28" s="308"/>
      <c r="D28" s="113">
        <v>0.299017513882956</v>
      </c>
      <c r="E28" s="115">
        <v>7</v>
      </c>
      <c r="F28" s="114">
        <v>9</v>
      </c>
      <c r="G28" s="114">
        <v>5</v>
      </c>
      <c r="H28" s="114">
        <v>8</v>
      </c>
      <c r="I28" s="140">
        <v>5</v>
      </c>
      <c r="J28" s="115">
        <v>2</v>
      </c>
      <c r="K28" s="116">
        <v>40</v>
      </c>
    </row>
    <row r="29" spans="1:11" ht="14.1" customHeight="1" x14ac:dyDescent="0.2">
      <c r="A29" s="306">
        <v>29</v>
      </c>
      <c r="B29" s="307" t="s">
        <v>246</v>
      </c>
      <c r="C29" s="308"/>
      <c r="D29" s="113">
        <v>2.7765912003417341</v>
      </c>
      <c r="E29" s="115">
        <v>65</v>
      </c>
      <c r="F29" s="114">
        <v>87</v>
      </c>
      <c r="G29" s="114">
        <v>102</v>
      </c>
      <c r="H29" s="114">
        <v>83</v>
      </c>
      <c r="I29" s="140">
        <v>72</v>
      </c>
      <c r="J29" s="115">
        <v>-7</v>
      </c>
      <c r="K29" s="116">
        <v>-9.7222222222222214</v>
      </c>
    </row>
    <row r="30" spans="1:11" ht="14.1" customHeight="1" x14ac:dyDescent="0.2">
      <c r="A30" s="306" t="s">
        <v>247</v>
      </c>
      <c r="B30" s="307" t="s">
        <v>248</v>
      </c>
      <c r="C30" s="308"/>
      <c r="D30" s="113">
        <v>0.55531824006834685</v>
      </c>
      <c r="E30" s="115">
        <v>13</v>
      </c>
      <c r="F30" s="114">
        <v>16</v>
      </c>
      <c r="G30" s="114" t="s">
        <v>513</v>
      </c>
      <c r="H30" s="114">
        <v>9</v>
      </c>
      <c r="I30" s="140" t="s">
        <v>513</v>
      </c>
      <c r="J30" s="115" t="s">
        <v>513</v>
      </c>
      <c r="K30" s="116" t="s">
        <v>513</v>
      </c>
    </row>
    <row r="31" spans="1:11" ht="14.1" customHeight="1" x14ac:dyDescent="0.2">
      <c r="A31" s="306" t="s">
        <v>249</v>
      </c>
      <c r="B31" s="307" t="s">
        <v>250</v>
      </c>
      <c r="C31" s="308"/>
      <c r="D31" s="113">
        <v>2.0931225971806922</v>
      </c>
      <c r="E31" s="115">
        <v>49</v>
      </c>
      <c r="F31" s="114">
        <v>71</v>
      </c>
      <c r="G31" s="114">
        <v>75</v>
      </c>
      <c r="H31" s="114">
        <v>74</v>
      </c>
      <c r="I31" s="140">
        <v>58</v>
      </c>
      <c r="J31" s="115">
        <v>-9</v>
      </c>
      <c r="K31" s="116">
        <v>-15.517241379310345</v>
      </c>
    </row>
    <row r="32" spans="1:11" ht="14.1" customHeight="1" x14ac:dyDescent="0.2">
      <c r="A32" s="306">
        <v>31</v>
      </c>
      <c r="B32" s="307" t="s">
        <v>251</v>
      </c>
      <c r="C32" s="308"/>
      <c r="D32" s="113">
        <v>0.89705254164886805</v>
      </c>
      <c r="E32" s="115">
        <v>21</v>
      </c>
      <c r="F32" s="114">
        <v>4</v>
      </c>
      <c r="G32" s="114">
        <v>15</v>
      </c>
      <c r="H32" s="114">
        <v>11</v>
      </c>
      <c r="I32" s="140">
        <v>12</v>
      </c>
      <c r="J32" s="115">
        <v>9</v>
      </c>
      <c r="K32" s="116">
        <v>75</v>
      </c>
    </row>
    <row r="33" spans="1:11" ht="14.1" customHeight="1" x14ac:dyDescent="0.2">
      <c r="A33" s="306">
        <v>32</v>
      </c>
      <c r="B33" s="307" t="s">
        <v>252</v>
      </c>
      <c r="C33" s="308"/>
      <c r="D33" s="113">
        <v>6.1939342161469462</v>
      </c>
      <c r="E33" s="115">
        <v>145</v>
      </c>
      <c r="F33" s="114">
        <v>25</v>
      </c>
      <c r="G33" s="114">
        <v>117</v>
      </c>
      <c r="H33" s="114">
        <v>175</v>
      </c>
      <c r="I33" s="140">
        <v>170</v>
      </c>
      <c r="J33" s="115">
        <v>-25</v>
      </c>
      <c r="K33" s="116">
        <v>-14.705882352941176</v>
      </c>
    </row>
    <row r="34" spans="1:11" ht="14.1" customHeight="1" x14ac:dyDescent="0.2">
      <c r="A34" s="306">
        <v>33</v>
      </c>
      <c r="B34" s="307" t="s">
        <v>253</v>
      </c>
      <c r="C34" s="308"/>
      <c r="D34" s="113">
        <v>5.2541648868005124</v>
      </c>
      <c r="E34" s="115">
        <v>123</v>
      </c>
      <c r="F34" s="114">
        <v>19</v>
      </c>
      <c r="G34" s="114">
        <v>82</v>
      </c>
      <c r="H34" s="114">
        <v>125</v>
      </c>
      <c r="I34" s="140">
        <v>128</v>
      </c>
      <c r="J34" s="115">
        <v>-5</v>
      </c>
      <c r="K34" s="116">
        <v>-3.90625</v>
      </c>
    </row>
    <row r="35" spans="1:11" ht="14.1" customHeight="1" x14ac:dyDescent="0.2">
      <c r="A35" s="306">
        <v>34</v>
      </c>
      <c r="B35" s="307" t="s">
        <v>254</v>
      </c>
      <c r="C35" s="308"/>
      <c r="D35" s="113">
        <v>3.887227680478428</v>
      </c>
      <c r="E35" s="115">
        <v>91</v>
      </c>
      <c r="F35" s="114">
        <v>34</v>
      </c>
      <c r="G35" s="114">
        <v>69</v>
      </c>
      <c r="H35" s="114">
        <v>77</v>
      </c>
      <c r="I35" s="140">
        <v>93</v>
      </c>
      <c r="J35" s="115">
        <v>-2</v>
      </c>
      <c r="K35" s="116">
        <v>-2.150537634408602</v>
      </c>
    </row>
    <row r="36" spans="1:11" ht="14.1" customHeight="1" x14ac:dyDescent="0.2">
      <c r="A36" s="306">
        <v>41</v>
      </c>
      <c r="B36" s="307" t="s">
        <v>255</v>
      </c>
      <c r="C36" s="308"/>
      <c r="D36" s="113">
        <v>0</v>
      </c>
      <c r="E36" s="115">
        <v>0</v>
      </c>
      <c r="F36" s="114">
        <v>0</v>
      </c>
      <c r="G36" s="114" t="s">
        <v>513</v>
      </c>
      <c r="H36" s="114">
        <v>0</v>
      </c>
      <c r="I36" s="140" t="s">
        <v>513</v>
      </c>
      <c r="J36" s="115" t="s">
        <v>513</v>
      </c>
      <c r="K36" s="116" t="s">
        <v>513</v>
      </c>
    </row>
    <row r="37" spans="1:11" ht="14.1" customHeight="1" x14ac:dyDescent="0.2">
      <c r="A37" s="306">
        <v>42</v>
      </c>
      <c r="B37" s="307" t="s">
        <v>256</v>
      </c>
      <c r="C37" s="308"/>
      <c r="D37" s="113">
        <v>0.12815036309269542</v>
      </c>
      <c r="E37" s="115">
        <v>3</v>
      </c>
      <c r="F37" s="114" t="s">
        <v>513</v>
      </c>
      <c r="G37" s="114" t="s">
        <v>513</v>
      </c>
      <c r="H37" s="114">
        <v>0</v>
      </c>
      <c r="I37" s="140" t="s">
        <v>513</v>
      </c>
      <c r="J37" s="115" t="s">
        <v>513</v>
      </c>
      <c r="K37" s="116" t="s">
        <v>513</v>
      </c>
    </row>
    <row r="38" spans="1:11" ht="14.1" customHeight="1" x14ac:dyDescent="0.2">
      <c r="A38" s="306">
        <v>43</v>
      </c>
      <c r="B38" s="307" t="s">
        <v>257</v>
      </c>
      <c r="C38" s="308"/>
      <c r="D38" s="113">
        <v>0.3844510892780863</v>
      </c>
      <c r="E38" s="115">
        <v>9</v>
      </c>
      <c r="F38" s="114">
        <v>6</v>
      </c>
      <c r="G38" s="114">
        <v>31</v>
      </c>
      <c r="H38" s="114">
        <v>13</v>
      </c>
      <c r="I38" s="140">
        <v>14</v>
      </c>
      <c r="J38" s="115">
        <v>-5</v>
      </c>
      <c r="K38" s="116">
        <v>-35.714285714285715</v>
      </c>
    </row>
    <row r="39" spans="1:11" ht="14.1" customHeight="1" x14ac:dyDescent="0.2">
      <c r="A39" s="306">
        <v>51</v>
      </c>
      <c r="B39" s="307" t="s">
        <v>258</v>
      </c>
      <c r="C39" s="308"/>
      <c r="D39" s="113">
        <v>3.887227680478428</v>
      </c>
      <c r="E39" s="115">
        <v>91</v>
      </c>
      <c r="F39" s="114">
        <v>74</v>
      </c>
      <c r="G39" s="114">
        <v>158</v>
      </c>
      <c r="H39" s="114">
        <v>77</v>
      </c>
      <c r="I39" s="140">
        <v>149</v>
      </c>
      <c r="J39" s="115">
        <v>-58</v>
      </c>
      <c r="K39" s="116">
        <v>-38.926174496644293</v>
      </c>
    </row>
    <row r="40" spans="1:11" ht="14.1" customHeight="1" x14ac:dyDescent="0.2">
      <c r="A40" s="306" t="s">
        <v>259</v>
      </c>
      <c r="B40" s="307" t="s">
        <v>260</v>
      </c>
      <c r="C40" s="308"/>
      <c r="D40" s="113">
        <v>2.9901751388295601</v>
      </c>
      <c r="E40" s="115">
        <v>70</v>
      </c>
      <c r="F40" s="114">
        <v>50</v>
      </c>
      <c r="G40" s="114">
        <v>106</v>
      </c>
      <c r="H40" s="114">
        <v>62</v>
      </c>
      <c r="I40" s="140">
        <v>114</v>
      </c>
      <c r="J40" s="115">
        <v>-44</v>
      </c>
      <c r="K40" s="116">
        <v>-38.596491228070178</v>
      </c>
    </row>
    <row r="41" spans="1:11" ht="14.1" customHeight="1" x14ac:dyDescent="0.2">
      <c r="A41" s="306"/>
      <c r="B41" s="307" t="s">
        <v>261</v>
      </c>
      <c r="C41" s="308"/>
      <c r="D41" s="113">
        <v>2.6484408372490389</v>
      </c>
      <c r="E41" s="115">
        <v>62</v>
      </c>
      <c r="F41" s="114">
        <v>38</v>
      </c>
      <c r="G41" s="114">
        <v>90</v>
      </c>
      <c r="H41" s="114">
        <v>55</v>
      </c>
      <c r="I41" s="140">
        <v>94</v>
      </c>
      <c r="J41" s="115">
        <v>-32</v>
      </c>
      <c r="K41" s="116">
        <v>-34.042553191489361</v>
      </c>
    </row>
    <row r="42" spans="1:11" ht="14.1" customHeight="1" x14ac:dyDescent="0.2">
      <c r="A42" s="306">
        <v>52</v>
      </c>
      <c r="B42" s="307" t="s">
        <v>262</v>
      </c>
      <c r="C42" s="308"/>
      <c r="D42" s="113">
        <v>8.6715079026057236</v>
      </c>
      <c r="E42" s="115">
        <v>203</v>
      </c>
      <c r="F42" s="114">
        <v>44</v>
      </c>
      <c r="G42" s="114">
        <v>87</v>
      </c>
      <c r="H42" s="114">
        <v>134</v>
      </c>
      <c r="I42" s="140">
        <v>240</v>
      </c>
      <c r="J42" s="115">
        <v>-37</v>
      </c>
      <c r="K42" s="116">
        <v>-15.416666666666666</v>
      </c>
    </row>
    <row r="43" spans="1:11" ht="14.1" customHeight="1" x14ac:dyDescent="0.2">
      <c r="A43" s="306" t="s">
        <v>263</v>
      </c>
      <c r="B43" s="307" t="s">
        <v>264</v>
      </c>
      <c r="C43" s="308"/>
      <c r="D43" s="113">
        <v>5.5531824006834682</v>
      </c>
      <c r="E43" s="115">
        <v>130</v>
      </c>
      <c r="F43" s="114">
        <v>31</v>
      </c>
      <c r="G43" s="114">
        <v>61</v>
      </c>
      <c r="H43" s="114">
        <v>82</v>
      </c>
      <c r="I43" s="140">
        <v>149</v>
      </c>
      <c r="J43" s="115">
        <v>-19</v>
      </c>
      <c r="K43" s="116">
        <v>-12.751677852348994</v>
      </c>
    </row>
    <row r="44" spans="1:11" ht="14.1" customHeight="1" x14ac:dyDescent="0.2">
      <c r="A44" s="306">
        <v>53</v>
      </c>
      <c r="B44" s="307" t="s">
        <v>265</v>
      </c>
      <c r="C44" s="308"/>
      <c r="D44" s="113">
        <v>0.64075181546347715</v>
      </c>
      <c r="E44" s="115">
        <v>15</v>
      </c>
      <c r="F44" s="114">
        <v>13</v>
      </c>
      <c r="G44" s="114">
        <v>16</v>
      </c>
      <c r="H44" s="114">
        <v>14</v>
      </c>
      <c r="I44" s="140">
        <v>7</v>
      </c>
      <c r="J44" s="115">
        <v>8</v>
      </c>
      <c r="K44" s="116">
        <v>114.28571428571429</v>
      </c>
    </row>
    <row r="45" spans="1:11" ht="14.1" customHeight="1" x14ac:dyDescent="0.2">
      <c r="A45" s="306" t="s">
        <v>266</v>
      </c>
      <c r="B45" s="307" t="s">
        <v>267</v>
      </c>
      <c r="C45" s="308"/>
      <c r="D45" s="113">
        <v>0.64075181546347715</v>
      </c>
      <c r="E45" s="115">
        <v>15</v>
      </c>
      <c r="F45" s="114">
        <v>13</v>
      </c>
      <c r="G45" s="114">
        <v>16</v>
      </c>
      <c r="H45" s="114">
        <v>13</v>
      </c>
      <c r="I45" s="140">
        <v>7</v>
      </c>
      <c r="J45" s="115">
        <v>8</v>
      </c>
      <c r="K45" s="116">
        <v>114.28571428571429</v>
      </c>
    </row>
    <row r="46" spans="1:11" ht="14.1" customHeight="1" x14ac:dyDescent="0.2">
      <c r="A46" s="306">
        <v>54</v>
      </c>
      <c r="B46" s="307" t="s">
        <v>268</v>
      </c>
      <c r="C46" s="308"/>
      <c r="D46" s="113">
        <v>2.3067065356685177</v>
      </c>
      <c r="E46" s="115">
        <v>54</v>
      </c>
      <c r="F46" s="114">
        <v>46</v>
      </c>
      <c r="G46" s="114">
        <v>58</v>
      </c>
      <c r="H46" s="114">
        <v>48</v>
      </c>
      <c r="I46" s="140">
        <v>65</v>
      </c>
      <c r="J46" s="115">
        <v>-11</v>
      </c>
      <c r="K46" s="116">
        <v>-16.923076923076923</v>
      </c>
    </row>
    <row r="47" spans="1:11" ht="14.1" customHeight="1" x14ac:dyDescent="0.2">
      <c r="A47" s="306">
        <v>61</v>
      </c>
      <c r="B47" s="307" t="s">
        <v>269</v>
      </c>
      <c r="C47" s="308"/>
      <c r="D47" s="113">
        <v>1.4523707817172149</v>
      </c>
      <c r="E47" s="115">
        <v>34</v>
      </c>
      <c r="F47" s="114">
        <v>15</v>
      </c>
      <c r="G47" s="114">
        <v>37</v>
      </c>
      <c r="H47" s="114">
        <v>22</v>
      </c>
      <c r="I47" s="140">
        <v>40</v>
      </c>
      <c r="J47" s="115">
        <v>-6</v>
      </c>
      <c r="K47" s="116">
        <v>-15</v>
      </c>
    </row>
    <row r="48" spans="1:11" ht="14.1" customHeight="1" x14ac:dyDescent="0.2">
      <c r="A48" s="306">
        <v>62</v>
      </c>
      <c r="B48" s="307" t="s">
        <v>270</v>
      </c>
      <c r="C48" s="308"/>
      <c r="D48" s="113">
        <v>5.638615976078599</v>
      </c>
      <c r="E48" s="115">
        <v>132</v>
      </c>
      <c r="F48" s="114">
        <v>99</v>
      </c>
      <c r="G48" s="114">
        <v>173</v>
      </c>
      <c r="H48" s="114">
        <v>94</v>
      </c>
      <c r="I48" s="140">
        <v>124</v>
      </c>
      <c r="J48" s="115">
        <v>8</v>
      </c>
      <c r="K48" s="116">
        <v>6.4516129032258061</v>
      </c>
    </row>
    <row r="49" spans="1:11" ht="14.1" customHeight="1" x14ac:dyDescent="0.2">
      <c r="A49" s="306">
        <v>63</v>
      </c>
      <c r="B49" s="307" t="s">
        <v>271</v>
      </c>
      <c r="C49" s="308"/>
      <c r="D49" s="113">
        <v>4.9124305852199912</v>
      </c>
      <c r="E49" s="115">
        <v>115</v>
      </c>
      <c r="F49" s="114">
        <v>141</v>
      </c>
      <c r="G49" s="114">
        <v>100</v>
      </c>
      <c r="H49" s="114">
        <v>136</v>
      </c>
      <c r="I49" s="140">
        <v>119</v>
      </c>
      <c r="J49" s="115">
        <v>-4</v>
      </c>
      <c r="K49" s="116">
        <v>-3.3613445378151261</v>
      </c>
    </row>
    <row r="50" spans="1:11" ht="14.1" customHeight="1" x14ac:dyDescent="0.2">
      <c r="A50" s="306" t="s">
        <v>272</v>
      </c>
      <c r="B50" s="307" t="s">
        <v>273</v>
      </c>
      <c r="C50" s="308"/>
      <c r="D50" s="113">
        <v>2.392140111063648</v>
      </c>
      <c r="E50" s="115">
        <v>56</v>
      </c>
      <c r="F50" s="114">
        <v>63</v>
      </c>
      <c r="G50" s="114">
        <v>39</v>
      </c>
      <c r="H50" s="114">
        <v>61</v>
      </c>
      <c r="I50" s="140">
        <v>58</v>
      </c>
      <c r="J50" s="115">
        <v>-2</v>
      </c>
      <c r="K50" s="116">
        <v>-3.4482758620689653</v>
      </c>
    </row>
    <row r="51" spans="1:11" ht="14.1" customHeight="1" x14ac:dyDescent="0.2">
      <c r="A51" s="306" t="s">
        <v>274</v>
      </c>
      <c r="B51" s="307" t="s">
        <v>275</v>
      </c>
      <c r="C51" s="308"/>
      <c r="D51" s="113">
        <v>2.392140111063648</v>
      </c>
      <c r="E51" s="115">
        <v>56</v>
      </c>
      <c r="F51" s="114">
        <v>74</v>
      </c>
      <c r="G51" s="114">
        <v>54</v>
      </c>
      <c r="H51" s="114">
        <v>71</v>
      </c>
      <c r="I51" s="140">
        <v>60</v>
      </c>
      <c r="J51" s="115">
        <v>-4</v>
      </c>
      <c r="K51" s="116">
        <v>-6.666666666666667</v>
      </c>
    </row>
    <row r="52" spans="1:11" ht="14.1" customHeight="1" x14ac:dyDescent="0.2">
      <c r="A52" s="306">
        <v>71</v>
      </c>
      <c r="B52" s="307" t="s">
        <v>276</v>
      </c>
      <c r="C52" s="308"/>
      <c r="D52" s="113">
        <v>5.7240495514737288</v>
      </c>
      <c r="E52" s="115">
        <v>134</v>
      </c>
      <c r="F52" s="114">
        <v>106</v>
      </c>
      <c r="G52" s="114">
        <v>184</v>
      </c>
      <c r="H52" s="114">
        <v>115</v>
      </c>
      <c r="I52" s="140">
        <v>215</v>
      </c>
      <c r="J52" s="115">
        <v>-81</v>
      </c>
      <c r="K52" s="116">
        <v>-37.674418604651166</v>
      </c>
    </row>
    <row r="53" spans="1:11" ht="14.1" customHeight="1" x14ac:dyDescent="0.2">
      <c r="A53" s="306" t="s">
        <v>277</v>
      </c>
      <c r="B53" s="307" t="s">
        <v>278</v>
      </c>
      <c r="C53" s="308"/>
      <c r="D53" s="113">
        <v>1.8368218709953013</v>
      </c>
      <c r="E53" s="115">
        <v>43</v>
      </c>
      <c r="F53" s="114">
        <v>26</v>
      </c>
      <c r="G53" s="114">
        <v>60</v>
      </c>
      <c r="H53" s="114">
        <v>22</v>
      </c>
      <c r="I53" s="140">
        <v>72</v>
      </c>
      <c r="J53" s="115">
        <v>-29</v>
      </c>
      <c r="K53" s="116">
        <v>-40.277777777777779</v>
      </c>
    </row>
    <row r="54" spans="1:11" ht="14.1" customHeight="1" x14ac:dyDescent="0.2">
      <c r="A54" s="306" t="s">
        <v>279</v>
      </c>
      <c r="B54" s="307" t="s">
        <v>280</v>
      </c>
      <c r="C54" s="308"/>
      <c r="D54" s="113">
        <v>3.6309269542930371</v>
      </c>
      <c r="E54" s="115">
        <v>85</v>
      </c>
      <c r="F54" s="114">
        <v>75</v>
      </c>
      <c r="G54" s="114">
        <v>120</v>
      </c>
      <c r="H54" s="114">
        <v>88</v>
      </c>
      <c r="I54" s="140">
        <v>126</v>
      </c>
      <c r="J54" s="115">
        <v>-41</v>
      </c>
      <c r="K54" s="116">
        <v>-32.539682539682538</v>
      </c>
    </row>
    <row r="55" spans="1:11" ht="14.1" customHeight="1" x14ac:dyDescent="0.2">
      <c r="A55" s="306">
        <v>72</v>
      </c>
      <c r="B55" s="307" t="s">
        <v>281</v>
      </c>
      <c r="C55" s="308"/>
      <c r="D55" s="113">
        <v>1.1533532678342588</v>
      </c>
      <c r="E55" s="115">
        <v>27</v>
      </c>
      <c r="F55" s="114">
        <v>12</v>
      </c>
      <c r="G55" s="114">
        <v>34</v>
      </c>
      <c r="H55" s="114">
        <v>28</v>
      </c>
      <c r="I55" s="140">
        <v>32</v>
      </c>
      <c r="J55" s="115">
        <v>-5</v>
      </c>
      <c r="K55" s="116">
        <v>-15.625</v>
      </c>
    </row>
    <row r="56" spans="1:11" ht="14.1" customHeight="1" x14ac:dyDescent="0.2">
      <c r="A56" s="306" t="s">
        <v>282</v>
      </c>
      <c r="B56" s="307" t="s">
        <v>283</v>
      </c>
      <c r="C56" s="308"/>
      <c r="D56" s="113">
        <v>0.6834686031610423</v>
      </c>
      <c r="E56" s="115">
        <v>16</v>
      </c>
      <c r="F56" s="114" t="s">
        <v>513</v>
      </c>
      <c r="G56" s="114">
        <v>18</v>
      </c>
      <c r="H56" s="114">
        <v>11</v>
      </c>
      <c r="I56" s="140">
        <v>10</v>
      </c>
      <c r="J56" s="115">
        <v>6</v>
      </c>
      <c r="K56" s="116">
        <v>60</v>
      </c>
    </row>
    <row r="57" spans="1:11" ht="14.1" customHeight="1" x14ac:dyDescent="0.2">
      <c r="A57" s="306" t="s">
        <v>284</v>
      </c>
      <c r="B57" s="307" t="s">
        <v>285</v>
      </c>
      <c r="C57" s="308"/>
      <c r="D57" s="113">
        <v>0.34173430158052115</v>
      </c>
      <c r="E57" s="115">
        <v>8</v>
      </c>
      <c r="F57" s="114">
        <v>5</v>
      </c>
      <c r="G57" s="114">
        <v>12</v>
      </c>
      <c r="H57" s="114">
        <v>14</v>
      </c>
      <c r="I57" s="140">
        <v>14</v>
      </c>
      <c r="J57" s="115">
        <v>-6</v>
      </c>
      <c r="K57" s="116">
        <v>-42.857142857142854</v>
      </c>
    </row>
    <row r="58" spans="1:11" ht="14.1" customHeight="1" x14ac:dyDescent="0.2">
      <c r="A58" s="306">
        <v>73</v>
      </c>
      <c r="B58" s="307" t="s">
        <v>286</v>
      </c>
      <c r="C58" s="308"/>
      <c r="D58" s="113">
        <v>0.81161896625373775</v>
      </c>
      <c r="E58" s="115">
        <v>19</v>
      </c>
      <c r="F58" s="114">
        <v>13</v>
      </c>
      <c r="G58" s="114">
        <v>26</v>
      </c>
      <c r="H58" s="114">
        <v>12</v>
      </c>
      <c r="I58" s="140">
        <v>22</v>
      </c>
      <c r="J58" s="115">
        <v>-3</v>
      </c>
      <c r="K58" s="116">
        <v>-13.636363636363637</v>
      </c>
    </row>
    <row r="59" spans="1:11" ht="14.1" customHeight="1" x14ac:dyDescent="0.2">
      <c r="A59" s="306" t="s">
        <v>287</v>
      </c>
      <c r="B59" s="307" t="s">
        <v>288</v>
      </c>
      <c r="C59" s="308"/>
      <c r="D59" s="113">
        <v>0.64075181546347715</v>
      </c>
      <c r="E59" s="115">
        <v>15</v>
      </c>
      <c r="F59" s="114">
        <v>12</v>
      </c>
      <c r="G59" s="114">
        <v>23</v>
      </c>
      <c r="H59" s="114">
        <v>7</v>
      </c>
      <c r="I59" s="140">
        <v>19</v>
      </c>
      <c r="J59" s="115">
        <v>-4</v>
      </c>
      <c r="K59" s="116">
        <v>-21.05263157894737</v>
      </c>
    </row>
    <row r="60" spans="1:11" ht="14.1" customHeight="1" x14ac:dyDescent="0.2">
      <c r="A60" s="306">
        <v>81</v>
      </c>
      <c r="B60" s="307" t="s">
        <v>289</v>
      </c>
      <c r="C60" s="308"/>
      <c r="D60" s="113">
        <v>7.6890217855617253</v>
      </c>
      <c r="E60" s="115">
        <v>180</v>
      </c>
      <c r="F60" s="114">
        <v>129</v>
      </c>
      <c r="G60" s="114">
        <v>130</v>
      </c>
      <c r="H60" s="114">
        <v>77</v>
      </c>
      <c r="I60" s="140">
        <v>249</v>
      </c>
      <c r="J60" s="115">
        <v>-69</v>
      </c>
      <c r="K60" s="116">
        <v>-27.710843373493976</v>
      </c>
    </row>
    <row r="61" spans="1:11" ht="14.1" customHeight="1" x14ac:dyDescent="0.2">
      <c r="A61" s="306" t="s">
        <v>290</v>
      </c>
      <c r="B61" s="307" t="s">
        <v>291</v>
      </c>
      <c r="C61" s="308"/>
      <c r="D61" s="113">
        <v>2.4348568987612134</v>
      </c>
      <c r="E61" s="115">
        <v>57</v>
      </c>
      <c r="F61" s="114">
        <v>22</v>
      </c>
      <c r="G61" s="114">
        <v>53</v>
      </c>
      <c r="H61" s="114">
        <v>14</v>
      </c>
      <c r="I61" s="140">
        <v>49</v>
      </c>
      <c r="J61" s="115">
        <v>8</v>
      </c>
      <c r="K61" s="116">
        <v>16.326530612244898</v>
      </c>
    </row>
    <row r="62" spans="1:11" ht="14.1" customHeight="1" x14ac:dyDescent="0.2">
      <c r="A62" s="306" t="s">
        <v>292</v>
      </c>
      <c r="B62" s="307" t="s">
        <v>293</v>
      </c>
      <c r="C62" s="308"/>
      <c r="D62" s="113">
        <v>3.1183255019222553</v>
      </c>
      <c r="E62" s="115">
        <v>73</v>
      </c>
      <c r="F62" s="114">
        <v>65</v>
      </c>
      <c r="G62" s="114">
        <v>43</v>
      </c>
      <c r="H62" s="114">
        <v>34</v>
      </c>
      <c r="I62" s="140">
        <v>129</v>
      </c>
      <c r="J62" s="115">
        <v>-56</v>
      </c>
      <c r="K62" s="116">
        <v>-43.410852713178294</v>
      </c>
    </row>
    <row r="63" spans="1:11" ht="14.1" customHeight="1" x14ac:dyDescent="0.2">
      <c r="A63" s="306"/>
      <c r="B63" s="307" t="s">
        <v>294</v>
      </c>
      <c r="C63" s="308"/>
      <c r="D63" s="113">
        <v>2.5630072618539086</v>
      </c>
      <c r="E63" s="115">
        <v>60</v>
      </c>
      <c r="F63" s="114">
        <v>53</v>
      </c>
      <c r="G63" s="114">
        <v>33</v>
      </c>
      <c r="H63" s="114">
        <v>28</v>
      </c>
      <c r="I63" s="140">
        <v>72</v>
      </c>
      <c r="J63" s="115">
        <v>-12</v>
      </c>
      <c r="K63" s="116">
        <v>-16.666666666666668</v>
      </c>
    </row>
    <row r="64" spans="1:11" ht="14.1" customHeight="1" x14ac:dyDescent="0.2">
      <c r="A64" s="306" t="s">
        <v>295</v>
      </c>
      <c r="B64" s="307" t="s">
        <v>296</v>
      </c>
      <c r="C64" s="308"/>
      <c r="D64" s="113">
        <v>0.89705254164886805</v>
      </c>
      <c r="E64" s="115">
        <v>21</v>
      </c>
      <c r="F64" s="114">
        <v>16</v>
      </c>
      <c r="G64" s="114">
        <v>10</v>
      </c>
      <c r="H64" s="114">
        <v>10</v>
      </c>
      <c r="I64" s="140">
        <v>36</v>
      </c>
      <c r="J64" s="115">
        <v>-15</v>
      </c>
      <c r="K64" s="116">
        <v>-41.666666666666664</v>
      </c>
    </row>
    <row r="65" spans="1:11" ht="14.1" customHeight="1" x14ac:dyDescent="0.2">
      <c r="A65" s="306" t="s">
        <v>297</v>
      </c>
      <c r="B65" s="307" t="s">
        <v>298</v>
      </c>
      <c r="C65" s="308"/>
      <c r="D65" s="113">
        <v>0.89705254164886805</v>
      </c>
      <c r="E65" s="115">
        <v>21</v>
      </c>
      <c r="F65" s="114">
        <v>22</v>
      </c>
      <c r="G65" s="114">
        <v>16</v>
      </c>
      <c r="H65" s="114">
        <v>10</v>
      </c>
      <c r="I65" s="140">
        <v>21</v>
      </c>
      <c r="J65" s="115">
        <v>0</v>
      </c>
      <c r="K65" s="116">
        <v>0</v>
      </c>
    </row>
    <row r="66" spans="1:11" ht="14.1" customHeight="1" x14ac:dyDescent="0.2">
      <c r="A66" s="306">
        <v>82</v>
      </c>
      <c r="B66" s="307" t="s">
        <v>299</v>
      </c>
      <c r="C66" s="308"/>
      <c r="D66" s="113">
        <v>3.2037590773173856</v>
      </c>
      <c r="E66" s="115">
        <v>75</v>
      </c>
      <c r="F66" s="114">
        <v>61</v>
      </c>
      <c r="G66" s="114">
        <v>104</v>
      </c>
      <c r="H66" s="114">
        <v>35</v>
      </c>
      <c r="I66" s="140">
        <v>48</v>
      </c>
      <c r="J66" s="115">
        <v>27</v>
      </c>
      <c r="K66" s="116">
        <v>56.25</v>
      </c>
    </row>
    <row r="67" spans="1:11" ht="14.1" customHeight="1" x14ac:dyDescent="0.2">
      <c r="A67" s="306" t="s">
        <v>300</v>
      </c>
      <c r="B67" s="307" t="s">
        <v>301</v>
      </c>
      <c r="C67" s="308"/>
      <c r="D67" s="113">
        <v>2.3494233233660831</v>
      </c>
      <c r="E67" s="115">
        <v>55</v>
      </c>
      <c r="F67" s="114">
        <v>51</v>
      </c>
      <c r="G67" s="114">
        <v>76</v>
      </c>
      <c r="H67" s="114">
        <v>25</v>
      </c>
      <c r="I67" s="140">
        <v>32</v>
      </c>
      <c r="J67" s="115">
        <v>23</v>
      </c>
      <c r="K67" s="116">
        <v>71.875</v>
      </c>
    </row>
    <row r="68" spans="1:11" ht="14.1" customHeight="1" x14ac:dyDescent="0.2">
      <c r="A68" s="306" t="s">
        <v>302</v>
      </c>
      <c r="B68" s="307" t="s">
        <v>303</v>
      </c>
      <c r="C68" s="308"/>
      <c r="D68" s="113">
        <v>0.3844510892780863</v>
      </c>
      <c r="E68" s="115">
        <v>9</v>
      </c>
      <c r="F68" s="114">
        <v>7</v>
      </c>
      <c r="G68" s="114">
        <v>22</v>
      </c>
      <c r="H68" s="114">
        <v>8</v>
      </c>
      <c r="I68" s="140">
        <v>13</v>
      </c>
      <c r="J68" s="115">
        <v>-4</v>
      </c>
      <c r="K68" s="116">
        <v>-30.76923076923077</v>
      </c>
    </row>
    <row r="69" spans="1:11" ht="14.1" customHeight="1" x14ac:dyDescent="0.2">
      <c r="A69" s="306">
        <v>83</v>
      </c>
      <c r="B69" s="307" t="s">
        <v>304</v>
      </c>
      <c r="C69" s="308"/>
      <c r="D69" s="113">
        <v>4.4852627082443401</v>
      </c>
      <c r="E69" s="115">
        <v>105</v>
      </c>
      <c r="F69" s="114">
        <v>66</v>
      </c>
      <c r="G69" s="114">
        <v>128</v>
      </c>
      <c r="H69" s="114">
        <v>53</v>
      </c>
      <c r="I69" s="140">
        <v>71</v>
      </c>
      <c r="J69" s="115">
        <v>34</v>
      </c>
      <c r="K69" s="116">
        <v>47.887323943661968</v>
      </c>
    </row>
    <row r="70" spans="1:11" ht="14.1" customHeight="1" x14ac:dyDescent="0.2">
      <c r="A70" s="306" t="s">
        <v>305</v>
      </c>
      <c r="B70" s="307" t="s">
        <v>306</v>
      </c>
      <c r="C70" s="308"/>
      <c r="D70" s="113">
        <v>4.1008116189662536</v>
      </c>
      <c r="E70" s="115">
        <v>96</v>
      </c>
      <c r="F70" s="114">
        <v>58</v>
      </c>
      <c r="G70" s="114">
        <v>118</v>
      </c>
      <c r="H70" s="114">
        <v>45</v>
      </c>
      <c r="I70" s="140">
        <v>50</v>
      </c>
      <c r="J70" s="115">
        <v>46</v>
      </c>
      <c r="K70" s="116">
        <v>92</v>
      </c>
    </row>
    <row r="71" spans="1:11" ht="14.1" customHeight="1" x14ac:dyDescent="0.2">
      <c r="A71" s="306"/>
      <c r="B71" s="307" t="s">
        <v>307</v>
      </c>
      <c r="C71" s="308"/>
      <c r="D71" s="113">
        <v>2.8620247757368644</v>
      </c>
      <c r="E71" s="115">
        <v>67</v>
      </c>
      <c r="F71" s="114">
        <v>35</v>
      </c>
      <c r="G71" s="114">
        <v>81</v>
      </c>
      <c r="H71" s="114">
        <v>23</v>
      </c>
      <c r="I71" s="140">
        <v>35</v>
      </c>
      <c r="J71" s="115">
        <v>32</v>
      </c>
      <c r="K71" s="116">
        <v>91.428571428571431</v>
      </c>
    </row>
    <row r="72" spans="1:11" ht="14.1" customHeight="1" x14ac:dyDescent="0.2">
      <c r="A72" s="306">
        <v>84</v>
      </c>
      <c r="B72" s="307" t="s">
        <v>308</v>
      </c>
      <c r="C72" s="308"/>
      <c r="D72" s="113">
        <v>0.34173430158052115</v>
      </c>
      <c r="E72" s="115">
        <v>8</v>
      </c>
      <c r="F72" s="114">
        <v>13</v>
      </c>
      <c r="G72" s="114">
        <v>20</v>
      </c>
      <c r="H72" s="114">
        <v>6</v>
      </c>
      <c r="I72" s="140">
        <v>8</v>
      </c>
      <c r="J72" s="115">
        <v>0</v>
      </c>
      <c r="K72" s="116">
        <v>0</v>
      </c>
    </row>
    <row r="73" spans="1:11" ht="14.1" customHeight="1" x14ac:dyDescent="0.2">
      <c r="A73" s="306" t="s">
        <v>309</v>
      </c>
      <c r="B73" s="307" t="s">
        <v>310</v>
      </c>
      <c r="C73" s="308"/>
      <c r="D73" s="113" t="s">
        <v>513</v>
      </c>
      <c r="E73" s="115" t="s">
        <v>513</v>
      </c>
      <c r="F73" s="114">
        <v>4</v>
      </c>
      <c r="G73" s="114">
        <v>13</v>
      </c>
      <c r="H73" s="114" t="s">
        <v>513</v>
      </c>
      <c r="I73" s="140" t="s">
        <v>513</v>
      </c>
      <c r="J73" s="115" t="s">
        <v>513</v>
      </c>
      <c r="K73" s="116" t="s">
        <v>513</v>
      </c>
    </row>
    <row r="74" spans="1:11" ht="14.1" customHeight="1" x14ac:dyDescent="0.2">
      <c r="A74" s="306" t="s">
        <v>311</v>
      </c>
      <c r="B74" s="307" t="s">
        <v>312</v>
      </c>
      <c r="C74" s="308"/>
      <c r="D74" s="113" t="s">
        <v>513</v>
      </c>
      <c r="E74" s="115" t="s">
        <v>513</v>
      </c>
      <c r="F74" s="114">
        <v>4</v>
      </c>
      <c r="G74" s="114">
        <v>4</v>
      </c>
      <c r="H74" s="114" t="s">
        <v>513</v>
      </c>
      <c r="I74" s="140">
        <v>4</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0.4698846646732166</v>
      </c>
      <c r="E76" s="115">
        <v>11</v>
      </c>
      <c r="F76" s="114">
        <v>3</v>
      </c>
      <c r="G76" s="114">
        <v>9</v>
      </c>
      <c r="H76" s="114">
        <v>7</v>
      </c>
      <c r="I76" s="140">
        <v>8</v>
      </c>
      <c r="J76" s="115">
        <v>3</v>
      </c>
      <c r="K76" s="116">
        <v>37.5</v>
      </c>
    </row>
    <row r="77" spans="1:11" ht="14.1" customHeight="1" x14ac:dyDescent="0.2">
      <c r="A77" s="306">
        <v>92</v>
      </c>
      <c r="B77" s="307" t="s">
        <v>316</v>
      </c>
      <c r="C77" s="308"/>
      <c r="D77" s="113">
        <v>0.598035027765912</v>
      </c>
      <c r="E77" s="115">
        <v>14</v>
      </c>
      <c r="F77" s="114">
        <v>7</v>
      </c>
      <c r="G77" s="114">
        <v>15</v>
      </c>
      <c r="H77" s="114">
        <v>7</v>
      </c>
      <c r="I77" s="140">
        <v>15</v>
      </c>
      <c r="J77" s="115">
        <v>-1</v>
      </c>
      <c r="K77" s="116">
        <v>-6.666666666666667</v>
      </c>
    </row>
    <row r="78" spans="1:11" ht="14.1" customHeight="1" x14ac:dyDescent="0.2">
      <c r="A78" s="306">
        <v>93</v>
      </c>
      <c r="B78" s="307" t="s">
        <v>317</v>
      </c>
      <c r="C78" s="308"/>
      <c r="D78" s="113" t="s">
        <v>513</v>
      </c>
      <c r="E78" s="115" t="s">
        <v>513</v>
      </c>
      <c r="F78" s="114" t="s">
        <v>513</v>
      </c>
      <c r="G78" s="114">
        <v>5</v>
      </c>
      <c r="H78" s="114">
        <v>0</v>
      </c>
      <c r="I78" s="140">
        <v>5</v>
      </c>
      <c r="J78" s="115" t="s">
        <v>513</v>
      </c>
      <c r="K78" s="116" t="s">
        <v>513</v>
      </c>
    </row>
    <row r="79" spans="1:11" ht="14.1" customHeight="1" x14ac:dyDescent="0.2">
      <c r="A79" s="306">
        <v>94</v>
      </c>
      <c r="B79" s="307" t="s">
        <v>318</v>
      </c>
      <c r="C79" s="308"/>
      <c r="D79" s="113" t="s">
        <v>513</v>
      </c>
      <c r="E79" s="115" t="s">
        <v>513</v>
      </c>
      <c r="F79" s="114">
        <v>0</v>
      </c>
      <c r="G79" s="114" t="s">
        <v>513</v>
      </c>
      <c r="H79" s="114">
        <v>0</v>
      </c>
      <c r="I79" s="140" t="s">
        <v>513</v>
      </c>
      <c r="J79" s="115" t="s">
        <v>513</v>
      </c>
      <c r="K79" s="116" t="s">
        <v>513</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0.17086715079026057</v>
      </c>
      <c r="E81" s="143">
        <v>4</v>
      </c>
      <c r="F81" s="144">
        <v>9</v>
      </c>
      <c r="G81" s="144">
        <v>9</v>
      </c>
      <c r="H81" s="144" t="s">
        <v>513</v>
      </c>
      <c r="I81" s="145">
        <v>8</v>
      </c>
      <c r="J81" s="143">
        <v>-4</v>
      </c>
      <c r="K81" s="146">
        <v>-50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2004</v>
      </c>
      <c r="E11" s="114">
        <v>2071</v>
      </c>
      <c r="F11" s="114">
        <v>1883</v>
      </c>
      <c r="G11" s="114">
        <v>1341</v>
      </c>
      <c r="H11" s="140">
        <v>2512</v>
      </c>
      <c r="I11" s="115">
        <v>-508</v>
      </c>
      <c r="J11" s="116">
        <v>-20.222929936305732</v>
      </c>
    </row>
    <row r="12" spans="1:15" s="110" customFormat="1" ht="24.95" customHeight="1" x14ac:dyDescent="0.2">
      <c r="A12" s="193" t="s">
        <v>132</v>
      </c>
      <c r="B12" s="194" t="s">
        <v>133</v>
      </c>
      <c r="C12" s="113">
        <v>1.9461077844311376</v>
      </c>
      <c r="D12" s="115">
        <v>39</v>
      </c>
      <c r="E12" s="114">
        <v>72</v>
      </c>
      <c r="F12" s="114">
        <v>21</v>
      </c>
      <c r="G12" s="114">
        <v>13</v>
      </c>
      <c r="H12" s="140">
        <v>47</v>
      </c>
      <c r="I12" s="115">
        <v>-8</v>
      </c>
      <c r="J12" s="116">
        <v>-17.021276595744681</v>
      </c>
    </row>
    <row r="13" spans="1:15" s="110" customFormat="1" ht="24.95" customHeight="1" x14ac:dyDescent="0.2">
      <c r="A13" s="193" t="s">
        <v>134</v>
      </c>
      <c r="B13" s="199" t="s">
        <v>214</v>
      </c>
      <c r="C13" s="113">
        <v>0.84830339321357284</v>
      </c>
      <c r="D13" s="115">
        <v>17</v>
      </c>
      <c r="E13" s="114">
        <v>15</v>
      </c>
      <c r="F13" s="114">
        <v>13</v>
      </c>
      <c r="G13" s="114">
        <v>3</v>
      </c>
      <c r="H13" s="140">
        <v>14</v>
      </c>
      <c r="I13" s="115">
        <v>3</v>
      </c>
      <c r="J13" s="116">
        <v>21.428571428571427</v>
      </c>
    </row>
    <row r="14" spans="1:15" s="287" customFormat="1" ht="24.95" customHeight="1" x14ac:dyDescent="0.2">
      <c r="A14" s="193" t="s">
        <v>215</v>
      </c>
      <c r="B14" s="199" t="s">
        <v>137</v>
      </c>
      <c r="C14" s="113">
        <v>22.604790419161677</v>
      </c>
      <c r="D14" s="115">
        <v>453</v>
      </c>
      <c r="E14" s="114">
        <v>538</v>
      </c>
      <c r="F14" s="114">
        <v>439</v>
      </c>
      <c r="G14" s="114">
        <v>311</v>
      </c>
      <c r="H14" s="140">
        <v>814</v>
      </c>
      <c r="I14" s="115">
        <v>-361</v>
      </c>
      <c r="J14" s="116">
        <v>-44.348894348894348</v>
      </c>
      <c r="K14" s="110"/>
      <c r="L14" s="110"/>
      <c r="M14" s="110"/>
      <c r="N14" s="110"/>
      <c r="O14" s="110"/>
    </row>
    <row r="15" spans="1:15" s="110" customFormat="1" ht="24.95" customHeight="1" x14ac:dyDescent="0.2">
      <c r="A15" s="193" t="s">
        <v>216</v>
      </c>
      <c r="B15" s="199" t="s">
        <v>217</v>
      </c>
      <c r="C15" s="113">
        <v>3.2934131736526946</v>
      </c>
      <c r="D15" s="115">
        <v>66</v>
      </c>
      <c r="E15" s="114">
        <v>58</v>
      </c>
      <c r="F15" s="114">
        <v>77</v>
      </c>
      <c r="G15" s="114">
        <v>47</v>
      </c>
      <c r="H15" s="140">
        <v>47</v>
      </c>
      <c r="I15" s="115">
        <v>19</v>
      </c>
      <c r="J15" s="116">
        <v>40.425531914893618</v>
      </c>
    </row>
    <row r="16" spans="1:15" s="287" customFormat="1" ht="24.95" customHeight="1" x14ac:dyDescent="0.2">
      <c r="A16" s="193" t="s">
        <v>218</v>
      </c>
      <c r="B16" s="199" t="s">
        <v>141</v>
      </c>
      <c r="C16" s="113">
        <v>12.624750499001996</v>
      </c>
      <c r="D16" s="115">
        <v>253</v>
      </c>
      <c r="E16" s="114">
        <v>203</v>
      </c>
      <c r="F16" s="114">
        <v>269</v>
      </c>
      <c r="G16" s="114">
        <v>178</v>
      </c>
      <c r="H16" s="140">
        <v>659</v>
      </c>
      <c r="I16" s="115">
        <v>-406</v>
      </c>
      <c r="J16" s="116">
        <v>-61.608497723823973</v>
      </c>
      <c r="K16" s="110"/>
      <c r="L16" s="110"/>
      <c r="M16" s="110"/>
      <c r="N16" s="110"/>
      <c r="O16" s="110"/>
    </row>
    <row r="17" spans="1:15" s="110" customFormat="1" ht="24.95" customHeight="1" x14ac:dyDescent="0.2">
      <c r="A17" s="193" t="s">
        <v>142</v>
      </c>
      <c r="B17" s="199" t="s">
        <v>220</v>
      </c>
      <c r="C17" s="113">
        <v>6.6866267465069864</v>
      </c>
      <c r="D17" s="115">
        <v>134</v>
      </c>
      <c r="E17" s="114">
        <v>277</v>
      </c>
      <c r="F17" s="114">
        <v>93</v>
      </c>
      <c r="G17" s="114">
        <v>86</v>
      </c>
      <c r="H17" s="140">
        <v>108</v>
      </c>
      <c r="I17" s="115">
        <v>26</v>
      </c>
      <c r="J17" s="116">
        <v>24.074074074074073</v>
      </c>
    </row>
    <row r="18" spans="1:15" s="287" customFormat="1" ht="24.95" customHeight="1" x14ac:dyDescent="0.2">
      <c r="A18" s="201" t="s">
        <v>144</v>
      </c>
      <c r="B18" s="202" t="s">
        <v>145</v>
      </c>
      <c r="C18" s="113">
        <v>14.471057884231536</v>
      </c>
      <c r="D18" s="115">
        <v>290</v>
      </c>
      <c r="E18" s="114">
        <v>447</v>
      </c>
      <c r="F18" s="114">
        <v>245</v>
      </c>
      <c r="G18" s="114">
        <v>197</v>
      </c>
      <c r="H18" s="140">
        <v>309</v>
      </c>
      <c r="I18" s="115">
        <v>-19</v>
      </c>
      <c r="J18" s="116">
        <v>-6.1488673139158578</v>
      </c>
      <c r="K18" s="110"/>
      <c r="L18" s="110"/>
      <c r="M18" s="110"/>
      <c r="N18" s="110"/>
      <c r="O18" s="110"/>
    </row>
    <row r="19" spans="1:15" s="110" customFormat="1" ht="24.95" customHeight="1" x14ac:dyDescent="0.2">
      <c r="A19" s="193" t="s">
        <v>146</v>
      </c>
      <c r="B19" s="199" t="s">
        <v>147</v>
      </c>
      <c r="C19" s="113">
        <v>11.57684630738523</v>
      </c>
      <c r="D19" s="115">
        <v>232</v>
      </c>
      <c r="E19" s="114">
        <v>199</v>
      </c>
      <c r="F19" s="114">
        <v>310</v>
      </c>
      <c r="G19" s="114">
        <v>163</v>
      </c>
      <c r="H19" s="140">
        <v>270</v>
      </c>
      <c r="I19" s="115">
        <v>-38</v>
      </c>
      <c r="J19" s="116">
        <v>-14.074074074074074</v>
      </c>
    </row>
    <row r="20" spans="1:15" s="287" customFormat="1" ht="24.95" customHeight="1" x14ac:dyDescent="0.2">
      <c r="A20" s="193" t="s">
        <v>148</v>
      </c>
      <c r="B20" s="199" t="s">
        <v>149</v>
      </c>
      <c r="C20" s="113">
        <v>3.44311377245509</v>
      </c>
      <c r="D20" s="115">
        <v>69</v>
      </c>
      <c r="E20" s="114">
        <v>96</v>
      </c>
      <c r="F20" s="114">
        <v>64</v>
      </c>
      <c r="G20" s="114">
        <v>47</v>
      </c>
      <c r="H20" s="140">
        <v>107</v>
      </c>
      <c r="I20" s="115">
        <v>-38</v>
      </c>
      <c r="J20" s="116">
        <v>-35.514018691588788</v>
      </c>
      <c r="K20" s="110"/>
      <c r="L20" s="110"/>
      <c r="M20" s="110"/>
      <c r="N20" s="110"/>
      <c r="O20" s="110"/>
    </row>
    <row r="21" spans="1:15" s="110" customFormat="1" ht="24.95" customHeight="1" x14ac:dyDescent="0.2">
      <c r="A21" s="201" t="s">
        <v>150</v>
      </c>
      <c r="B21" s="202" t="s">
        <v>151</v>
      </c>
      <c r="C21" s="113">
        <v>11.976047904191617</v>
      </c>
      <c r="D21" s="115">
        <v>240</v>
      </c>
      <c r="E21" s="114">
        <v>253</v>
      </c>
      <c r="F21" s="114">
        <v>215</v>
      </c>
      <c r="G21" s="114">
        <v>198</v>
      </c>
      <c r="H21" s="140">
        <v>216</v>
      </c>
      <c r="I21" s="115">
        <v>24</v>
      </c>
      <c r="J21" s="116">
        <v>11.111111111111111</v>
      </c>
    </row>
    <row r="22" spans="1:15" s="110" customFormat="1" ht="24.95" customHeight="1" x14ac:dyDescent="0.2">
      <c r="A22" s="201" t="s">
        <v>152</v>
      </c>
      <c r="B22" s="199" t="s">
        <v>153</v>
      </c>
      <c r="C22" s="113">
        <v>0.74850299401197606</v>
      </c>
      <c r="D22" s="115">
        <v>15</v>
      </c>
      <c r="E22" s="114">
        <v>10</v>
      </c>
      <c r="F22" s="114">
        <v>14</v>
      </c>
      <c r="G22" s="114">
        <v>10</v>
      </c>
      <c r="H22" s="140">
        <v>12</v>
      </c>
      <c r="I22" s="115">
        <v>3</v>
      </c>
      <c r="J22" s="116">
        <v>25</v>
      </c>
    </row>
    <row r="23" spans="1:15" s="110" customFormat="1" ht="24.95" customHeight="1" x14ac:dyDescent="0.2">
      <c r="A23" s="193" t="s">
        <v>154</v>
      </c>
      <c r="B23" s="199" t="s">
        <v>155</v>
      </c>
      <c r="C23" s="113">
        <v>2.0958083832335328</v>
      </c>
      <c r="D23" s="115">
        <v>42</v>
      </c>
      <c r="E23" s="114">
        <v>18</v>
      </c>
      <c r="F23" s="114">
        <v>14</v>
      </c>
      <c r="G23" s="114">
        <v>15</v>
      </c>
      <c r="H23" s="140">
        <v>83</v>
      </c>
      <c r="I23" s="115">
        <v>-41</v>
      </c>
      <c r="J23" s="116">
        <v>-49.397590361445786</v>
      </c>
    </row>
    <row r="24" spans="1:15" s="110" customFormat="1" ht="24.95" customHeight="1" x14ac:dyDescent="0.2">
      <c r="A24" s="193" t="s">
        <v>156</v>
      </c>
      <c r="B24" s="199" t="s">
        <v>221</v>
      </c>
      <c r="C24" s="113">
        <v>3.7924151696606785</v>
      </c>
      <c r="D24" s="115">
        <v>76</v>
      </c>
      <c r="E24" s="114">
        <v>63</v>
      </c>
      <c r="F24" s="114">
        <v>74</v>
      </c>
      <c r="G24" s="114">
        <v>69</v>
      </c>
      <c r="H24" s="140">
        <v>64</v>
      </c>
      <c r="I24" s="115">
        <v>12</v>
      </c>
      <c r="J24" s="116">
        <v>18.75</v>
      </c>
    </row>
    <row r="25" spans="1:15" s="110" customFormat="1" ht="24.95" customHeight="1" x14ac:dyDescent="0.2">
      <c r="A25" s="193" t="s">
        <v>222</v>
      </c>
      <c r="B25" s="204" t="s">
        <v>159</v>
      </c>
      <c r="C25" s="113">
        <v>2.5948103792415171</v>
      </c>
      <c r="D25" s="115">
        <v>52</v>
      </c>
      <c r="E25" s="114">
        <v>44</v>
      </c>
      <c r="F25" s="114">
        <v>28</v>
      </c>
      <c r="G25" s="114">
        <v>27</v>
      </c>
      <c r="H25" s="140">
        <v>36</v>
      </c>
      <c r="I25" s="115">
        <v>16</v>
      </c>
      <c r="J25" s="116">
        <v>44.444444444444443</v>
      </c>
    </row>
    <row r="26" spans="1:15" s="110" customFormat="1" ht="24.95" customHeight="1" x14ac:dyDescent="0.2">
      <c r="A26" s="201">
        <v>782.78300000000002</v>
      </c>
      <c r="B26" s="203" t="s">
        <v>160</v>
      </c>
      <c r="C26" s="113">
        <v>0</v>
      </c>
      <c r="D26" s="115">
        <v>0</v>
      </c>
      <c r="E26" s="114">
        <v>0</v>
      </c>
      <c r="F26" s="114">
        <v>0</v>
      </c>
      <c r="G26" s="114">
        <v>0</v>
      </c>
      <c r="H26" s="140">
        <v>0</v>
      </c>
      <c r="I26" s="115">
        <v>0</v>
      </c>
      <c r="J26" s="116">
        <v>0</v>
      </c>
    </row>
    <row r="27" spans="1:15" s="110" customFormat="1" ht="24.95" customHeight="1" x14ac:dyDescent="0.2">
      <c r="A27" s="193" t="s">
        <v>161</v>
      </c>
      <c r="B27" s="199" t="s">
        <v>162</v>
      </c>
      <c r="C27" s="113">
        <v>2.345309381237525</v>
      </c>
      <c r="D27" s="115">
        <v>47</v>
      </c>
      <c r="E27" s="114">
        <v>34</v>
      </c>
      <c r="F27" s="114">
        <v>39</v>
      </c>
      <c r="G27" s="114">
        <v>32</v>
      </c>
      <c r="H27" s="140">
        <v>35</v>
      </c>
      <c r="I27" s="115">
        <v>12</v>
      </c>
      <c r="J27" s="116">
        <v>34.285714285714285</v>
      </c>
    </row>
    <row r="28" spans="1:15" s="110" customFormat="1" ht="24.95" customHeight="1" x14ac:dyDescent="0.2">
      <c r="A28" s="193" t="s">
        <v>163</v>
      </c>
      <c r="B28" s="199" t="s">
        <v>164</v>
      </c>
      <c r="C28" s="113">
        <v>3.44311377245509</v>
      </c>
      <c r="D28" s="115">
        <v>69</v>
      </c>
      <c r="E28" s="114">
        <v>29</v>
      </c>
      <c r="F28" s="114">
        <v>67</v>
      </c>
      <c r="G28" s="114">
        <v>17</v>
      </c>
      <c r="H28" s="140">
        <v>28</v>
      </c>
      <c r="I28" s="115">
        <v>41</v>
      </c>
      <c r="J28" s="116">
        <v>146.42857142857142</v>
      </c>
    </row>
    <row r="29" spans="1:15" s="110" customFormat="1" ht="24.95" customHeight="1" x14ac:dyDescent="0.2">
      <c r="A29" s="193">
        <v>86</v>
      </c>
      <c r="B29" s="199" t="s">
        <v>165</v>
      </c>
      <c r="C29" s="113">
        <v>7.9341317365269459</v>
      </c>
      <c r="D29" s="115">
        <v>159</v>
      </c>
      <c r="E29" s="114">
        <v>110</v>
      </c>
      <c r="F29" s="114">
        <v>127</v>
      </c>
      <c r="G29" s="114">
        <v>108</v>
      </c>
      <c r="H29" s="140">
        <v>319</v>
      </c>
      <c r="I29" s="115">
        <v>-160</v>
      </c>
      <c r="J29" s="116">
        <v>-50.156739811912225</v>
      </c>
    </row>
    <row r="30" spans="1:15" s="110" customFormat="1" ht="24.95" customHeight="1" x14ac:dyDescent="0.2">
      <c r="A30" s="193">
        <v>87.88</v>
      </c>
      <c r="B30" s="204" t="s">
        <v>166</v>
      </c>
      <c r="C30" s="113">
        <v>6.7365269461077846</v>
      </c>
      <c r="D30" s="115">
        <v>135</v>
      </c>
      <c r="E30" s="114">
        <v>87</v>
      </c>
      <c r="F30" s="114">
        <v>158</v>
      </c>
      <c r="G30" s="114">
        <v>87</v>
      </c>
      <c r="H30" s="140">
        <v>91</v>
      </c>
      <c r="I30" s="115">
        <v>44</v>
      </c>
      <c r="J30" s="116">
        <v>48.35164835164835</v>
      </c>
    </row>
    <row r="31" spans="1:15" s="110" customFormat="1" ht="24.95" customHeight="1" x14ac:dyDescent="0.2">
      <c r="A31" s="193" t="s">
        <v>167</v>
      </c>
      <c r="B31" s="199" t="s">
        <v>168</v>
      </c>
      <c r="C31" s="113">
        <v>3.44311377245509</v>
      </c>
      <c r="D31" s="115">
        <v>69</v>
      </c>
      <c r="E31" s="114">
        <v>56</v>
      </c>
      <c r="F31" s="114">
        <v>55</v>
      </c>
      <c r="G31" s="114">
        <v>44</v>
      </c>
      <c r="H31" s="140">
        <v>67</v>
      </c>
      <c r="I31" s="115">
        <v>2</v>
      </c>
      <c r="J31" s="116">
        <v>2.9850746268656718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1.9461077844311376</v>
      </c>
      <c r="D34" s="115">
        <v>39</v>
      </c>
      <c r="E34" s="114">
        <v>72</v>
      </c>
      <c r="F34" s="114">
        <v>21</v>
      </c>
      <c r="G34" s="114">
        <v>13</v>
      </c>
      <c r="H34" s="140">
        <v>47</v>
      </c>
      <c r="I34" s="115">
        <v>-8</v>
      </c>
      <c r="J34" s="116">
        <v>-17.021276595744681</v>
      </c>
    </row>
    <row r="35" spans="1:10" s="110" customFormat="1" ht="24.95" customHeight="1" x14ac:dyDescent="0.2">
      <c r="A35" s="292" t="s">
        <v>171</v>
      </c>
      <c r="B35" s="293" t="s">
        <v>172</v>
      </c>
      <c r="C35" s="113">
        <v>37.924151696606785</v>
      </c>
      <c r="D35" s="115">
        <v>760</v>
      </c>
      <c r="E35" s="114">
        <v>1000</v>
      </c>
      <c r="F35" s="114">
        <v>697</v>
      </c>
      <c r="G35" s="114">
        <v>511</v>
      </c>
      <c r="H35" s="140">
        <v>1137</v>
      </c>
      <c r="I35" s="115">
        <v>-377</v>
      </c>
      <c r="J35" s="116">
        <v>-33.157431838170623</v>
      </c>
    </row>
    <row r="36" spans="1:10" s="110" customFormat="1" ht="24.95" customHeight="1" x14ac:dyDescent="0.2">
      <c r="A36" s="294" t="s">
        <v>173</v>
      </c>
      <c r="B36" s="295" t="s">
        <v>174</v>
      </c>
      <c r="C36" s="125">
        <v>60.129740518962073</v>
      </c>
      <c r="D36" s="143">
        <v>1205</v>
      </c>
      <c r="E36" s="144">
        <v>999</v>
      </c>
      <c r="F36" s="144">
        <v>1165</v>
      </c>
      <c r="G36" s="144">
        <v>817</v>
      </c>
      <c r="H36" s="145">
        <v>1328</v>
      </c>
      <c r="I36" s="143">
        <v>-123</v>
      </c>
      <c r="J36" s="146">
        <v>-9.2620481927710845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2004</v>
      </c>
      <c r="F11" s="264">
        <v>2071</v>
      </c>
      <c r="G11" s="264">
        <v>1883</v>
      </c>
      <c r="H11" s="264">
        <v>1341</v>
      </c>
      <c r="I11" s="265">
        <v>2512</v>
      </c>
      <c r="J11" s="263">
        <v>-508</v>
      </c>
      <c r="K11" s="266">
        <v>-20.222929936305732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19.960079840319363</v>
      </c>
      <c r="E13" s="115">
        <v>400</v>
      </c>
      <c r="F13" s="114">
        <v>504</v>
      </c>
      <c r="G13" s="114">
        <v>445</v>
      </c>
      <c r="H13" s="114">
        <v>329</v>
      </c>
      <c r="I13" s="140">
        <v>498</v>
      </c>
      <c r="J13" s="115">
        <v>-98</v>
      </c>
      <c r="K13" s="116">
        <v>-19.678714859437751</v>
      </c>
    </row>
    <row r="14" spans="1:17" ht="15.95" customHeight="1" x14ac:dyDescent="0.2">
      <c r="A14" s="306" t="s">
        <v>230</v>
      </c>
      <c r="B14" s="307"/>
      <c r="C14" s="308"/>
      <c r="D14" s="113">
        <v>66.317365269461078</v>
      </c>
      <c r="E14" s="115">
        <v>1329</v>
      </c>
      <c r="F14" s="114">
        <v>1366</v>
      </c>
      <c r="G14" s="114">
        <v>1218</v>
      </c>
      <c r="H14" s="114">
        <v>834</v>
      </c>
      <c r="I14" s="140">
        <v>1629</v>
      </c>
      <c r="J14" s="115">
        <v>-300</v>
      </c>
      <c r="K14" s="116">
        <v>-18.41620626151013</v>
      </c>
    </row>
    <row r="15" spans="1:17" ht="15.95" customHeight="1" x14ac:dyDescent="0.2">
      <c r="A15" s="306" t="s">
        <v>231</v>
      </c>
      <c r="B15" s="307"/>
      <c r="C15" s="308"/>
      <c r="D15" s="113">
        <v>6.7864271457085827</v>
      </c>
      <c r="E15" s="115">
        <v>136</v>
      </c>
      <c r="F15" s="114">
        <v>110</v>
      </c>
      <c r="G15" s="114">
        <v>96</v>
      </c>
      <c r="H15" s="114">
        <v>100</v>
      </c>
      <c r="I15" s="140">
        <v>209</v>
      </c>
      <c r="J15" s="115">
        <v>-73</v>
      </c>
      <c r="K15" s="116">
        <v>-34.928229665071768</v>
      </c>
    </row>
    <row r="16" spans="1:17" ht="15.95" customHeight="1" x14ac:dyDescent="0.2">
      <c r="A16" s="306" t="s">
        <v>232</v>
      </c>
      <c r="B16" s="307"/>
      <c r="C16" s="308"/>
      <c r="D16" s="113">
        <v>6.5868263473053892</v>
      </c>
      <c r="E16" s="115">
        <v>132</v>
      </c>
      <c r="F16" s="114">
        <v>86</v>
      </c>
      <c r="G16" s="114">
        <v>119</v>
      </c>
      <c r="H16" s="114">
        <v>77</v>
      </c>
      <c r="I16" s="140">
        <v>170</v>
      </c>
      <c r="J16" s="115">
        <v>-38</v>
      </c>
      <c r="K16" s="116">
        <v>-22.352941176470587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3.2435129740518964</v>
      </c>
      <c r="E18" s="115">
        <v>65</v>
      </c>
      <c r="F18" s="114">
        <v>38</v>
      </c>
      <c r="G18" s="114">
        <v>28</v>
      </c>
      <c r="H18" s="114">
        <v>17</v>
      </c>
      <c r="I18" s="140">
        <v>70</v>
      </c>
      <c r="J18" s="115">
        <v>-5</v>
      </c>
      <c r="K18" s="116">
        <v>-7.1428571428571432</v>
      </c>
    </row>
    <row r="19" spans="1:11" ht="14.1" customHeight="1" x14ac:dyDescent="0.2">
      <c r="A19" s="306" t="s">
        <v>235</v>
      </c>
      <c r="B19" s="307" t="s">
        <v>236</v>
      </c>
      <c r="C19" s="308"/>
      <c r="D19" s="113">
        <v>0.5489021956087824</v>
      </c>
      <c r="E19" s="115">
        <v>11</v>
      </c>
      <c r="F19" s="114">
        <v>22</v>
      </c>
      <c r="G19" s="114">
        <v>15</v>
      </c>
      <c r="H19" s="114">
        <v>10</v>
      </c>
      <c r="I19" s="140">
        <v>12</v>
      </c>
      <c r="J19" s="115">
        <v>-1</v>
      </c>
      <c r="K19" s="116">
        <v>-8.3333333333333339</v>
      </c>
    </row>
    <row r="20" spans="1:11" ht="14.1" customHeight="1" x14ac:dyDescent="0.2">
      <c r="A20" s="306">
        <v>12</v>
      </c>
      <c r="B20" s="307" t="s">
        <v>237</v>
      </c>
      <c r="C20" s="308"/>
      <c r="D20" s="113">
        <v>0.74850299401197606</v>
      </c>
      <c r="E20" s="115">
        <v>15</v>
      </c>
      <c r="F20" s="114">
        <v>77</v>
      </c>
      <c r="G20" s="114">
        <v>10</v>
      </c>
      <c r="H20" s="114">
        <v>8</v>
      </c>
      <c r="I20" s="140">
        <v>13</v>
      </c>
      <c r="J20" s="115">
        <v>2</v>
      </c>
      <c r="K20" s="116">
        <v>15.384615384615385</v>
      </c>
    </row>
    <row r="21" spans="1:11" ht="14.1" customHeight="1" x14ac:dyDescent="0.2">
      <c r="A21" s="306">
        <v>21</v>
      </c>
      <c r="B21" s="307" t="s">
        <v>238</v>
      </c>
      <c r="C21" s="308"/>
      <c r="D21" s="113">
        <v>0.34930139720558884</v>
      </c>
      <c r="E21" s="115">
        <v>7</v>
      </c>
      <c r="F21" s="114">
        <v>58</v>
      </c>
      <c r="G21" s="114">
        <v>6</v>
      </c>
      <c r="H21" s="114" t="s">
        <v>513</v>
      </c>
      <c r="I21" s="140">
        <v>10</v>
      </c>
      <c r="J21" s="115">
        <v>-3</v>
      </c>
      <c r="K21" s="116">
        <v>-30</v>
      </c>
    </row>
    <row r="22" spans="1:11" ht="14.1" customHeight="1" x14ac:dyDescent="0.2">
      <c r="A22" s="306">
        <v>22</v>
      </c>
      <c r="B22" s="307" t="s">
        <v>239</v>
      </c>
      <c r="C22" s="308"/>
      <c r="D22" s="113">
        <v>4.1916167664670656</v>
      </c>
      <c r="E22" s="115">
        <v>84</v>
      </c>
      <c r="F22" s="114">
        <v>132</v>
      </c>
      <c r="G22" s="114">
        <v>74</v>
      </c>
      <c r="H22" s="114">
        <v>65</v>
      </c>
      <c r="I22" s="140">
        <v>105</v>
      </c>
      <c r="J22" s="115">
        <v>-21</v>
      </c>
      <c r="K22" s="116">
        <v>-20</v>
      </c>
    </row>
    <row r="23" spans="1:11" ht="14.1" customHeight="1" x14ac:dyDescent="0.2">
      <c r="A23" s="306">
        <v>23</v>
      </c>
      <c r="B23" s="307" t="s">
        <v>240</v>
      </c>
      <c r="C23" s="308"/>
      <c r="D23" s="113">
        <v>0.29940119760479039</v>
      </c>
      <c r="E23" s="115">
        <v>6</v>
      </c>
      <c r="F23" s="114" t="s">
        <v>513</v>
      </c>
      <c r="G23" s="114">
        <v>13</v>
      </c>
      <c r="H23" s="114">
        <v>4</v>
      </c>
      <c r="I23" s="140">
        <v>9</v>
      </c>
      <c r="J23" s="115">
        <v>-3</v>
      </c>
      <c r="K23" s="116">
        <v>-33.333333333333336</v>
      </c>
    </row>
    <row r="24" spans="1:11" ht="14.1" customHeight="1" x14ac:dyDescent="0.2">
      <c r="A24" s="306">
        <v>24</v>
      </c>
      <c r="B24" s="307" t="s">
        <v>241</v>
      </c>
      <c r="C24" s="308"/>
      <c r="D24" s="113">
        <v>4.2415169660678647</v>
      </c>
      <c r="E24" s="115">
        <v>85</v>
      </c>
      <c r="F24" s="114">
        <v>111</v>
      </c>
      <c r="G24" s="114">
        <v>99</v>
      </c>
      <c r="H24" s="114">
        <v>51</v>
      </c>
      <c r="I24" s="140">
        <v>244</v>
      </c>
      <c r="J24" s="115">
        <v>-159</v>
      </c>
      <c r="K24" s="116">
        <v>-65.163934426229503</v>
      </c>
    </row>
    <row r="25" spans="1:11" ht="14.1" customHeight="1" x14ac:dyDescent="0.2">
      <c r="A25" s="306">
        <v>25</v>
      </c>
      <c r="B25" s="307" t="s">
        <v>242</v>
      </c>
      <c r="C25" s="308"/>
      <c r="D25" s="113">
        <v>5.3393213572854288</v>
      </c>
      <c r="E25" s="115">
        <v>107</v>
      </c>
      <c r="F25" s="114">
        <v>66</v>
      </c>
      <c r="G25" s="114">
        <v>85</v>
      </c>
      <c r="H25" s="114">
        <v>65</v>
      </c>
      <c r="I25" s="140">
        <v>198</v>
      </c>
      <c r="J25" s="115">
        <v>-91</v>
      </c>
      <c r="K25" s="116">
        <v>-45.959595959595958</v>
      </c>
    </row>
    <row r="26" spans="1:11" ht="14.1" customHeight="1" x14ac:dyDescent="0.2">
      <c r="A26" s="306">
        <v>26</v>
      </c>
      <c r="B26" s="307" t="s">
        <v>243</v>
      </c>
      <c r="C26" s="308"/>
      <c r="D26" s="113">
        <v>2.7445109780439121</v>
      </c>
      <c r="E26" s="115">
        <v>55</v>
      </c>
      <c r="F26" s="114">
        <v>35</v>
      </c>
      <c r="G26" s="114">
        <v>44</v>
      </c>
      <c r="H26" s="114">
        <v>36</v>
      </c>
      <c r="I26" s="140">
        <v>69</v>
      </c>
      <c r="J26" s="115">
        <v>-14</v>
      </c>
      <c r="K26" s="116">
        <v>-20.289855072463769</v>
      </c>
    </row>
    <row r="27" spans="1:11" ht="14.1" customHeight="1" x14ac:dyDescent="0.2">
      <c r="A27" s="306">
        <v>27</v>
      </c>
      <c r="B27" s="307" t="s">
        <v>244</v>
      </c>
      <c r="C27" s="308"/>
      <c r="D27" s="113">
        <v>1.347305389221557</v>
      </c>
      <c r="E27" s="115">
        <v>27</v>
      </c>
      <c r="F27" s="114">
        <v>16</v>
      </c>
      <c r="G27" s="114">
        <v>34</v>
      </c>
      <c r="H27" s="114">
        <v>24</v>
      </c>
      <c r="I27" s="140">
        <v>71</v>
      </c>
      <c r="J27" s="115">
        <v>-44</v>
      </c>
      <c r="K27" s="116">
        <v>-61.971830985915496</v>
      </c>
    </row>
    <row r="28" spans="1:11" ht="14.1" customHeight="1" x14ac:dyDescent="0.2">
      <c r="A28" s="306">
        <v>28</v>
      </c>
      <c r="B28" s="307" t="s">
        <v>245</v>
      </c>
      <c r="C28" s="308"/>
      <c r="D28" s="113">
        <v>0.5489021956087824</v>
      </c>
      <c r="E28" s="115">
        <v>11</v>
      </c>
      <c r="F28" s="114">
        <v>14</v>
      </c>
      <c r="G28" s="114">
        <v>8</v>
      </c>
      <c r="H28" s="114">
        <v>8</v>
      </c>
      <c r="I28" s="140">
        <v>10</v>
      </c>
      <c r="J28" s="115">
        <v>1</v>
      </c>
      <c r="K28" s="116">
        <v>10</v>
      </c>
    </row>
    <row r="29" spans="1:11" ht="14.1" customHeight="1" x14ac:dyDescent="0.2">
      <c r="A29" s="306">
        <v>29</v>
      </c>
      <c r="B29" s="307" t="s">
        <v>246</v>
      </c>
      <c r="C29" s="308"/>
      <c r="D29" s="113">
        <v>4.5409181636726546</v>
      </c>
      <c r="E29" s="115">
        <v>91</v>
      </c>
      <c r="F29" s="114">
        <v>91</v>
      </c>
      <c r="G29" s="114">
        <v>87</v>
      </c>
      <c r="H29" s="114">
        <v>79</v>
      </c>
      <c r="I29" s="140">
        <v>85</v>
      </c>
      <c r="J29" s="115">
        <v>6</v>
      </c>
      <c r="K29" s="116">
        <v>7.0588235294117645</v>
      </c>
    </row>
    <row r="30" spans="1:11" ht="14.1" customHeight="1" x14ac:dyDescent="0.2">
      <c r="A30" s="306" t="s">
        <v>247</v>
      </c>
      <c r="B30" s="307" t="s">
        <v>248</v>
      </c>
      <c r="C30" s="308"/>
      <c r="D30" s="113">
        <v>0.64870259481037928</v>
      </c>
      <c r="E30" s="115">
        <v>13</v>
      </c>
      <c r="F30" s="114" t="s">
        <v>513</v>
      </c>
      <c r="G30" s="114" t="s">
        <v>513</v>
      </c>
      <c r="H30" s="114">
        <v>9</v>
      </c>
      <c r="I30" s="140" t="s">
        <v>513</v>
      </c>
      <c r="J30" s="115" t="s">
        <v>513</v>
      </c>
      <c r="K30" s="116" t="s">
        <v>513</v>
      </c>
    </row>
    <row r="31" spans="1:11" ht="14.1" customHeight="1" x14ac:dyDescent="0.2">
      <c r="A31" s="306" t="s">
        <v>249</v>
      </c>
      <c r="B31" s="307" t="s">
        <v>250</v>
      </c>
      <c r="C31" s="308"/>
      <c r="D31" s="113">
        <v>3.6926147704590817</v>
      </c>
      <c r="E31" s="115">
        <v>74</v>
      </c>
      <c r="F31" s="114">
        <v>73</v>
      </c>
      <c r="G31" s="114">
        <v>63</v>
      </c>
      <c r="H31" s="114">
        <v>70</v>
      </c>
      <c r="I31" s="140">
        <v>76</v>
      </c>
      <c r="J31" s="115">
        <v>-2</v>
      </c>
      <c r="K31" s="116">
        <v>-2.6315789473684212</v>
      </c>
    </row>
    <row r="32" spans="1:11" ht="14.1" customHeight="1" x14ac:dyDescent="0.2">
      <c r="A32" s="306">
        <v>31</v>
      </c>
      <c r="B32" s="307" t="s">
        <v>251</v>
      </c>
      <c r="C32" s="308"/>
      <c r="D32" s="113">
        <v>0.79840319361277445</v>
      </c>
      <c r="E32" s="115">
        <v>16</v>
      </c>
      <c r="F32" s="114">
        <v>7</v>
      </c>
      <c r="G32" s="114">
        <v>15</v>
      </c>
      <c r="H32" s="114">
        <v>8</v>
      </c>
      <c r="I32" s="140">
        <v>10</v>
      </c>
      <c r="J32" s="115">
        <v>6</v>
      </c>
      <c r="K32" s="116">
        <v>60</v>
      </c>
    </row>
    <row r="33" spans="1:11" ht="14.1" customHeight="1" x14ac:dyDescent="0.2">
      <c r="A33" s="306">
        <v>32</v>
      </c>
      <c r="B33" s="307" t="s">
        <v>252</v>
      </c>
      <c r="C33" s="308"/>
      <c r="D33" s="113">
        <v>4.4910179640718564</v>
      </c>
      <c r="E33" s="115">
        <v>90</v>
      </c>
      <c r="F33" s="114">
        <v>184</v>
      </c>
      <c r="G33" s="114">
        <v>85</v>
      </c>
      <c r="H33" s="114">
        <v>78</v>
      </c>
      <c r="I33" s="140">
        <v>83</v>
      </c>
      <c r="J33" s="115">
        <v>7</v>
      </c>
      <c r="K33" s="116">
        <v>8.4337349397590362</v>
      </c>
    </row>
    <row r="34" spans="1:11" ht="14.1" customHeight="1" x14ac:dyDescent="0.2">
      <c r="A34" s="306">
        <v>33</v>
      </c>
      <c r="B34" s="307" t="s">
        <v>253</v>
      </c>
      <c r="C34" s="308"/>
      <c r="D34" s="113">
        <v>2.4950099800399204</v>
      </c>
      <c r="E34" s="115">
        <v>50</v>
      </c>
      <c r="F34" s="114">
        <v>166</v>
      </c>
      <c r="G34" s="114">
        <v>66</v>
      </c>
      <c r="H34" s="114">
        <v>48</v>
      </c>
      <c r="I34" s="140">
        <v>65</v>
      </c>
      <c r="J34" s="115">
        <v>-15</v>
      </c>
      <c r="K34" s="116">
        <v>-23.076923076923077</v>
      </c>
    </row>
    <row r="35" spans="1:11" ht="14.1" customHeight="1" x14ac:dyDescent="0.2">
      <c r="A35" s="306">
        <v>34</v>
      </c>
      <c r="B35" s="307" t="s">
        <v>254</v>
      </c>
      <c r="C35" s="308"/>
      <c r="D35" s="113">
        <v>3.992015968063872</v>
      </c>
      <c r="E35" s="115">
        <v>80</v>
      </c>
      <c r="F35" s="114">
        <v>68</v>
      </c>
      <c r="G35" s="114">
        <v>54</v>
      </c>
      <c r="H35" s="114">
        <v>45</v>
      </c>
      <c r="I35" s="140">
        <v>90</v>
      </c>
      <c r="J35" s="115">
        <v>-10</v>
      </c>
      <c r="K35" s="116">
        <v>-11.111111111111111</v>
      </c>
    </row>
    <row r="36" spans="1:11" ht="14.1" customHeight="1" x14ac:dyDescent="0.2">
      <c r="A36" s="306">
        <v>41</v>
      </c>
      <c r="B36" s="307" t="s">
        <v>255</v>
      </c>
      <c r="C36" s="308"/>
      <c r="D36" s="113">
        <v>0</v>
      </c>
      <c r="E36" s="115">
        <v>0</v>
      </c>
      <c r="F36" s="114">
        <v>0</v>
      </c>
      <c r="G36" s="114">
        <v>3</v>
      </c>
      <c r="H36" s="114">
        <v>0</v>
      </c>
      <c r="I36" s="140" t="s">
        <v>513</v>
      </c>
      <c r="J36" s="115" t="s">
        <v>513</v>
      </c>
      <c r="K36" s="116" t="s">
        <v>513</v>
      </c>
    </row>
    <row r="37" spans="1:11" ht="14.1" customHeight="1" x14ac:dyDescent="0.2">
      <c r="A37" s="306">
        <v>42</v>
      </c>
      <c r="B37" s="307" t="s">
        <v>256</v>
      </c>
      <c r="C37" s="308"/>
      <c r="D37" s="113">
        <v>0.249500998003992</v>
      </c>
      <c r="E37" s="115">
        <v>5</v>
      </c>
      <c r="F37" s="114" t="s">
        <v>513</v>
      </c>
      <c r="G37" s="114" t="s">
        <v>513</v>
      </c>
      <c r="H37" s="114">
        <v>0</v>
      </c>
      <c r="I37" s="140">
        <v>4</v>
      </c>
      <c r="J37" s="115">
        <v>1</v>
      </c>
      <c r="K37" s="116">
        <v>25</v>
      </c>
    </row>
    <row r="38" spans="1:11" ht="14.1" customHeight="1" x14ac:dyDescent="0.2">
      <c r="A38" s="306">
        <v>43</v>
      </c>
      <c r="B38" s="307" t="s">
        <v>257</v>
      </c>
      <c r="C38" s="308"/>
      <c r="D38" s="113">
        <v>0.59880239520958078</v>
      </c>
      <c r="E38" s="115">
        <v>12</v>
      </c>
      <c r="F38" s="114">
        <v>9</v>
      </c>
      <c r="G38" s="114">
        <v>17</v>
      </c>
      <c r="H38" s="114">
        <v>11</v>
      </c>
      <c r="I38" s="140">
        <v>14</v>
      </c>
      <c r="J38" s="115">
        <v>-2</v>
      </c>
      <c r="K38" s="116">
        <v>-14.285714285714286</v>
      </c>
    </row>
    <row r="39" spans="1:11" ht="14.1" customHeight="1" x14ac:dyDescent="0.2">
      <c r="A39" s="306">
        <v>51</v>
      </c>
      <c r="B39" s="307" t="s">
        <v>258</v>
      </c>
      <c r="C39" s="308"/>
      <c r="D39" s="113">
        <v>5.3393213572854288</v>
      </c>
      <c r="E39" s="115">
        <v>107</v>
      </c>
      <c r="F39" s="114">
        <v>82</v>
      </c>
      <c r="G39" s="114">
        <v>116</v>
      </c>
      <c r="H39" s="114">
        <v>70</v>
      </c>
      <c r="I39" s="140">
        <v>126</v>
      </c>
      <c r="J39" s="115">
        <v>-19</v>
      </c>
      <c r="K39" s="116">
        <v>-15.079365079365079</v>
      </c>
    </row>
    <row r="40" spans="1:11" ht="14.1" customHeight="1" x14ac:dyDescent="0.2">
      <c r="A40" s="306" t="s">
        <v>259</v>
      </c>
      <c r="B40" s="307" t="s">
        <v>260</v>
      </c>
      <c r="C40" s="308"/>
      <c r="D40" s="113">
        <v>3.4930139720558881</v>
      </c>
      <c r="E40" s="115">
        <v>70</v>
      </c>
      <c r="F40" s="114">
        <v>64</v>
      </c>
      <c r="G40" s="114">
        <v>86</v>
      </c>
      <c r="H40" s="114">
        <v>49</v>
      </c>
      <c r="I40" s="140">
        <v>99</v>
      </c>
      <c r="J40" s="115">
        <v>-29</v>
      </c>
      <c r="K40" s="116">
        <v>-29.292929292929294</v>
      </c>
    </row>
    <row r="41" spans="1:11" ht="14.1" customHeight="1" x14ac:dyDescent="0.2">
      <c r="A41" s="306"/>
      <c r="B41" s="307" t="s">
        <v>261</v>
      </c>
      <c r="C41" s="308"/>
      <c r="D41" s="113">
        <v>3.1936127744510978</v>
      </c>
      <c r="E41" s="115">
        <v>64</v>
      </c>
      <c r="F41" s="114">
        <v>54</v>
      </c>
      <c r="G41" s="114">
        <v>73</v>
      </c>
      <c r="H41" s="114">
        <v>42</v>
      </c>
      <c r="I41" s="140">
        <v>76</v>
      </c>
      <c r="J41" s="115">
        <v>-12</v>
      </c>
      <c r="K41" s="116">
        <v>-15.789473684210526</v>
      </c>
    </row>
    <row r="42" spans="1:11" ht="14.1" customHeight="1" x14ac:dyDescent="0.2">
      <c r="A42" s="306">
        <v>52</v>
      </c>
      <c r="B42" s="307" t="s">
        <v>262</v>
      </c>
      <c r="C42" s="308"/>
      <c r="D42" s="113">
        <v>6.4371257485029938</v>
      </c>
      <c r="E42" s="115">
        <v>129</v>
      </c>
      <c r="F42" s="114">
        <v>195</v>
      </c>
      <c r="G42" s="114">
        <v>77</v>
      </c>
      <c r="H42" s="114">
        <v>93</v>
      </c>
      <c r="I42" s="140">
        <v>157</v>
      </c>
      <c r="J42" s="115">
        <v>-28</v>
      </c>
      <c r="K42" s="116">
        <v>-17.834394904458598</v>
      </c>
    </row>
    <row r="43" spans="1:11" ht="14.1" customHeight="1" x14ac:dyDescent="0.2">
      <c r="A43" s="306" t="s">
        <v>263</v>
      </c>
      <c r="B43" s="307" t="s">
        <v>264</v>
      </c>
      <c r="C43" s="308"/>
      <c r="D43" s="113">
        <v>4.341317365269461</v>
      </c>
      <c r="E43" s="115">
        <v>87</v>
      </c>
      <c r="F43" s="114">
        <v>125</v>
      </c>
      <c r="G43" s="114">
        <v>57</v>
      </c>
      <c r="H43" s="114">
        <v>60</v>
      </c>
      <c r="I43" s="140">
        <v>104</v>
      </c>
      <c r="J43" s="115">
        <v>-17</v>
      </c>
      <c r="K43" s="116">
        <v>-16.346153846153847</v>
      </c>
    </row>
    <row r="44" spans="1:11" ht="14.1" customHeight="1" x14ac:dyDescent="0.2">
      <c r="A44" s="306">
        <v>53</v>
      </c>
      <c r="B44" s="307" t="s">
        <v>265</v>
      </c>
      <c r="C44" s="308"/>
      <c r="D44" s="113">
        <v>1.6467065868263473</v>
      </c>
      <c r="E44" s="115">
        <v>33</v>
      </c>
      <c r="F44" s="114">
        <v>10</v>
      </c>
      <c r="G44" s="114">
        <v>12</v>
      </c>
      <c r="H44" s="114">
        <v>13</v>
      </c>
      <c r="I44" s="140">
        <v>14</v>
      </c>
      <c r="J44" s="115">
        <v>19</v>
      </c>
      <c r="K44" s="116">
        <v>135.71428571428572</v>
      </c>
    </row>
    <row r="45" spans="1:11" ht="14.1" customHeight="1" x14ac:dyDescent="0.2">
      <c r="A45" s="306" t="s">
        <v>266</v>
      </c>
      <c r="B45" s="307" t="s">
        <v>267</v>
      </c>
      <c r="C45" s="308"/>
      <c r="D45" s="113">
        <v>1.5968063872255489</v>
      </c>
      <c r="E45" s="115">
        <v>32</v>
      </c>
      <c r="F45" s="114">
        <v>10</v>
      </c>
      <c r="G45" s="114">
        <v>12</v>
      </c>
      <c r="H45" s="114">
        <v>12</v>
      </c>
      <c r="I45" s="140">
        <v>13</v>
      </c>
      <c r="J45" s="115">
        <v>19</v>
      </c>
      <c r="K45" s="116">
        <v>146.15384615384616</v>
      </c>
    </row>
    <row r="46" spans="1:11" ht="14.1" customHeight="1" x14ac:dyDescent="0.2">
      <c r="A46" s="306">
        <v>54</v>
      </c>
      <c r="B46" s="307" t="s">
        <v>268</v>
      </c>
      <c r="C46" s="308"/>
      <c r="D46" s="113">
        <v>2.5948103792415171</v>
      </c>
      <c r="E46" s="115">
        <v>52</v>
      </c>
      <c r="F46" s="114">
        <v>58</v>
      </c>
      <c r="G46" s="114">
        <v>58</v>
      </c>
      <c r="H46" s="114">
        <v>44</v>
      </c>
      <c r="I46" s="140">
        <v>61</v>
      </c>
      <c r="J46" s="115">
        <v>-9</v>
      </c>
      <c r="K46" s="116">
        <v>-14.754098360655737</v>
      </c>
    </row>
    <row r="47" spans="1:11" ht="14.1" customHeight="1" x14ac:dyDescent="0.2">
      <c r="A47" s="306">
        <v>61</v>
      </c>
      <c r="B47" s="307" t="s">
        <v>269</v>
      </c>
      <c r="C47" s="308"/>
      <c r="D47" s="113">
        <v>1.8962075848303392</v>
      </c>
      <c r="E47" s="115">
        <v>38</v>
      </c>
      <c r="F47" s="114">
        <v>21</v>
      </c>
      <c r="G47" s="114">
        <v>27</v>
      </c>
      <c r="H47" s="114">
        <v>21</v>
      </c>
      <c r="I47" s="140">
        <v>42</v>
      </c>
      <c r="J47" s="115">
        <v>-4</v>
      </c>
      <c r="K47" s="116">
        <v>-9.5238095238095237</v>
      </c>
    </row>
    <row r="48" spans="1:11" ht="14.1" customHeight="1" x14ac:dyDescent="0.2">
      <c r="A48" s="306">
        <v>62</v>
      </c>
      <c r="B48" s="307" t="s">
        <v>270</v>
      </c>
      <c r="C48" s="308"/>
      <c r="D48" s="113">
        <v>5.788423153692615</v>
      </c>
      <c r="E48" s="115">
        <v>116</v>
      </c>
      <c r="F48" s="114">
        <v>119</v>
      </c>
      <c r="G48" s="114">
        <v>164</v>
      </c>
      <c r="H48" s="114">
        <v>87</v>
      </c>
      <c r="I48" s="140">
        <v>129</v>
      </c>
      <c r="J48" s="115">
        <v>-13</v>
      </c>
      <c r="K48" s="116">
        <v>-10.077519379844961</v>
      </c>
    </row>
    <row r="49" spans="1:11" ht="14.1" customHeight="1" x14ac:dyDescent="0.2">
      <c r="A49" s="306">
        <v>63</v>
      </c>
      <c r="B49" s="307" t="s">
        <v>271</v>
      </c>
      <c r="C49" s="308"/>
      <c r="D49" s="113">
        <v>6.9860279441117763</v>
      </c>
      <c r="E49" s="115">
        <v>140</v>
      </c>
      <c r="F49" s="114">
        <v>148</v>
      </c>
      <c r="G49" s="114">
        <v>131</v>
      </c>
      <c r="H49" s="114">
        <v>106</v>
      </c>
      <c r="I49" s="140">
        <v>136</v>
      </c>
      <c r="J49" s="115">
        <v>4</v>
      </c>
      <c r="K49" s="116">
        <v>2.9411764705882355</v>
      </c>
    </row>
    <row r="50" spans="1:11" ht="14.1" customHeight="1" x14ac:dyDescent="0.2">
      <c r="A50" s="306" t="s">
        <v>272</v>
      </c>
      <c r="B50" s="307" t="s">
        <v>273</v>
      </c>
      <c r="C50" s="308"/>
      <c r="D50" s="113">
        <v>2.8443113772455089</v>
      </c>
      <c r="E50" s="115">
        <v>57</v>
      </c>
      <c r="F50" s="114">
        <v>63</v>
      </c>
      <c r="G50" s="114">
        <v>62</v>
      </c>
      <c r="H50" s="114">
        <v>47</v>
      </c>
      <c r="I50" s="140">
        <v>61</v>
      </c>
      <c r="J50" s="115">
        <v>-4</v>
      </c>
      <c r="K50" s="116">
        <v>-6.557377049180328</v>
      </c>
    </row>
    <row r="51" spans="1:11" ht="14.1" customHeight="1" x14ac:dyDescent="0.2">
      <c r="A51" s="306" t="s">
        <v>274</v>
      </c>
      <c r="B51" s="307" t="s">
        <v>275</v>
      </c>
      <c r="C51" s="308"/>
      <c r="D51" s="113">
        <v>4.0918163672654693</v>
      </c>
      <c r="E51" s="115">
        <v>82</v>
      </c>
      <c r="F51" s="114">
        <v>79</v>
      </c>
      <c r="G51" s="114">
        <v>64</v>
      </c>
      <c r="H51" s="114">
        <v>56</v>
      </c>
      <c r="I51" s="140">
        <v>75</v>
      </c>
      <c r="J51" s="115">
        <v>7</v>
      </c>
      <c r="K51" s="116">
        <v>9.3333333333333339</v>
      </c>
    </row>
    <row r="52" spans="1:11" ht="14.1" customHeight="1" x14ac:dyDescent="0.2">
      <c r="A52" s="306">
        <v>71</v>
      </c>
      <c r="B52" s="307" t="s">
        <v>276</v>
      </c>
      <c r="C52" s="308"/>
      <c r="D52" s="113">
        <v>7.6846307385229542</v>
      </c>
      <c r="E52" s="115">
        <v>154</v>
      </c>
      <c r="F52" s="114">
        <v>93</v>
      </c>
      <c r="G52" s="114">
        <v>150</v>
      </c>
      <c r="H52" s="114">
        <v>101</v>
      </c>
      <c r="I52" s="140">
        <v>216</v>
      </c>
      <c r="J52" s="115">
        <v>-62</v>
      </c>
      <c r="K52" s="116">
        <v>-28.703703703703702</v>
      </c>
    </row>
    <row r="53" spans="1:11" ht="14.1" customHeight="1" x14ac:dyDescent="0.2">
      <c r="A53" s="306" t="s">
        <v>277</v>
      </c>
      <c r="B53" s="307" t="s">
        <v>278</v>
      </c>
      <c r="C53" s="308"/>
      <c r="D53" s="113">
        <v>2.0459081836327346</v>
      </c>
      <c r="E53" s="115">
        <v>41</v>
      </c>
      <c r="F53" s="114">
        <v>19</v>
      </c>
      <c r="G53" s="114">
        <v>44</v>
      </c>
      <c r="H53" s="114">
        <v>27</v>
      </c>
      <c r="I53" s="140">
        <v>72</v>
      </c>
      <c r="J53" s="115">
        <v>-31</v>
      </c>
      <c r="K53" s="116">
        <v>-43.055555555555557</v>
      </c>
    </row>
    <row r="54" spans="1:11" ht="14.1" customHeight="1" x14ac:dyDescent="0.2">
      <c r="A54" s="306" t="s">
        <v>279</v>
      </c>
      <c r="B54" s="307" t="s">
        <v>280</v>
      </c>
      <c r="C54" s="308"/>
      <c r="D54" s="113">
        <v>5.439121756487026</v>
      </c>
      <c r="E54" s="115">
        <v>109</v>
      </c>
      <c r="F54" s="114">
        <v>67</v>
      </c>
      <c r="G54" s="114">
        <v>105</v>
      </c>
      <c r="H54" s="114">
        <v>71</v>
      </c>
      <c r="I54" s="140">
        <v>123</v>
      </c>
      <c r="J54" s="115">
        <v>-14</v>
      </c>
      <c r="K54" s="116">
        <v>-11.382113821138212</v>
      </c>
    </row>
    <row r="55" spans="1:11" ht="14.1" customHeight="1" x14ac:dyDescent="0.2">
      <c r="A55" s="306">
        <v>72</v>
      </c>
      <c r="B55" s="307" t="s">
        <v>281</v>
      </c>
      <c r="C55" s="308"/>
      <c r="D55" s="113">
        <v>1.7465069860279441</v>
      </c>
      <c r="E55" s="115">
        <v>35</v>
      </c>
      <c r="F55" s="114">
        <v>28</v>
      </c>
      <c r="G55" s="114">
        <v>20</v>
      </c>
      <c r="H55" s="114">
        <v>24</v>
      </c>
      <c r="I55" s="140">
        <v>36</v>
      </c>
      <c r="J55" s="115">
        <v>-1</v>
      </c>
      <c r="K55" s="116">
        <v>-2.7777777777777777</v>
      </c>
    </row>
    <row r="56" spans="1:11" ht="14.1" customHeight="1" x14ac:dyDescent="0.2">
      <c r="A56" s="306" t="s">
        <v>282</v>
      </c>
      <c r="B56" s="307" t="s">
        <v>283</v>
      </c>
      <c r="C56" s="308"/>
      <c r="D56" s="113">
        <v>1.1477045908183632</v>
      </c>
      <c r="E56" s="115">
        <v>23</v>
      </c>
      <c r="F56" s="114">
        <v>12</v>
      </c>
      <c r="G56" s="114" t="s">
        <v>513</v>
      </c>
      <c r="H56" s="114">
        <v>7</v>
      </c>
      <c r="I56" s="140">
        <v>21</v>
      </c>
      <c r="J56" s="115">
        <v>2</v>
      </c>
      <c r="K56" s="116">
        <v>9.5238095238095237</v>
      </c>
    </row>
    <row r="57" spans="1:11" ht="14.1" customHeight="1" x14ac:dyDescent="0.2">
      <c r="A57" s="306" t="s">
        <v>284</v>
      </c>
      <c r="B57" s="307" t="s">
        <v>285</v>
      </c>
      <c r="C57" s="308"/>
      <c r="D57" s="113">
        <v>0.44910179640718562</v>
      </c>
      <c r="E57" s="115">
        <v>9</v>
      </c>
      <c r="F57" s="114">
        <v>11</v>
      </c>
      <c r="G57" s="114">
        <v>11</v>
      </c>
      <c r="H57" s="114">
        <v>13</v>
      </c>
      <c r="I57" s="140">
        <v>9</v>
      </c>
      <c r="J57" s="115">
        <v>0</v>
      </c>
      <c r="K57" s="116">
        <v>0</v>
      </c>
    </row>
    <row r="58" spans="1:11" ht="14.1" customHeight="1" x14ac:dyDescent="0.2">
      <c r="A58" s="306">
        <v>73</v>
      </c>
      <c r="B58" s="307" t="s">
        <v>286</v>
      </c>
      <c r="C58" s="308"/>
      <c r="D58" s="113">
        <v>0.89820359281437123</v>
      </c>
      <c r="E58" s="115">
        <v>18</v>
      </c>
      <c r="F58" s="114">
        <v>17</v>
      </c>
      <c r="G58" s="114">
        <v>20</v>
      </c>
      <c r="H58" s="114">
        <v>16</v>
      </c>
      <c r="I58" s="140">
        <v>23</v>
      </c>
      <c r="J58" s="115">
        <v>-5</v>
      </c>
      <c r="K58" s="116">
        <v>-21.739130434782609</v>
      </c>
    </row>
    <row r="59" spans="1:11" ht="14.1" customHeight="1" x14ac:dyDescent="0.2">
      <c r="A59" s="306" t="s">
        <v>287</v>
      </c>
      <c r="B59" s="307" t="s">
        <v>288</v>
      </c>
      <c r="C59" s="308"/>
      <c r="D59" s="113">
        <v>0.59880239520958078</v>
      </c>
      <c r="E59" s="115">
        <v>12</v>
      </c>
      <c r="F59" s="114">
        <v>15</v>
      </c>
      <c r="G59" s="114">
        <v>13</v>
      </c>
      <c r="H59" s="114">
        <v>13</v>
      </c>
      <c r="I59" s="140">
        <v>20</v>
      </c>
      <c r="J59" s="115">
        <v>-8</v>
      </c>
      <c r="K59" s="116">
        <v>-40</v>
      </c>
    </row>
    <row r="60" spans="1:11" ht="14.1" customHeight="1" x14ac:dyDescent="0.2">
      <c r="A60" s="306">
        <v>81</v>
      </c>
      <c r="B60" s="307" t="s">
        <v>289</v>
      </c>
      <c r="C60" s="308"/>
      <c r="D60" s="113">
        <v>7.634730538922156</v>
      </c>
      <c r="E60" s="115">
        <v>153</v>
      </c>
      <c r="F60" s="114">
        <v>93</v>
      </c>
      <c r="G60" s="114">
        <v>117</v>
      </c>
      <c r="H60" s="114">
        <v>102</v>
      </c>
      <c r="I60" s="140">
        <v>290</v>
      </c>
      <c r="J60" s="115">
        <v>-137</v>
      </c>
      <c r="K60" s="116">
        <v>-47.241379310344826</v>
      </c>
    </row>
    <row r="61" spans="1:11" ht="14.1" customHeight="1" x14ac:dyDescent="0.2">
      <c r="A61" s="306" t="s">
        <v>290</v>
      </c>
      <c r="B61" s="307" t="s">
        <v>291</v>
      </c>
      <c r="C61" s="308"/>
      <c r="D61" s="113">
        <v>2.2954091816367264</v>
      </c>
      <c r="E61" s="115">
        <v>46</v>
      </c>
      <c r="F61" s="114">
        <v>36</v>
      </c>
      <c r="G61" s="114">
        <v>45</v>
      </c>
      <c r="H61" s="114">
        <v>14</v>
      </c>
      <c r="I61" s="140">
        <v>62</v>
      </c>
      <c r="J61" s="115">
        <v>-16</v>
      </c>
      <c r="K61" s="116">
        <v>-25.806451612903224</v>
      </c>
    </row>
    <row r="62" spans="1:11" ht="14.1" customHeight="1" x14ac:dyDescent="0.2">
      <c r="A62" s="306" t="s">
        <v>292</v>
      </c>
      <c r="B62" s="307" t="s">
        <v>293</v>
      </c>
      <c r="C62" s="308"/>
      <c r="D62" s="113">
        <v>3.093812375249501</v>
      </c>
      <c r="E62" s="115">
        <v>62</v>
      </c>
      <c r="F62" s="114">
        <v>26</v>
      </c>
      <c r="G62" s="114">
        <v>49</v>
      </c>
      <c r="H62" s="114">
        <v>59</v>
      </c>
      <c r="I62" s="140">
        <v>147</v>
      </c>
      <c r="J62" s="115">
        <v>-85</v>
      </c>
      <c r="K62" s="116">
        <v>-57.823129251700678</v>
      </c>
    </row>
    <row r="63" spans="1:11" ht="14.1" customHeight="1" x14ac:dyDescent="0.2">
      <c r="A63" s="306"/>
      <c r="B63" s="307" t="s">
        <v>294</v>
      </c>
      <c r="C63" s="308"/>
      <c r="D63" s="113">
        <v>2.3952095808383231</v>
      </c>
      <c r="E63" s="115">
        <v>48</v>
      </c>
      <c r="F63" s="114">
        <v>15</v>
      </c>
      <c r="G63" s="114">
        <v>44</v>
      </c>
      <c r="H63" s="114">
        <v>45</v>
      </c>
      <c r="I63" s="140">
        <v>89</v>
      </c>
      <c r="J63" s="115">
        <v>-41</v>
      </c>
      <c r="K63" s="116">
        <v>-46.067415730337082</v>
      </c>
    </row>
    <row r="64" spans="1:11" ht="14.1" customHeight="1" x14ac:dyDescent="0.2">
      <c r="A64" s="306" t="s">
        <v>295</v>
      </c>
      <c r="B64" s="307" t="s">
        <v>296</v>
      </c>
      <c r="C64" s="308"/>
      <c r="D64" s="113">
        <v>0.79840319361277445</v>
      </c>
      <c r="E64" s="115">
        <v>16</v>
      </c>
      <c r="F64" s="114">
        <v>10</v>
      </c>
      <c r="G64" s="114">
        <v>10</v>
      </c>
      <c r="H64" s="114">
        <v>11</v>
      </c>
      <c r="I64" s="140">
        <v>46</v>
      </c>
      <c r="J64" s="115">
        <v>-30</v>
      </c>
      <c r="K64" s="116">
        <v>-65.217391304347828</v>
      </c>
    </row>
    <row r="65" spans="1:11" ht="14.1" customHeight="1" x14ac:dyDescent="0.2">
      <c r="A65" s="306" t="s">
        <v>297</v>
      </c>
      <c r="B65" s="307" t="s">
        <v>298</v>
      </c>
      <c r="C65" s="308"/>
      <c r="D65" s="113">
        <v>0.99800399201596801</v>
      </c>
      <c r="E65" s="115">
        <v>20</v>
      </c>
      <c r="F65" s="114">
        <v>16</v>
      </c>
      <c r="G65" s="114">
        <v>7</v>
      </c>
      <c r="H65" s="114">
        <v>10</v>
      </c>
      <c r="I65" s="140">
        <v>20</v>
      </c>
      <c r="J65" s="115">
        <v>0</v>
      </c>
      <c r="K65" s="116">
        <v>0</v>
      </c>
    </row>
    <row r="66" spans="1:11" ht="14.1" customHeight="1" x14ac:dyDescent="0.2">
      <c r="A66" s="306">
        <v>82</v>
      </c>
      <c r="B66" s="307" t="s">
        <v>299</v>
      </c>
      <c r="C66" s="308"/>
      <c r="D66" s="113">
        <v>4.1916167664670656</v>
      </c>
      <c r="E66" s="115">
        <v>84</v>
      </c>
      <c r="F66" s="114">
        <v>48</v>
      </c>
      <c r="G66" s="114">
        <v>86</v>
      </c>
      <c r="H66" s="114">
        <v>51</v>
      </c>
      <c r="I66" s="140">
        <v>40</v>
      </c>
      <c r="J66" s="115">
        <v>44</v>
      </c>
      <c r="K66" s="116">
        <v>110</v>
      </c>
    </row>
    <row r="67" spans="1:11" ht="14.1" customHeight="1" x14ac:dyDescent="0.2">
      <c r="A67" s="306" t="s">
        <v>300</v>
      </c>
      <c r="B67" s="307" t="s">
        <v>301</v>
      </c>
      <c r="C67" s="308"/>
      <c r="D67" s="113">
        <v>2.9441117764471056</v>
      </c>
      <c r="E67" s="115">
        <v>59</v>
      </c>
      <c r="F67" s="114">
        <v>36</v>
      </c>
      <c r="G67" s="114">
        <v>64</v>
      </c>
      <c r="H67" s="114">
        <v>35</v>
      </c>
      <c r="I67" s="140">
        <v>27</v>
      </c>
      <c r="J67" s="115">
        <v>32</v>
      </c>
      <c r="K67" s="116">
        <v>118.51851851851852</v>
      </c>
    </row>
    <row r="68" spans="1:11" ht="14.1" customHeight="1" x14ac:dyDescent="0.2">
      <c r="A68" s="306" t="s">
        <v>302</v>
      </c>
      <c r="B68" s="307" t="s">
        <v>303</v>
      </c>
      <c r="C68" s="308"/>
      <c r="D68" s="113">
        <v>0.89820359281437123</v>
      </c>
      <c r="E68" s="115">
        <v>18</v>
      </c>
      <c r="F68" s="114">
        <v>12</v>
      </c>
      <c r="G68" s="114">
        <v>17</v>
      </c>
      <c r="H68" s="114">
        <v>13</v>
      </c>
      <c r="I68" s="140">
        <v>12</v>
      </c>
      <c r="J68" s="115">
        <v>6</v>
      </c>
      <c r="K68" s="116">
        <v>50</v>
      </c>
    </row>
    <row r="69" spans="1:11" ht="14.1" customHeight="1" x14ac:dyDescent="0.2">
      <c r="A69" s="306">
        <v>83</v>
      </c>
      <c r="B69" s="307" t="s">
        <v>304</v>
      </c>
      <c r="C69" s="308"/>
      <c r="D69" s="113">
        <v>4.7904191616766463</v>
      </c>
      <c r="E69" s="115">
        <v>96</v>
      </c>
      <c r="F69" s="114">
        <v>52</v>
      </c>
      <c r="G69" s="114">
        <v>120</v>
      </c>
      <c r="H69" s="114">
        <v>48</v>
      </c>
      <c r="I69" s="140">
        <v>60</v>
      </c>
      <c r="J69" s="115">
        <v>36</v>
      </c>
      <c r="K69" s="116">
        <v>60</v>
      </c>
    </row>
    <row r="70" spans="1:11" ht="14.1" customHeight="1" x14ac:dyDescent="0.2">
      <c r="A70" s="306" t="s">
        <v>305</v>
      </c>
      <c r="B70" s="307" t="s">
        <v>306</v>
      </c>
      <c r="C70" s="308"/>
      <c r="D70" s="113">
        <v>4.2415169660678647</v>
      </c>
      <c r="E70" s="115">
        <v>85</v>
      </c>
      <c r="F70" s="114">
        <v>44</v>
      </c>
      <c r="G70" s="114">
        <v>107</v>
      </c>
      <c r="H70" s="114">
        <v>33</v>
      </c>
      <c r="I70" s="140">
        <v>49</v>
      </c>
      <c r="J70" s="115">
        <v>36</v>
      </c>
      <c r="K70" s="116">
        <v>73.469387755102048</v>
      </c>
    </row>
    <row r="71" spans="1:11" ht="14.1" customHeight="1" x14ac:dyDescent="0.2">
      <c r="A71" s="306"/>
      <c r="B71" s="307" t="s">
        <v>307</v>
      </c>
      <c r="C71" s="308"/>
      <c r="D71" s="113">
        <v>2.8942115768463075</v>
      </c>
      <c r="E71" s="115">
        <v>58</v>
      </c>
      <c r="F71" s="114">
        <v>20</v>
      </c>
      <c r="G71" s="114">
        <v>81</v>
      </c>
      <c r="H71" s="114">
        <v>18</v>
      </c>
      <c r="I71" s="140">
        <v>28</v>
      </c>
      <c r="J71" s="115">
        <v>30</v>
      </c>
      <c r="K71" s="116">
        <v>107.14285714285714</v>
      </c>
    </row>
    <row r="72" spans="1:11" ht="14.1" customHeight="1" x14ac:dyDescent="0.2">
      <c r="A72" s="306">
        <v>84</v>
      </c>
      <c r="B72" s="307" t="s">
        <v>308</v>
      </c>
      <c r="C72" s="308"/>
      <c r="D72" s="113">
        <v>0.49900199600798401</v>
      </c>
      <c r="E72" s="115">
        <v>10</v>
      </c>
      <c r="F72" s="114">
        <v>9</v>
      </c>
      <c r="G72" s="114">
        <v>24</v>
      </c>
      <c r="H72" s="114" t="s">
        <v>513</v>
      </c>
      <c r="I72" s="140">
        <v>6</v>
      </c>
      <c r="J72" s="115">
        <v>4</v>
      </c>
      <c r="K72" s="116">
        <v>66.666666666666671</v>
      </c>
    </row>
    <row r="73" spans="1:11" ht="14.1" customHeight="1" x14ac:dyDescent="0.2">
      <c r="A73" s="306" t="s">
        <v>309</v>
      </c>
      <c r="B73" s="307" t="s">
        <v>310</v>
      </c>
      <c r="C73" s="308"/>
      <c r="D73" s="113">
        <v>0.19960079840319361</v>
      </c>
      <c r="E73" s="115">
        <v>4</v>
      </c>
      <c r="F73" s="114">
        <v>3</v>
      </c>
      <c r="G73" s="114">
        <v>16</v>
      </c>
      <c r="H73" s="114">
        <v>0</v>
      </c>
      <c r="I73" s="140" t="s">
        <v>513</v>
      </c>
      <c r="J73" s="115" t="s">
        <v>513</v>
      </c>
      <c r="K73" s="116" t="s">
        <v>513</v>
      </c>
    </row>
    <row r="74" spans="1:11" ht="14.1" customHeight="1" x14ac:dyDescent="0.2">
      <c r="A74" s="306" t="s">
        <v>311</v>
      </c>
      <c r="B74" s="307" t="s">
        <v>312</v>
      </c>
      <c r="C74" s="308"/>
      <c r="D74" s="113" t="s">
        <v>513</v>
      </c>
      <c r="E74" s="115" t="s">
        <v>513</v>
      </c>
      <c r="F74" s="114" t="s">
        <v>513</v>
      </c>
      <c r="G74" s="114">
        <v>6</v>
      </c>
      <c r="H74" s="114">
        <v>0</v>
      </c>
      <c r="I74" s="140">
        <v>3</v>
      </c>
      <c r="J74" s="115" t="s">
        <v>513</v>
      </c>
      <c r="K74" s="116" t="s">
        <v>513</v>
      </c>
    </row>
    <row r="75" spans="1:11" ht="14.1" customHeight="1" x14ac:dyDescent="0.2">
      <c r="A75" s="306" t="s">
        <v>313</v>
      </c>
      <c r="B75" s="307" t="s">
        <v>314</v>
      </c>
      <c r="C75" s="308"/>
      <c r="D75" s="113">
        <v>0</v>
      </c>
      <c r="E75" s="115">
        <v>0</v>
      </c>
      <c r="F75" s="114">
        <v>0</v>
      </c>
      <c r="G75" s="114">
        <v>0</v>
      </c>
      <c r="H75" s="114">
        <v>0</v>
      </c>
      <c r="I75" s="140" t="s">
        <v>513</v>
      </c>
      <c r="J75" s="115" t="s">
        <v>513</v>
      </c>
      <c r="K75" s="116" t="s">
        <v>513</v>
      </c>
    </row>
    <row r="76" spans="1:11" ht="14.1" customHeight="1" x14ac:dyDescent="0.2">
      <c r="A76" s="306">
        <v>91</v>
      </c>
      <c r="B76" s="307" t="s">
        <v>315</v>
      </c>
      <c r="C76" s="308"/>
      <c r="D76" s="113">
        <v>0.69860279441117767</v>
      </c>
      <c r="E76" s="115">
        <v>14</v>
      </c>
      <c r="F76" s="114">
        <v>7</v>
      </c>
      <c r="G76" s="114">
        <v>12</v>
      </c>
      <c r="H76" s="114">
        <v>3</v>
      </c>
      <c r="I76" s="140" t="s">
        <v>513</v>
      </c>
      <c r="J76" s="115" t="s">
        <v>513</v>
      </c>
      <c r="K76" s="116" t="s">
        <v>513</v>
      </c>
    </row>
    <row r="77" spans="1:11" ht="14.1" customHeight="1" x14ac:dyDescent="0.2">
      <c r="A77" s="306">
        <v>92</v>
      </c>
      <c r="B77" s="307" t="s">
        <v>316</v>
      </c>
      <c r="C77" s="308"/>
      <c r="D77" s="113">
        <v>0.44910179640718562</v>
      </c>
      <c r="E77" s="115">
        <v>9</v>
      </c>
      <c r="F77" s="114">
        <v>7</v>
      </c>
      <c r="G77" s="114">
        <v>9</v>
      </c>
      <c r="H77" s="114">
        <v>9</v>
      </c>
      <c r="I77" s="140">
        <v>11</v>
      </c>
      <c r="J77" s="115">
        <v>-2</v>
      </c>
      <c r="K77" s="116">
        <v>-18.181818181818183</v>
      </c>
    </row>
    <row r="78" spans="1:11" ht="14.1" customHeight="1" x14ac:dyDescent="0.2">
      <c r="A78" s="306">
        <v>93</v>
      </c>
      <c r="B78" s="307" t="s">
        <v>317</v>
      </c>
      <c r="C78" s="308"/>
      <c r="D78" s="113" t="s">
        <v>513</v>
      </c>
      <c r="E78" s="115" t="s">
        <v>513</v>
      </c>
      <c r="F78" s="114" t="s">
        <v>513</v>
      </c>
      <c r="G78" s="114">
        <v>3</v>
      </c>
      <c r="H78" s="114" t="s">
        <v>513</v>
      </c>
      <c r="I78" s="140">
        <v>4</v>
      </c>
      <c r="J78" s="115" t="s">
        <v>513</v>
      </c>
      <c r="K78" s="116" t="s">
        <v>513</v>
      </c>
    </row>
    <row r="79" spans="1:11" ht="14.1" customHeight="1" x14ac:dyDescent="0.2">
      <c r="A79" s="306">
        <v>94</v>
      </c>
      <c r="B79" s="307" t="s">
        <v>318</v>
      </c>
      <c r="C79" s="308"/>
      <c r="D79" s="113" t="s">
        <v>513</v>
      </c>
      <c r="E79" s="115" t="s">
        <v>513</v>
      </c>
      <c r="F79" s="114">
        <v>0</v>
      </c>
      <c r="G79" s="114" t="s">
        <v>513</v>
      </c>
      <c r="H79" s="114">
        <v>0</v>
      </c>
      <c r="I79" s="140" t="s">
        <v>513</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0.34930139720558884</v>
      </c>
      <c r="E81" s="143">
        <v>7</v>
      </c>
      <c r="F81" s="144">
        <v>5</v>
      </c>
      <c r="G81" s="144">
        <v>5</v>
      </c>
      <c r="H81" s="144" t="s">
        <v>513</v>
      </c>
      <c r="I81" s="145">
        <v>6</v>
      </c>
      <c r="J81" s="143">
        <v>1</v>
      </c>
      <c r="K81" s="146">
        <v>16.666666666666668</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19429</v>
      </c>
      <c r="C10" s="114">
        <v>10234</v>
      </c>
      <c r="D10" s="114">
        <v>9195</v>
      </c>
      <c r="E10" s="114">
        <v>14646</v>
      </c>
      <c r="F10" s="114">
        <v>4450</v>
      </c>
      <c r="G10" s="114">
        <v>3353</v>
      </c>
      <c r="H10" s="114">
        <v>4660</v>
      </c>
      <c r="I10" s="115">
        <v>6493</v>
      </c>
      <c r="J10" s="114">
        <v>5082</v>
      </c>
      <c r="K10" s="114">
        <v>1411</v>
      </c>
      <c r="L10" s="423">
        <v>2109</v>
      </c>
      <c r="M10" s="424">
        <v>2120</v>
      </c>
    </row>
    <row r="11" spans="1:13" ht="11.1" customHeight="1" x14ac:dyDescent="0.2">
      <c r="A11" s="422" t="s">
        <v>387</v>
      </c>
      <c r="B11" s="115">
        <v>20231</v>
      </c>
      <c r="C11" s="114">
        <v>10974</v>
      </c>
      <c r="D11" s="114">
        <v>9257</v>
      </c>
      <c r="E11" s="114">
        <v>15394</v>
      </c>
      <c r="F11" s="114">
        <v>4506</v>
      </c>
      <c r="G11" s="114">
        <v>3419</v>
      </c>
      <c r="H11" s="114">
        <v>4976</v>
      </c>
      <c r="I11" s="115">
        <v>6597</v>
      </c>
      <c r="J11" s="114">
        <v>5076</v>
      </c>
      <c r="K11" s="114">
        <v>1521</v>
      </c>
      <c r="L11" s="423">
        <v>1853</v>
      </c>
      <c r="M11" s="424">
        <v>1095</v>
      </c>
    </row>
    <row r="12" spans="1:13" ht="11.1" customHeight="1" x14ac:dyDescent="0.2">
      <c r="A12" s="422" t="s">
        <v>388</v>
      </c>
      <c r="B12" s="115">
        <v>20647</v>
      </c>
      <c r="C12" s="114">
        <v>11190</v>
      </c>
      <c r="D12" s="114">
        <v>9457</v>
      </c>
      <c r="E12" s="114">
        <v>15718</v>
      </c>
      <c r="F12" s="114">
        <v>4595</v>
      </c>
      <c r="G12" s="114">
        <v>3711</v>
      </c>
      <c r="H12" s="114">
        <v>5070</v>
      </c>
      <c r="I12" s="115">
        <v>6617</v>
      </c>
      <c r="J12" s="114">
        <v>5069</v>
      </c>
      <c r="K12" s="114">
        <v>1548</v>
      </c>
      <c r="L12" s="423">
        <v>2133</v>
      </c>
      <c r="M12" s="424">
        <v>1768</v>
      </c>
    </row>
    <row r="13" spans="1:13" s="110" customFormat="1" ht="11.1" customHeight="1" x14ac:dyDescent="0.2">
      <c r="A13" s="422" t="s">
        <v>389</v>
      </c>
      <c r="B13" s="115">
        <v>19568</v>
      </c>
      <c r="C13" s="114">
        <v>10174</v>
      </c>
      <c r="D13" s="114">
        <v>9394</v>
      </c>
      <c r="E13" s="114">
        <v>14620</v>
      </c>
      <c r="F13" s="114">
        <v>4614</v>
      </c>
      <c r="G13" s="114">
        <v>3501</v>
      </c>
      <c r="H13" s="114">
        <v>4836</v>
      </c>
      <c r="I13" s="115">
        <v>6700</v>
      </c>
      <c r="J13" s="114">
        <v>5148</v>
      </c>
      <c r="K13" s="114">
        <v>1552</v>
      </c>
      <c r="L13" s="423">
        <v>946</v>
      </c>
      <c r="M13" s="424">
        <v>2065</v>
      </c>
    </row>
    <row r="14" spans="1:13" ht="15" customHeight="1" x14ac:dyDescent="0.2">
      <c r="A14" s="422" t="s">
        <v>390</v>
      </c>
      <c r="B14" s="115">
        <v>19835</v>
      </c>
      <c r="C14" s="114">
        <v>10480</v>
      </c>
      <c r="D14" s="114">
        <v>9355</v>
      </c>
      <c r="E14" s="114">
        <v>14105</v>
      </c>
      <c r="F14" s="114">
        <v>5428</v>
      </c>
      <c r="G14" s="114">
        <v>3422</v>
      </c>
      <c r="H14" s="114">
        <v>4968</v>
      </c>
      <c r="I14" s="115">
        <v>6577</v>
      </c>
      <c r="J14" s="114">
        <v>5026</v>
      </c>
      <c r="K14" s="114">
        <v>1551</v>
      </c>
      <c r="L14" s="423">
        <v>2083</v>
      </c>
      <c r="M14" s="424">
        <v>1888</v>
      </c>
    </row>
    <row r="15" spans="1:13" ht="11.1" customHeight="1" x14ac:dyDescent="0.2">
      <c r="A15" s="422" t="s">
        <v>387</v>
      </c>
      <c r="B15" s="115">
        <v>20491</v>
      </c>
      <c r="C15" s="114">
        <v>11008</v>
      </c>
      <c r="D15" s="114">
        <v>9483</v>
      </c>
      <c r="E15" s="114">
        <v>14579</v>
      </c>
      <c r="F15" s="114">
        <v>5605</v>
      </c>
      <c r="G15" s="114">
        <v>3406</v>
      </c>
      <c r="H15" s="114">
        <v>5277</v>
      </c>
      <c r="I15" s="115">
        <v>6765</v>
      </c>
      <c r="J15" s="114">
        <v>5113</v>
      </c>
      <c r="K15" s="114">
        <v>1652</v>
      </c>
      <c r="L15" s="423">
        <v>1680</v>
      </c>
      <c r="M15" s="424">
        <v>1043</v>
      </c>
    </row>
    <row r="16" spans="1:13" ht="11.1" customHeight="1" x14ac:dyDescent="0.2">
      <c r="A16" s="422" t="s">
        <v>388</v>
      </c>
      <c r="B16" s="115">
        <v>20825</v>
      </c>
      <c r="C16" s="114">
        <v>11190</v>
      </c>
      <c r="D16" s="114">
        <v>9635</v>
      </c>
      <c r="E16" s="114">
        <v>15108</v>
      </c>
      <c r="F16" s="114">
        <v>5691</v>
      </c>
      <c r="G16" s="114">
        <v>3671</v>
      </c>
      <c r="H16" s="114">
        <v>5393</v>
      </c>
      <c r="I16" s="115">
        <v>6842</v>
      </c>
      <c r="J16" s="114">
        <v>5135</v>
      </c>
      <c r="K16" s="114">
        <v>1707</v>
      </c>
      <c r="L16" s="423">
        <v>1900</v>
      </c>
      <c r="M16" s="424">
        <v>1618</v>
      </c>
    </row>
    <row r="17" spans="1:13" s="110" customFormat="1" ht="11.1" customHeight="1" x14ac:dyDescent="0.2">
      <c r="A17" s="422" t="s">
        <v>389</v>
      </c>
      <c r="B17" s="115">
        <v>19967</v>
      </c>
      <c r="C17" s="114">
        <v>10365</v>
      </c>
      <c r="D17" s="114">
        <v>9602</v>
      </c>
      <c r="E17" s="114">
        <v>14316</v>
      </c>
      <c r="F17" s="114">
        <v>5637</v>
      </c>
      <c r="G17" s="114">
        <v>3460</v>
      </c>
      <c r="H17" s="114">
        <v>5181</v>
      </c>
      <c r="I17" s="115">
        <v>6966</v>
      </c>
      <c r="J17" s="114">
        <v>5217</v>
      </c>
      <c r="K17" s="114">
        <v>1749</v>
      </c>
      <c r="L17" s="423">
        <v>1039</v>
      </c>
      <c r="M17" s="424">
        <v>2079</v>
      </c>
    </row>
    <row r="18" spans="1:13" ht="15" customHeight="1" x14ac:dyDescent="0.2">
      <c r="A18" s="422" t="s">
        <v>391</v>
      </c>
      <c r="B18" s="115">
        <v>20388</v>
      </c>
      <c r="C18" s="114">
        <v>10713</v>
      </c>
      <c r="D18" s="114">
        <v>9675</v>
      </c>
      <c r="E18" s="114">
        <v>14541</v>
      </c>
      <c r="F18" s="114">
        <v>5831</v>
      </c>
      <c r="G18" s="114">
        <v>3425</v>
      </c>
      <c r="H18" s="114">
        <v>5379</v>
      </c>
      <c r="I18" s="115">
        <v>6932</v>
      </c>
      <c r="J18" s="114">
        <v>5180</v>
      </c>
      <c r="K18" s="114">
        <v>1752</v>
      </c>
      <c r="L18" s="423">
        <v>2154</v>
      </c>
      <c r="M18" s="424">
        <v>1757</v>
      </c>
    </row>
    <row r="19" spans="1:13" ht="11.1" customHeight="1" x14ac:dyDescent="0.2">
      <c r="A19" s="422" t="s">
        <v>387</v>
      </c>
      <c r="B19" s="115">
        <v>21136</v>
      </c>
      <c r="C19" s="114">
        <v>11349</v>
      </c>
      <c r="D19" s="114">
        <v>9787</v>
      </c>
      <c r="E19" s="114">
        <v>15146</v>
      </c>
      <c r="F19" s="114">
        <v>5951</v>
      </c>
      <c r="G19" s="114">
        <v>3430</v>
      </c>
      <c r="H19" s="114">
        <v>5726</v>
      </c>
      <c r="I19" s="115">
        <v>7069</v>
      </c>
      <c r="J19" s="114">
        <v>5172</v>
      </c>
      <c r="K19" s="114">
        <v>1897</v>
      </c>
      <c r="L19" s="423">
        <v>1730</v>
      </c>
      <c r="M19" s="424">
        <v>1003</v>
      </c>
    </row>
    <row r="20" spans="1:13" ht="11.1" customHeight="1" x14ac:dyDescent="0.2">
      <c r="A20" s="422" t="s">
        <v>388</v>
      </c>
      <c r="B20" s="115">
        <v>21555</v>
      </c>
      <c r="C20" s="114">
        <v>11585</v>
      </c>
      <c r="D20" s="114">
        <v>9970</v>
      </c>
      <c r="E20" s="114">
        <v>15483</v>
      </c>
      <c r="F20" s="114">
        <v>6067</v>
      </c>
      <c r="G20" s="114">
        <v>3769</v>
      </c>
      <c r="H20" s="114">
        <v>5841</v>
      </c>
      <c r="I20" s="115">
        <v>7191</v>
      </c>
      <c r="J20" s="114">
        <v>5227</v>
      </c>
      <c r="K20" s="114">
        <v>1964</v>
      </c>
      <c r="L20" s="423">
        <v>1845</v>
      </c>
      <c r="M20" s="424">
        <v>1477</v>
      </c>
    </row>
    <row r="21" spans="1:13" s="110" customFormat="1" ht="11.1" customHeight="1" x14ac:dyDescent="0.2">
      <c r="A21" s="422" t="s">
        <v>389</v>
      </c>
      <c r="B21" s="115">
        <v>20576</v>
      </c>
      <c r="C21" s="114">
        <v>10633</v>
      </c>
      <c r="D21" s="114">
        <v>9943</v>
      </c>
      <c r="E21" s="114">
        <v>14592</v>
      </c>
      <c r="F21" s="114">
        <v>5980</v>
      </c>
      <c r="G21" s="114">
        <v>3510</v>
      </c>
      <c r="H21" s="114">
        <v>5625</v>
      </c>
      <c r="I21" s="115">
        <v>7190</v>
      </c>
      <c r="J21" s="114">
        <v>5262</v>
      </c>
      <c r="K21" s="114">
        <v>1928</v>
      </c>
      <c r="L21" s="423">
        <v>980</v>
      </c>
      <c r="M21" s="424">
        <v>2027</v>
      </c>
    </row>
    <row r="22" spans="1:13" ht="15" customHeight="1" x14ac:dyDescent="0.2">
      <c r="A22" s="422" t="s">
        <v>392</v>
      </c>
      <c r="B22" s="115">
        <v>20804</v>
      </c>
      <c r="C22" s="114">
        <v>10873</v>
      </c>
      <c r="D22" s="114">
        <v>9931</v>
      </c>
      <c r="E22" s="114">
        <v>14743</v>
      </c>
      <c r="F22" s="114">
        <v>6021</v>
      </c>
      <c r="G22" s="114">
        <v>3440</v>
      </c>
      <c r="H22" s="114">
        <v>5745</v>
      </c>
      <c r="I22" s="115">
        <v>7158</v>
      </c>
      <c r="J22" s="114">
        <v>5233</v>
      </c>
      <c r="K22" s="114">
        <v>1925</v>
      </c>
      <c r="L22" s="423">
        <v>1902</v>
      </c>
      <c r="M22" s="424">
        <v>1695</v>
      </c>
    </row>
    <row r="23" spans="1:13" ht="11.1" customHeight="1" x14ac:dyDescent="0.2">
      <c r="A23" s="422" t="s">
        <v>387</v>
      </c>
      <c r="B23" s="115">
        <v>21672</v>
      </c>
      <c r="C23" s="114">
        <v>11661</v>
      </c>
      <c r="D23" s="114">
        <v>10011</v>
      </c>
      <c r="E23" s="114">
        <v>15518</v>
      </c>
      <c r="F23" s="114">
        <v>6099</v>
      </c>
      <c r="G23" s="114">
        <v>3455</v>
      </c>
      <c r="H23" s="114">
        <v>6142</v>
      </c>
      <c r="I23" s="115">
        <v>7317</v>
      </c>
      <c r="J23" s="114">
        <v>5267</v>
      </c>
      <c r="K23" s="114">
        <v>2050</v>
      </c>
      <c r="L23" s="423">
        <v>2165</v>
      </c>
      <c r="M23" s="424">
        <v>1336</v>
      </c>
    </row>
    <row r="24" spans="1:13" ht="11.1" customHeight="1" x14ac:dyDescent="0.2">
      <c r="A24" s="422" t="s">
        <v>388</v>
      </c>
      <c r="B24" s="115">
        <v>22212</v>
      </c>
      <c r="C24" s="114">
        <v>11965</v>
      </c>
      <c r="D24" s="114">
        <v>10247</v>
      </c>
      <c r="E24" s="114">
        <v>15701</v>
      </c>
      <c r="F24" s="114">
        <v>6162</v>
      </c>
      <c r="G24" s="114">
        <v>3813</v>
      </c>
      <c r="H24" s="114">
        <v>6229</v>
      </c>
      <c r="I24" s="115">
        <v>7444</v>
      </c>
      <c r="J24" s="114">
        <v>5314</v>
      </c>
      <c r="K24" s="114">
        <v>2130</v>
      </c>
      <c r="L24" s="423">
        <v>2036</v>
      </c>
      <c r="M24" s="424">
        <v>1556</v>
      </c>
    </row>
    <row r="25" spans="1:13" s="110" customFormat="1" ht="11.1" customHeight="1" x14ac:dyDescent="0.2">
      <c r="A25" s="422" t="s">
        <v>389</v>
      </c>
      <c r="B25" s="115">
        <v>21054</v>
      </c>
      <c r="C25" s="114">
        <v>10869</v>
      </c>
      <c r="D25" s="114">
        <v>10185</v>
      </c>
      <c r="E25" s="114">
        <v>14584</v>
      </c>
      <c r="F25" s="114">
        <v>6125</v>
      </c>
      <c r="G25" s="114">
        <v>3549</v>
      </c>
      <c r="H25" s="114">
        <v>5961</v>
      </c>
      <c r="I25" s="115">
        <v>7378</v>
      </c>
      <c r="J25" s="114">
        <v>5315</v>
      </c>
      <c r="K25" s="114">
        <v>2063</v>
      </c>
      <c r="L25" s="423">
        <v>1350</v>
      </c>
      <c r="M25" s="424">
        <v>2522</v>
      </c>
    </row>
    <row r="26" spans="1:13" ht="15" customHeight="1" x14ac:dyDescent="0.2">
      <c r="A26" s="422" t="s">
        <v>393</v>
      </c>
      <c r="B26" s="115">
        <v>21612</v>
      </c>
      <c r="C26" s="114">
        <v>11419</v>
      </c>
      <c r="D26" s="114">
        <v>10193</v>
      </c>
      <c r="E26" s="114">
        <v>15065</v>
      </c>
      <c r="F26" s="114">
        <v>6197</v>
      </c>
      <c r="G26" s="114">
        <v>3459</v>
      </c>
      <c r="H26" s="114">
        <v>6220</v>
      </c>
      <c r="I26" s="115">
        <v>7329</v>
      </c>
      <c r="J26" s="114">
        <v>5268</v>
      </c>
      <c r="K26" s="114">
        <v>2061</v>
      </c>
      <c r="L26" s="423">
        <v>2173</v>
      </c>
      <c r="M26" s="424">
        <v>1636</v>
      </c>
    </row>
    <row r="27" spans="1:13" ht="11.1" customHeight="1" x14ac:dyDescent="0.2">
      <c r="A27" s="422" t="s">
        <v>387</v>
      </c>
      <c r="B27" s="115">
        <v>22094</v>
      </c>
      <c r="C27" s="114">
        <v>11854</v>
      </c>
      <c r="D27" s="114">
        <v>10240</v>
      </c>
      <c r="E27" s="114">
        <v>15483</v>
      </c>
      <c r="F27" s="114">
        <v>6266</v>
      </c>
      <c r="G27" s="114">
        <v>3437</v>
      </c>
      <c r="H27" s="114">
        <v>6494</v>
      </c>
      <c r="I27" s="115">
        <v>7445</v>
      </c>
      <c r="J27" s="114">
        <v>5304</v>
      </c>
      <c r="K27" s="114">
        <v>2141</v>
      </c>
      <c r="L27" s="423">
        <v>1540</v>
      </c>
      <c r="M27" s="424">
        <v>1086</v>
      </c>
    </row>
    <row r="28" spans="1:13" ht="11.1" customHeight="1" x14ac:dyDescent="0.2">
      <c r="A28" s="422" t="s">
        <v>388</v>
      </c>
      <c r="B28" s="115">
        <v>22620</v>
      </c>
      <c r="C28" s="114">
        <v>12121</v>
      </c>
      <c r="D28" s="114">
        <v>10499</v>
      </c>
      <c r="E28" s="114">
        <v>16203</v>
      </c>
      <c r="F28" s="114">
        <v>6377</v>
      </c>
      <c r="G28" s="114">
        <v>3782</v>
      </c>
      <c r="H28" s="114">
        <v>6613</v>
      </c>
      <c r="I28" s="115">
        <v>7552</v>
      </c>
      <c r="J28" s="114">
        <v>5352</v>
      </c>
      <c r="K28" s="114">
        <v>2200</v>
      </c>
      <c r="L28" s="423">
        <v>2138</v>
      </c>
      <c r="M28" s="424">
        <v>1664</v>
      </c>
    </row>
    <row r="29" spans="1:13" s="110" customFormat="1" ht="11.1" customHeight="1" x14ac:dyDescent="0.2">
      <c r="A29" s="422" t="s">
        <v>389</v>
      </c>
      <c r="B29" s="115">
        <v>21451</v>
      </c>
      <c r="C29" s="114">
        <v>11072</v>
      </c>
      <c r="D29" s="114">
        <v>10379</v>
      </c>
      <c r="E29" s="114">
        <v>15124</v>
      </c>
      <c r="F29" s="114">
        <v>6324</v>
      </c>
      <c r="G29" s="114">
        <v>3543</v>
      </c>
      <c r="H29" s="114">
        <v>6333</v>
      </c>
      <c r="I29" s="115">
        <v>7352</v>
      </c>
      <c r="J29" s="114">
        <v>5241</v>
      </c>
      <c r="K29" s="114">
        <v>2111</v>
      </c>
      <c r="L29" s="423">
        <v>1059</v>
      </c>
      <c r="M29" s="424">
        <v>2223</v>
      </c>
    </row>
    <row r="30" spans="1:13" ht="15" customHeight="1" x14ac:dyDescent="0.2">
      <c r="A30" s="422" t="s">
        <v>394</v>
      </c>
      <c r="B30" s="115">
        <v>22027</v>
      </c>
      <c r="C30" s="114">
        <v>11495</v>
      </c>
      <c r="D30" s="114">
        <v>10532</v>
      </c>
      <c r="E30" s="114">
        <v>15512</v>
      </c>
      <c r="F30" s="114">
        <v>6513</v>
      </c>
      <c r="G30" s="114">
        <v>3483</v>
      </c>
      <c r="H30" s="114">
        <v>6557</v>
      </c>
      <c r="I30" s="115">
        <v>7235</v>
      </c>
      <c r="J30" s="114">
        <v>5087</v>
      </c>
      <c r="K30" s="114">
        <v>2148</v>
      </c>
      <c r="L30" s="423">
        <v>2273</v>
      </c>
      <c r="M30" s="424">
        <v>1698</v>
      </c>
    </row>
    <row r="31" spans="1:13" ht="11.1" customHeight="1" x14ac:dyDescent="0.2">
      <c r="A31" s="422" t="s">
        <v>387</v>
      </c>
      <c r="B31" s="115">
        <v>22751</v>
      </c>
      <c r="C31" s="114">
        <v>12125</v>
      </c>
      <c r="D31" s="114">
        <v>10626</v>
      </c>
      <c r="E31" s="114">
        <v>16095</v>
      </c>
      <c r="F31" s="114">
        <v>6655</v>
      </c>
      <c r="G31" s="114">
        <v>3451</v>
      </c>
      <c r="H31" s="114">
        <v>6885</v>
      </c>
      <c r="I31" s="115">
        <v>7369</v>
      </c>
      <c r="J31" s="114">
        <v>5079</v>
      </c>
      <c r="K31" s="114">
        <v>2290</v>
      </c>
      <c r="L31" s="423">
        <v>1823</v>
      </c>
      <c r="M31" s="424">
        <v>1110</v>
      </c>
    </row>
    <row r="32" spans="1:13" ht="11.1" customHeight="1" x14ac:dyDescent="0.2">
      <c r="A32" s="422" t="s">
        <v>388</v>
      </c>
      <c r="B32" s="115">
        <v>23409</v>
      </c>
      <c r="C32" s="114">
        <v>12510</v>
      </c>
      <c r="D32" s="114">
        <v>10899</v>
      </c>
      <c r="E32" s="114">
        <v>16612</v>
      </c>
      <c r="F32" s="114">
        <v>6797</v>
      </c>
      <c r="G32" s="114">
        <v>3796</v>
      </c>
      <c r="H32" s="114">
        <v>6984</v>
      </c>
      <c r="I32" s="115">
        <v>7566</v>
      </c>
      <c r="J32" s="114">
        <v>5166</v>
      </c>
      <c r="K32" s="114">
        <v>2400</v>
      </c>
      <c r="L32" s="423">
        <v>2225</v>
      </c>
      <c r="M32" s="424">
        <v>1652</v>
      </c>
    </row>
    <row r="33" spans="1:13" s="110" customFormat="1" ht="11.1" customHeight="1" x14ac:dyDescent="0.2">
      <c r="A33" s="422" t="s">
        <v>389</v>
      </c>
      <c r="B33" s="115">
        <v>22548</v>
      </c>
      <c r="C33" s="114">
        <v>11666</v>
      </c>
      <c r="D33" s="114">
        <v>10882</v>
      </c>
      <c r="E33" s="114">
        <v>15718</v>
      </c>
      <c r="F33" s="114">
        <v>6830</v>
      </c>
      <c r="G33" s="114">
        <v>3578</v>
      </c>
      <c r="H33" s="114">
        <v>6768</v>
      </c>
      <c r="I33" s="115">
        <v>7485</v>
      </c>
      <c r="J33" s="114">
        <v>5120</v>
      </c>
      <c r="K33" s="114">
        <v>2365</v>
      </c>
      <c r="L33" s="423">
        <v>1132</v>
      </c>
      <c r="M33" s="424">
        <v>2033</v>
      </c>
    </row>
    <row r="34" spans="1:13" ht="15" customHeight="1" x14ac:dyDescent="0.2">
      <c r="A34" s="422" t="s">
        <v>395</v>
      </c>
      <c r="B34" s="115">
        <v>23121</v>
      </c>
      <c r="C34" s="114">
        <v>12193</v>
      </c>
      <c r="D34" s="114">
        <v>10928</v>
      </c>
      <c r="E34" s="114">
        <v>16184</v>
      </c>
      <c r="F34" s="114">
        <v>6937</v>
      </c>
      <c r="G34" s="114">
        <v>3545</v>
      </c>
      <c r="H34" s="114">
        <v>6973</v>
      </c>
      <c r="I34" s="115">
        <v>7454</v>
      </c>
      <c r="J34" s="114">
        <v>5089</v>
      </c>
      <c r="K34" s="114">
        <v>2365</v>
      </c>
      <c r="L34" s="423">
        <v>2459</v>
      </c>
      <c r="M34" s="424">
        <v>1882</v>
      </c>
    </row>
    <row r="35" spans="1:13" ht="11.1" customHeight="1" x14ac:dyDescent="0.2">
      <c r="A35" s="422" t="s">
        <v>387</v>
      </c>
      <c r="B35" s="115">
        <v>23735</v>
      </c>
      <c r="C35" s="114">
        <v>12719</v>
      </c>
      <c r="D35" s="114">
        <v>11016</v>
      </c>
      <c r="E35" s="114">
        <v>16727</v>
      </c>
      <c r="F35" s="114">
        <v>7008</v>
      </c>
      <c r="G35" s="114">
        <v>3486</v>
      </c>
      <c r="H35" s="114">
        <v>7251</v>
      </c>
      <c r="I35" s="115">
        <v>7557</v>
      </c>
      <c r="J35" s="114">
        <v>5086</v>
      </c>
      <c r="K35" s="114">
        <v>2471</v>
      </c>
      <c r="L35" s="423">
        <v>1808</v>
      </c>
      <c r="M35" s="424">
        <v>1207</v>
      </c>
    </row>
    <row r="36" spans="1:13" ht="11.1" customHeight="1" x14ac:dyDescent="0.2">
      <c r="A36" s="422" t="s">
        <v>388</v>
      </c>
      <c r="B36" s="115">
        <v>24312</v>
      </c>
      <c r="C36" s="114">
        <v>13043</v>
      </c>
      <c r="D36" s="114">
        <v>11269</v>
      </c>
      <c r="E36" s="114">
        <v>17254</v>
      </c>
      <c r="F36" s="114">
        <v>7058</v>
      </c>
      <c r="G36" s="114">
        <v>3880</v>
      </c>
      <c r="H36" s="114">
        <v>7339</v>
      </c>
      <c r="I36" s="115">
        <v>7576</v>
      </c>
      <c r="J36" s="114">
        <v>5081</v>
      </c>
      <c r="K36" s="114">
        <v>2495</v>
      </c>
      <c r="L36" s="423">
        <v>2240</v>
      </c>
      <c r="M36" s="424">
        <v>1728</v>
      </c>
    </row>
    <row r="37" spans="1:13" s="110" customFormat="1" ht="11.1" customHeight="1" x14ac:dyDescent="0.2">
      <c r="A37" s="422" t="s">
        <v>389</v>
      </c>
      <c r="B37" s="115">
        <v>23453</v>
      </c>
      <c r="C37" s="114">
        <v>12222</v>
      </c>
      <c r="D37" s="114">
        <v>11231</v>
      </c>
      <c r="E37" s="114">
        <v>16440</v>
      </c>
      <c r="F37" s="114">
        <v>7013</v>
      </c>
      <c r="G37" s="114">
        <v>3684</v>
      </c>
      <c r="H37" s="114">
        <v>7142</v>
      </c>
      <c r="I37" s="115">
        <v>7510</v>
      </c>
      <c r="J37" s="114">
        <v>5064</v>
      </c>
      <c r="K37" s="114">
        <v>2446</v>
      </c>
      <c r="L37" s="423">
        <v>1251</v>
      </c>
      <c r="M37" s="424">
        <v>2129</v>
      </c>
    </row>
    <row r="38" spans="1:13" ht="15" customHeight="1" x14ac:dyDescent="0.2">
      <c r="A38" s="425" t="s">
        <v>396</v>
      </c>
      <c r="B38" s="115">
        <v>24024</v>
      </c>
      <c r="C38" s="114">
        <v>12692</v>
      </c>
      <c r="D38" s="114">
        <v>11332</v>
      </c>
      <c r="E38" s="114">
        <v>16900</v>
      </c>
      <c r="F38" s="114">
        <v>7124</v>
      </c>
      <c r="G38" s="114">
        <v>3631</v>
      </c>
      <c r="H38" s="114">
        <v>7404</v>
      </c>
      <c r="I38" s="115">
        <v>7467</v>
      </c>
      <c r="J38" s="114">
        <v>4983</v>
      </c>
      <c r="K38" s="114">
        <v>2484</v>
      </c>
      <c r="L38" s="423">
        <v>2462</v>
      </c>
      <c r="M38" s="424">
        <v>1945</v>
      </c>
    </row>
    <row r="39" spans="1:13" ht="11.1" customHeight="1" x14ac:dyDescent="0.2">
      <c r="A39" s="422" t="s">
        <v>387</v>
      </c>
      <c r="B39" s="115">
        <v>24586</v>
      </c>
      <c r="C39" s="114">
        <v>13132</v>
      </c>
      <c r="D39" s="114">
        <v>11454</v>
      </c>
      <c r="E39" s="114">
        <v>17320</v>
      </c>
      <c r="F39" s="114">
        <v>7266</v>
      </c>
      <c r="G39" s="114">
        <v>3559</v>
      </c>
      <c r="H39" s="114">
        <v>7704</v>
      </c>
      <c r="I39" s="115">
        <v>7657</v>
      </c>
      <c r="J39" s="114">
        <v>5076</v>
      </c>
      <c r="K39" s="114">
        <v>2581</v>
      </c>
      <c r="L39" s="423">
        <v>1848</v>
      </c>
      <c r="M39" s="424">
        <v>1304</v>
      </c>
    </row>
    <row r="40" spans="1:13" ht="11.1" customHeight="1" x14ac:dyDescent="0.2">
      <c r="A40" s="425" t="s">
        <v>388</v>
      </c>
      <c r="B40" s="115">
        <v>25264</v>
      </c>
      <c r="C40" s="114">
        <v>13523</v>
      </c>
      <c r="D40" s="114">
        <v>11741</v>
      </c>
      <c r="E40" s="114">
        <v>17928</v>
      </c>
      <c r="F40" s="114">
        <v>7336</v>
      </c>
      <c r="G40" s="114">
        <v>3968</v>
      </c>
      <c r="H40" s="114">
        <v>7854</v>
      </c>
      <c r="I40" s="115">
        <v>7736</v>
      </c>
      <c r="J40" s="114">
        <v>5006</v>
      </c>
      <c r="K40" s="114">
        <v>2730</v>
      </c>
      <c r="L40" s="423">
        <v>2333</v>
      </c>
      <c r="M40" s="424">
        <v>1734</v>
      </c>
    </row>
    <row r="41" spans="1:13" s="110" customFormat="1" ht="11.1" customHeight="1" x14ac:dyDescent="0.2">
      <c r="A41" s="422" t="s">
        <v>389</v>
      </c>
      <c r="B41" s="115">
        <v>24468</v>
      </c>
      <c r="C41" s="114">
        <v>12753</v>
      </c>
      <c r="D41" s="114">
        <v>11715</v>
      </c>
      <c r="E41" s="114">
        <v>17130</v>
      </c>
      <c r="F41" s="114">
        <v>7338</v>
      </c>
      <c r="G41" s="114">
        <v>3775</v>
      </c>
      <c r="H41" s="114">
        <v>7631</v>
      </c>
      <c r="I41" s="115">
        <v>7708</v>
      </c>
      <c r="J41" s="114">
        <v>5024</v>
      </c>
      <c r="K41" s="114">
        <v>2684</v>
      </c>
      <c r="L41" s="423">
        <v>1375</v>
      </c>
      <c r="M41" s="424">
        <v>2178</v>
      </c>
    </row>
    <row r="42" spans="1:13" ht="15" customHeight="1" x14ac:dyDescent="0.2">
      <c r="A42" s="422" t="s">
        <v>397</v>
      </c>
      <c r="B42" s="115">
        <v>24961</v>
      </c>
      <c r="C42" s="114">
        <v>13173</v>
      </c>
      <c r="D42" s="114">
        <v>11788</v>
      </c>
      <c r="E42" s="114">
        <v>17580</v>
      </c>
      <c r="F42" s="114">
        <v>7381</v>
      </c>
      <c r="G42" s="114">
        <v>3708</v>
      </c>
      <c r="H42" s="114">
        <v>7839</v>
      </c>
      <c r="I42" s="115">
        <v>7702</v>
      </c>
      <c r="J42" s="114">
        <v>4962</v>
      </c>
      <c r="K42" s="114">
        <v>2740</v>
      </c>
      <c r="L42" s="423">
        <v>2382</v>
      </c>
      <c r="M42" s="424">
        <v>1894</v>
      </c>
    </row>
    <row r="43" spans="1:13" ht="11.1" customHeight="1" x14ac:dyDescent="0.2">
      <c r="A43" s="422" t="s">
        <v>387</v>
      </c>
      <c r="B43" s="115">
        <v>25604</v>
      </c>
      <c r="C43" s="114">
        <v>13748</v>
      </c>
      <c r="D43" s="114">
        <v>11856</v>
      </c>
      <c r="E43" s="114">
        <v>18112</v>
      </c>
      <c r="F43" s="114">
        <v>7492</v>
      </c>
      <c r="G43" s="114">
        <v>3696</v>
      </c>
      <c r="H43" s="114">
        <v>8160</v>
      </c>
      <c r="I43" s="115">
        <v>7918</v>
      </c>
      <c r="J43" s="114">
        <v>5047</v>
      </c>
      <c r="K43" s="114">
        <v>2871</v>
      </c>
      <c r="L43" s="423">
        <v>1897</v>
      </c>
      <c r="M43" s="424">
        <v>1273</v>
      </c>
    </row>
    <row r="44" spans="1:13" ht="11.1" customHeight="1" x14ac:dyDescent="0.2">
      <c r="A44" s="422" t="s">
        <v>388</v>
      </c>
      <c r="B44" s="115">
        <v>26216</v>
      </c>
      <c r="C44" s="114">
        <v>14122</v>
      </c>
      <c r="D44" s="114">
        <v>12094</v>
      </c>
      <c r="E44" s="114">
        <v>18651</v>
      </c>
      <c r="F44" s="114">
        <v>7565</v>
      </c>
      <c r="G44" s="114">
        <v>4036</v>
      </c>
      <c r="H44" s="114">
        <v>8291</v>
      </c>
      <c r="I44" s="115">
        <v>8017</v>
      </c>
      <c r="J44" s="114">
        <v>5042</v>
      </c>
      <c r="K44" s="114">
        <v>2975</v>
      </c>
      <c r="L44" s="423">
        <v>2337</v>
      </c>
      <c r="M44" s="424">
        <v>1783</v>
      </c>
    </row>
    <row r="45" spans="1:13" s="110" customFormat="1" ht="11.1" customHeight="1" x14ac:dyDescent="0.2">
      <c r="A45" s="422" t="s">
        <v>389</v>
      </c>
      <c r="B45" s="115">
        <v>25471</v>
      </c>
      <c r="C45" s="114">
        <v>13402</v>
      </c>
      <c r="D45" s="114">
        <v>12069</v>
      </c>
      <c r="E45" s="114">
        <v>17947</v>
      </c>
      <c r="F45" s="114">
        <v>7524</v>
      </c>
      <c r="G45" s="114">
        <v>3905</v>
      </c>
      <c r="H45" s="114">
        <v>8091</v>
      </c>
      <c r="I45" s="115">
        <v>8024</v>
      </c>
      <c r="J45" s="114">
        <v>5027</v>
      </c>
      <c r="K45" s="114">
        <v>2997</v>
      </c>
      <c r="L45" s="423">
        <v>1359</v>
      </c>
      <c r="M45" s="424">
        <v>2120</v>
      </c>
    </row>
    <row r="46" spans="1:13" ht="15" customHeight="1" x14ac:dyDescent="0.2">
      <c r="A46" s="422" t="s">
        <v>398</v>
      </c>
      <c r="B46" s="115">
        <v>25899</v>
      </c>
      <c r="C46" s="114">
        <v>13801</v>
      </c>
      <c r="D46" s="114">
        <v>12098</v>
      </c>
      <c r="E46" s="114">
        <v>18295</v>
      </c>
      <c r="F46" s="114">
        <v>7604</v>
      </c>
      <c r="G46" s="114">
        <v>3842</v>
      </c>
      <c r="H46" s="114">
        <v>8269</v>
      </c>
      <c r="I46" s="115">
        <v>8009</v>
      </c>
      <c r="J46" s="114">
        <v>4935</v>
      </c>
      <c r="K46" s="114">
        <v>3074</v>
      </c>
      <c r="L46" s="423">
        <v>2933</v>
      </c>
      <c r="M46" s="424">
        <v>2512</v>
      </c>
    </row>
    <row r="47" spans="1:13" ht="11.1" customHeight="1" x14ac:dyDescent="0.2">
      <c r="A47" s="422" t="s">
        <v>387</v>
      </c>
      <c r="B47" s="115">
        <v>26375</v>
      </c>
      <c r="C47" s="114">
        <v>14227</v>
      </c>
      <c r="D47" s="114">
        <v>12148</v>
      </c>
      <c r="E47" s="114">
        <v>18659</v>
      </c>
      <c r="F47" s="114">
        <v>7716</v>
      </c>
      <c r="G47" s="114">
        <v>3808</v>
      </c>
      <c r="H47" s="114">
        <v>8551</v>
      </c>
      <c r="I47" s="115">
        <v>8232</v>
      </c>
      <c r="J47" s="114">
        <v>5051</v>
      </c>
      <c r="K47" s="114">
        <v>3181</v>
      </c>
      <c r="L47" s="423">
        <v>1794</v>
      </c>
      <c r="M47" s="424">
        <v>1341</v>
      </c>
    </row>
    <row r="48" spans="1:13" ht="11.1" customHeight="1" x14ac:dyDescent="0.2">
      <c r="A48" s="422" t="s">
        <v>388</v>
      </c>
      <c r="B48" s="115">
        <v>26824</v>
      </c>
      <c r="C48" s="114">
        <v>14514</v>
      </c>
      <c r="D48" s="114">
        <v>12310</v>
      </c>
      <c r="E48" s="114">
        <v>19011</v>
      </c>
      <c r="F48" s="114">
        <v>7813</v>
      </c>
      <c r="G48" s="114">
        <v>4077</v>
      </c>
      <c r="H48" s="114">
        <v>8672</v>
      </c>
      <c r="I48" s="115">
        <v>8221</v>
      </c>
      <c r="J48" s="114">
        <v>5022</v>
      </c>
      <c r="K48" s="114">
        <v>3199</v>
      </c>
      <c r="L48" s="423">
        <v>2277</v>
      </c>
      <c r="M48" s="424">
        <v>1883</v>
      </c>
    </row>
    <row r="49" spans="1:17" s="110" customFormat="1" ht="11.1" customHeight="1" x14ac:dyDescent="0.2">
      <c r="A49" s="422" t="s">
        <v>389</v>
      </c>
      <c r="B49" s="115">
        <v>26025</v>
      </c>
      <c r="C49" s="114">
        <v>13734</v>
      </c>
      <c r="D49" s="114">
        <v>12291</v>
      </c>
      <c r="E49" s="114">
        <v>18261</v>
      </c>
      <c r="F49" s="114">
        <v>7764</v>
      </c>
      <c r="G49" s="114">
        <v>3914</v>
      </c>
      <c r="H49" s="114">
        <v>8410</v>
      </c>
      <c r="I49" s="115">
        <v>8186</v>
      </c>
      <c r="J49" s="114">
        <v>5052</v>
      </c>
      <c r="K49" s="114">
        <v>3134</v>
      </c>
      <c r="L49" s="423">
        <v>1249</v>
      </c>
      <c r="M49" s="424">
        <v>2071</v>
      </c>
    </row>
    <row r="50" spans="1:17" ht="15" customHeight="1" x14ac:dyDescent="0.2">
      <c r="A50" s="422" t="s">
        <v>399</v>
      </c>
      <c r="B50" s="143">
        <v>26389</v>
      </c>
      <c r="C50" s="144">
        <v>14064</v>
      </c>
      <c r="D50" s="144">
        <v>12325</v>
      </c>
      <c r="E50" s="144">
        <v>18576</v>
      </c>
      <c r="F50" s="144">
        <v>7813</v>
      </c>
      <c r="G50" s="144">
        <v>3796</v>
      </c>
      <c r="H50" s="144">
        <v>8601</v>
      </c>
      <c r="I50" s="143">
        <v>7929</v>
      </c>
      <c r="J50" s="144">
        <v>4920</v>
      </c>
      <c r="K50" s="144">
        <v>3009</v>
      </c>
      <c r="L50" s="426">
        <v>2341</v>
      </c>
      <c r="M50" s="427">
        <v>2004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1.8919649407313024</v>
      </c>
      <c r="C6" s="480">
        <f>'Tabelle 3.3'!J11</f>
        <v>-0.99887626420277187</v>
      </c>
      <c r="D6" s="481">
        <f t="shared" ref="D6:E9" si="0">IF(OR(AND(B6&gt;=-50,B6&lt;=50),ISNUMBER(B6)=FALSE),B6,"")</f>
        <v>1.8919649407313024</v>
      </c>
      <c r="E6" s="481">
        <f t="shared" si="0"/>
        <v>-0.99887626420277187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1.8919649407313024</v>
      </c>
      <c r="C14" s="480">
        <f>'Tabelle 3.3'!J11</f>
        <v>-0.99887626420277187</v>
      </c>
      <c r="D14" s="481">
        <f>IF(OR(AND(B14&gt;=-50,B14&lt;=50),ISNUMBER(B14)=FALSE),B14,"")</f>
        <v>1.8919649407313024</v>
      </c>
      <c r="E14" s="481">
        <f>IF(OR(AND(C14&gt;=-50,C14&lt;=50),ISNUMBER(C14)=FALSE),C14,"")</f>
        <v>-0.99887626420277187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-0.49019607843137253</v>
      </c>
      <c r="C15" s="480">
        <f>'Tabelle 3.3'!J12</f>
        <v>17.96875</v>
      </c>
      <c r="D15" s="481">
        <f t="shared" ref="D15:E45" si="3">IF(OR(AND(B15&gt;=-50,B15&lt;=50),ISNUMBER(B15)=FALSE),B15,"")</f>
        <v>-0.49019607843137253</v>
      </c>
      <c r="E15" s="481">
        <f t="shared" si="3"/>
        <v>17.96875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9.5693779904306222</v>
      </c>
      <c r="C16" s="480">
        <f>'Tabelle 3.3'!J13</f>
        <v>-7.7777777777777777</v>
      </c>
      <c r="D16" s="481">
        <f t="shared" si="3"/>
        <v>9.5693779904306222</v>
      </c>
      <c r="E16" s="481">
        <f t="shared" si="3"/>
        <v>-7.7777777777777777</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4.9375227465728493</v>
      </c>
      <c r="C17" s="480">
        <f>'Tabelle 3.3'!J14</f>
        <v>-1.6683022571148185</v>
      </c>
      <c r="D17" s="481">
        <f t="shared" si="3"/>
        <v>4.9375227465728493</v>
      </c>
      <c r="E17" s="481">
        <f t="shared" si="3"/>
        <v>-1.6683022571148185</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3.0193236714975846</v>
      </c>
      <c r="C18" s="480">
        <f>'Tabelle 3.3'!J15</f>
        <v>-1.856763925729443</v>
      </c>
      <c r="D18" s="481">
        <f t="shared" si="3"/>
        <v>3.0193236714975846</v>
      </c>
      <c r="E18" s="481">
        <f t="shared" si="3"/>
        <v>-1.856763925729443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7.360609707180104</v>
      </c>
      <c r="C19" s="480">
        <f>'Tabelle 3.3'!J16</f>
        <v>-2.5114155251141552</v>
      </c>
      <c r="D19" s="481">
        <f t="shared" si="3"/>
        <v>7.360609707180104</v>
      </c>
      <c r="E19" s="481">
        <f t="shared" si="3"/>
        <v>-2.5114155251141552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0.61753808151502676</v>
      </c>
      <c r="C20" s="480">
        <f>'Tabelle 3.3'!J17</f>
        <v>0.49019607843137253</v>
      </c>
      <c r="D20" s="481">
        <f t="shared" si="3"/>
        <v>0.61753808151502676</v>
      </c>
      <c r="E20" s="481">
        <f t="shared" si="3"/>
        <v>0.49019607843137253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-3.0881884750079593</v>
      </c>
      <c r="C21" s="480">
        <f>'Tabelle 3.3'!J18</f>
        <v>4.6232876712328768</v>
      </c>
      <c r="D21" s="481">
        <f t="shared" si="3"/>
        <v>-3.0881884750079593</v>
      </c>
      <c r="E21" s="481">
        <f t="shared" si="3"/>
        <v>4.6232876712328768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0.43103448275862066</v>
      </c>
      <c r="C22" s="480">
        <f>'Tabelle 3.3'!J19</f>
        <v>-0.66577896138482029</v>
      </c>
      <c r="D22" s="481">
        <f t="shared" si="3"/>
        <v>0.43103448275862066</v>
      </c>
      <c r="E22" s="481">
        <f t="shared" si="3"/>
        <v>-0.66577896138482029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0.51085568326947639</v>
      </c>
      <c r="C23" s="480">
        <f>'Tabelle 3.3'!J20</f>
        <v>-2.1798365122615806</v>
      </c>
      <c r="D23" s="481">
        <f t="shared" si="3"/>
        <v>0.51085568326947639</v>
      </c>
      <c r="E23" s="481">
        <f t="shared" si="3"/>
        <v>-2.1798365122615806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-2.4672320740169624</v>
      </c>
      <c r="C24" s="480">
        <f>'Tabelle 3.3'!J21</f>
        <v>-7.3361823361823362</v>
      </c>
      <c r="D24" s="481">
        <f t="shared" si="3"/>
        <v>-2.4672320740169624</v>
      </c>
      <c r="E24" s="481">
        <f t="shared" si="3"/>
        <v>-7.3361823361823362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9.4224924012158056</v>
      </c>
      <c r="C25" s="480">
        <f>'Tabelle 3.3'!J22</f>
        <v>-3.0769230769230771</v>
      </c>
      <c r="D25" s="481">
        <f t="shared" si="3"/>
        <v>9.4224924012158056</v>
      </c>
      <c r="E25" s="481">
        <f t="shared" si="3"/>
        <v>-3.0769230769230771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-1.727447216890595</v>
      </c>
      <c r="C26" s="480">
        <f>'Tabelle 3.3'!J23</f>
        <v>-3.9682539682539684</v>
      </c>
      <c r="D26" s="481">
        <f t="shared" si="3"/>
        <v>-1.727447216890595</v>
      </c>
      <c r="E26" s="481">
        <f t="shared" si="3"/>
        <v>-3.9682539682539684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1.6706443914081146</v>
      </c>
      <c r="C27" s="480">
        <f>'Tabelle 3.3'!J24</f>
        <v>0.66518847006651882</v>
      </c>
      <c r="D27" s="481">
        <f t="shared" si="3"/>
        <v>1.6706443914081146</v>
      </c>
      <c r="E27" s="481">
        <f t="shared" si="3"/>
        <v>0.66518847006651882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-0.94339622641509435</v>
      </c>
      <c r="C28" s="480">
        <f>'Tabelle 3.3'!J25</f>
        <v>0.50251256281407031</v>
      </c>
      <c r="D28" s="481">
        <f t="shared" si="3"/>
        <v>-0.94339622641509435</v>
      </c>
      <c r="E28" s="481">
        <f t="shared" si="3"/>
        <v>0.50251256281407031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0</v>
      </c>
      <c r="C29" s="480">
        <f>'Tabelle 3.3'!J26</f>
        <v>0</v>
      </c>
      <c r="D29" s="481">
        <f t="shared" si="3"/>
        <v>0</v>
      </c>
      <c r="E29" s="481">
        <f t="shared" si="3"/>
        <v>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9.4258783204798622</v>
      </c>
      <c r="C30" s="480">
        <f>'Tabelle 3.3'!J27</f>
        <v>1.4285714285714286</v>
      </c>
      <c r="D30" s="481">
        <f t="shared" si="3"/>
        <v>9.4258783204798622</v>
      </c>
      <c r="E30" s="481">
        <f t="shared" si="3"/>
        <v>1.4285714285714286</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-0.2607561929595828</v>
      </c>
      <c r="C31" s="480">
        <f>'Tabelle 3.3'!J28</f>
        <v>-1.7751479289940828</v>
      </c>
      <c r="D31" s="481">
        <f t="shared" si="3"/>
        <v>-0.2607561929595828</v>
      </c>
      <c r="E31" s="481">
        <f t="shared" si="3"/>
        <v>-1.7751479289940828</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3.264367816091954</v>
      </c>
      <c r="C32" s="480">
        <f>'Tabelle 3.3'!J29</f>
        <v>3.9573820395738202</v>
      </c>
      <c r="D32" s="481">
        <f t="shared" si="3"/>
        <v>3.264367816091954</v>
      </c>
      <c r="E32" s="481">
        <f t="shared" si="3"/>
        <v>3.9573820395738202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2.6153114598193059</v>
      </c>
      <c r="C33" s="480">
        <f>'Tabelle 3.3'!J30</f>
        <v>3.9215686274509802</v>
      </c>
      <c r="D33" s="481">
        <f t="shared" si="3"/>
        <v>2.6153114598193059</v>
      </c>
      <c r="E33" s="481">
        <f t="shared" si="3"/>
        <v>3.9215686274509802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-14.04833836858006</v>
      </c>
      <c r="C34" s="480">
        <f>'Tabelle 3.3'!J31</f>
        <v>-2.7359781121751028</v>
      </c>
      <c r="D34" s="481">
        <f t="shared" si="3"/>
        <v>-14.04833836858006</v>
      </c>
      <c r="E34" s="481">
        <f t="shared" si="3"/>
        <v>-2.7359781121751028</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-0.49019607843137253</v>
      </c>
      <c r="C37" s="480">
        <f>'Tabelle 3.3'!J34</f>
        <v>17.96875</v>
      </c>
      <c r="D37" s="481">
        <f t="shared" si="3"/>
        <v>-0.49019607843137253</v>
      </c>
      <c r="E37" s="481">
        <f t="shared" si="3"/>
        <v>17.96875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2.8465453290778919</v>
      </c>
      <c r="C38" s="480">
        <f>'Tabelle 3.3'!J35</f>
        <v>0.1772002362669817</v>
      </c>
      <c r="D38" s="481">
        <f t="shared" si="3"/>
        <v>2.8465453290778919</v>
      </c>
      <c r="E38" s="481">
        <f t="shared" si="3"/>
        <v>0.1772002362669817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1.1416820309176003</v>
      </c>
      <c r="C39" s="480">
        <f>'Tabelle 3.3'!J36</f>
        <v>-1.7132697591724584</v>
      </c>
      <c r="D39" s="481">
        <f t="shared" si="3"/>
        <v>1.1416820309176003</v>
      </c>
      <c r="E39" s="481">
        <f t="shared" si="3"/>
        <v>-1.7132697591724584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1.1416820309176003</v>
      </c>
      <c r="C45" s="480">
        <f>'Tabelle 3.3'!J36</f>
        <v>-1.7132697591724584</v>
      </c>
      <c r="D45" s="481">
        <f t="shared" si="3"/>
        <v>1.1416820309176003</v>
      </c>
      <c r="E45" s="481">
        <f t="shared" si="3"/>
        <v>-1.7132697591724584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21612</v>
      </c>
      <c r="C51" s="487">
        <v>5268</v>
      </c>
      <c r="D51" s="487">
        <v>2061</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22094</v>
      </c>
      <c r="C52" s="487">
        <v>5304</v>
      </c>
      <c r="D52" s="487">
        <v>2141</v>
      </c>
      <c r="E52" s="488">
        <f t="shared" ref="E52:G70" si="11">IF($A$51=37802,IF(COUNTBLANK(B$51:B$70)&gt;0,#N/A,B52/B$51*100),IF(COUNTBLANK(B$51:B$75)&gt;0,#N/A,B52/B$51*100))</f>
        <v>102.23024245789377</v>
      </c>
      <c r="F52" s="488">
        <f t="shared" si="11"/>
        <v>100.68337129840548</v>
      </c>
      <c r="G52" s="488">
        <f t="shared" si="11"/>
        <v>103.88161086851042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22620</v>
      </c>
      <c r="C53" s="487">
        <v>5352</v>
      </c>
      <c r="D53" s="487">
        <v>2200</v>
      </c>
      <c r="E53" s="488">
        <f t="shared" si="11"/>
        <v>104.66407551360355</v>
      </c>
      <c r="F53" s="488">
        <f t="shared" si="11"/>
        <v>101.59453302961276</v>
      </c>
      <c r="G53" s="488">
        <f t="shared" si="11"/>
        <v>106.74429888403687</v>
      </c>
      <c r="H53" s="489">
        <f>IF(ISERROR(L53)=TRUE,IF(MONTH(A53)=MONTH(MAX(A$51:A$75)),A53,""),"")</f>
        <v>41883</v>
      </c>
      <c r="I53" s="488">
        <f t="shared" si="12"/>
        <v>104.66407551360355</v>
      </c>
      <c r="J53" s="488">
        <f t="shared" si="10"/>
        <v>101.59453302961276</v>
      </c>
      <c r="K53" s="488">
        <f t="shared" si="10"/>
        <v>106.74429888403687</v>
      </c>
      <c r="L53" s="488" t="e">
        <f t="shared" si="13"/>
        <v>#N/A</v>
      </c>
    </row>
    <row r="54" spans="1:14" ht="15" customHeight="1" x14ac:dyDescent="0.2">
      <c r="A54" s="490" t="s">
        <v>462</v>
      </c>
      <c r="B54" s="487">
        <v>21451</v>
      </c>
      <c r="C54" s="487">
        <v>5241</v>
      </c>
      <c r="D54" s="487">
        <v>2111</v>
      </c>
      <c r="E54" s="488">
        <f t="shared" si="11"/>
        <v>99.255043494354993</v>
      </c>
      <c r="F54" s="488">
        <f t="shared" si="11"/>
        <v>99.487471526195904</v>
      </c>
      <c r="G54" s="488">
        <f t="shared" si="11"/>
        <v>102.42600679281901</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22027</v>
      </c>
      <c r="C55" s="487">
        <v>5087</v>
      </c>
      <c r="D55" s="487">
        <v>2148</v>
      </c>
      <c r="E55" s="488">
        <f t="shared" si="11"/>
        <v>101.92022950212845</v>
      </c>
      <c r="F55" s="488">
        <f t="shared" si="11"/>
        <v>96.564160971905849</v>
      </c>
      <c r="G55" s="488">
        <f t="shared" si="11"/>
        <v>104.2212518195051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22751</v>
      </c>
      <c r="C56" s="487">
        <v>5079</v>
      </c>
      <c r="D56" s="487">
        <v>2290</v>
      </c>
      <c r="E56" s="488">
        <f t="shared" si="11"/>
        <v>105.27022024801036</v>
      </c>
      <c r="F56" s="488">
        <f t="shared" si="11"/>
        <v>96.412300683371299</v>
      </c>
      <c r="G56" s="488">
        <f t="shared" si="11"/>
        <v>111.11111111111111</v>
      </c>
      <c r="H56" s="489" t="str">
        <f t="shared" si="14"/>
        <v/>
      </c>
      <c r="I56" s="488" t="str">
        <f t="shared" si="12"/>
        <v/>
      </c>
      <c r="J56" s="488" t="str">
        <f t="shared" si="10"/>
        <v/>
      </c>
      <c r="K56" s="488" t="str">
        <f t="shared" si="10"/>
        <v/>
      </c>
      <c r="L56" s="488" t="e">
        <f t="shared" si="13"/>
        <v>#N/A</v>
      </c>
    </row>
    <row r="57" spans="1:14" ht="15" customHeight="1" x14ac:dyDescent="0.2">
      <c r="A57" s="490">
        <v>42248</v>
      </c>
      <c r="B57" s="487">
        <v>23409</v>
      </c>
      <c r="C57" s="487">
        <v>5166</v>
      </c>
      <c r="D57" s="487">
        <v>2400</v>
      </c>
      <c r="E57" s="488">
        <f t="shared" si="11"/>
        <v>108.31482509716824</v>
      </c>
      <c r="F57" s="488">
        <f t="shared" si="11"/>
        <v>98.063781321184507</v>
      </c>
      <c r="G57" s="488">
        <f t="shared" si="11"/>
        <v>116.44832605531295</v>
      </c>
      <c r="H57" s="489">
        <f t="shared" si="14"/>
        <v>42248</v>
      </c>
      <c r="I57" s="488">
        <f t="shared" si="12"/>
        <v>108.31482509716824</v>
      </c>
      <c r="J57" s="488">
        <f t="shared" si="10"/>
        <v>98.063781321184507</v>
      </c>
      <c r="K57" s="488">
        <f t="shared" si="10"/>
        <v>116.44832605531295</v>
      </c>
      <c r="L57" s="488" t="e">
        <f t="shared" si="13"/>
        <v>#N/A</v>
      </c>
    </row>
    <row r="58" spans="1:14" ht="15" customHeight="1" x14ac:dyDescent="0.2">
      <c r="A58" s="490" t="s">
        <v>465</v>
      </c>
      <c r="B58" s="487">
        <v>22548</v>
      </c>
      <c r="C58" s="487">
        <v>5120</v>
      </c>
      <c r="D58" s="487">
        <v>2365</v>
      </c>
      <c r="E58" s="488">
        <f t="shared" si="11"/>
        <v>104.33092726263186</v>
      </c>
      <c r="F58" s="488">
        <f t="shared" si="11"/>
        <v>97.190584662110851</v>
      </c>
      <c r="G58" s="488">
        <f t="shared" si="11"/>
        <v>114.75012130033963</v>
      </c>
      <c r="H58" s="489" t="str">
        <f t="shared" si="14"/>
        <v/>
      </c>
      <c r="I58" s="488" t="str">
        <f t="shared" si="12"/>
        <v/>
      </c>
      <c r="J58" s="488" t="str">
        <f t="shared" si="10"/>
        <v/>
      </c>
      <c r="K58" s="488" t="str">
        <f t="shared" si="10"/>
        <v/>
      </c>
      <c r="L58" s="488" t="e">
        <f t="shared" si="13"/>
        <v>#N/A</v>
      </c>
    </row>
    <row r="59" spans="1:14" ht="15" customHeight="1" x14ac:dyDescent="0.2">
      <c r="A59" s="490" t="s">
        <v>466</v>
      </c>
      <c r="B59" s="487">
        <v>23121</v>
      </c>
      <c r="C59" s="487">
        <v>5089</v>
      </c>
      <c r="D59" s="487">
        <v>2365</v>
      </c>
      <c r="E59" s="488">
        <f t="shared" si="11"/>
        <v>106.98223209328151</v>
      </c>
      <c r="F59" s="488">
        <f t="shared" si="11"/>
        <v>96.60212604403948</v>
      </c>
      <c r="G59" s="488">
        <f t="shared" si="11"/>
        <v>114.75012130033963</v>
      </c>
      <c r="H59" s="489" t="str">
        <f t="shared" si="14"/>
        <v/>
      </c>
      <c r="I59" s="488" t="str">
        <f t="shared" si="12"/>
        <v/>
      </c>
      <c r="J59" s="488" t="str">
        <f t="shared" si="10"/>
        <v/>
      </c>
      <c r="K59" s="488" t="str">
        <f t="shared" si="10"/>
        <v/>
      </c>
      <c r="L59" s="488" t="e">
        <f t="shared" si="13"/>
        <v>#N/A</v>
      </c>
    </row>
    <row r="60" spans="1:14" ht="15" customHeight="1" x14ac:dyDescent="0.2">
      <c r="A60" s="490" t="s">
        <v>467</v>
      </c>
      <c r="B60" s="487">
        <v>23735</v>
      </c>
      <c r="C60" s="487">
        <v>5086</v>
      </c>
      <c r="D60" s="487">
        <v>2471</v>
      </c>
      <c r="E60" s="488">
        <f t="shared" si="11"/>
        <v>109.82324634462334</v>
      </c>
      <c r="F60" s="488">
        <f t="shared" si="11"/>
        <v>96.545178435839034</v>
      </c>
      <c r="G60" s="488">
        <f t="shared" si="11"/>
        <v>119.89325570111595</v>
      </c>
      <c r="H60" s="489" t="str">
        <f t="shared" si="14"/>
        <v/>
      </c>
      <c r="I60" s="488" t="str">
        <f t="shared" si="12"/>
        <v/>
      </c>
      <c r="J60" s="488" t="str">
        <f t="shared" si="10"/>
        <v/>
      </c>
      <c r="K60" s="488" t="str">
        <f t="shared" si="10"/>
        <v/>
      </c>
      <c r="L60" s="488" t="e">
        <f t="shared" si="13"/>
        <v>#N/A</v>
      </c>
    </row>
    <row r="61" spans="1:14" ht="15" customHeight="1" x14ac:dyDescent="0.2">
      <c r="A61" s="490">
        <v>42614</v>
      </c>
      <c r="B61" s="487">
        <v>24312</v>
      </c>
      <c r="C61" s="487">
        <v>5081</v>
      </c>
      <c r="D61" s="487">
        <v>2495</v>
      </c>
      <c r="E61" s="488">
        <f t="shared" si="11"/>
        <v>112.49305941143808</v>
      </c>
      <c r="F61" s="488">
        <f t="shared" si="11"/>
        <v>96.450265755504944</v>
      </c>
      <c r="G61" s="488">
        <f t="shared" si="11"/>
        <v>121.05773896166909</v>
      </c>
      <c r="H61" s="489">
        <f t="shared" si="14"/>
        <v>42614</v>
      </c>
      <c r="I61" s="488">
        <f t="shared" si="12"/>
        <v>112.49305941143808</v>
      </c>
      <c r="J61" s="488">
        <f t="shared" si="10"/>
        <v>96.450265755504944</v>
      </c>
      <c r="K61" s="488">
        <f t="shared" si="10"/>
        <v>121.05773896166909</v>
      </c>
      <c r="L61" s="488" t="e">
        <f t="shared" si="13"/>
        <v>#N/A</v>
      </c>
    </row>
    <row r="62" spans="1:14" ht="15" customHeight="1" x14ac:dyDescent="0.2">
      <c r="A62" s="490" t="s">
        <v>468</v>
      </c>
      <c r="B62" s="487">
        <v>23453</v>
      </c>
      <c r="C62" s="487">
        <v>5064</v>
      </c>
      <c r="D62" s="487">
        <v>2446</v>
      </c>
      <c r="E62" s="488">
        <f t="shared" si="11"/>
        <v>108.51841569498426</v>
      </c>
      <c r="F62" s="488">
        <f t="shared" si="11"/>
        <v>96.127562642369028</v>
      </c>
      <c r="G62" s="488">
        <f t="shared" si="11"/>
        <v>118.68025230470644</v>
      </c>
      <c r="H62" s="489" t="str">
        <f t="shared" si="14"/>
        <v/>
      </c>
      <c r="I62" s="488" t="str">
        <f t="shared" si="12"/>
        <v/>
      </c>
      <c r="J62" s="488" t="str">
        <f t="shared" si="10"/>
        <v/>
      </c>
      <c r="K62" s="488" t="str">
        <f t="shared" si="10"/>
        <v/>
      </c>
      <c r="L62" s="488" t="e">
        <f t="shared" si="13"/>
        <v>#N/A</v>
      </c>
    </row>
    <row r="63" spans="1:14" ht="15" customHeight="1" x14ac:dyDescent="0.2">
      <c r="A63" s="490" t="s">
        <v>469</v>
      </c>
      <c r="B63" s="487">
        <v>24024</v>
      </c>
      <c r="C63" s="487">
        <v>4983</v>
      </c>
      <c r="D63" s="487">
        <v>2484</v>
      </c>
      <c r="E63" s="488">
        <f t="shared" si="11"/>
        <v>111.16046640755135</v>
      </c>
      <c r="F63" s="488">
        <f t="shared" si="11"/>
        <v>94.589977220956726</v>
      </c>
      <c r="G63" s="488">
        <f t="shared" si="11"/>
        <v>120.5240174672489</v>
      </c>
      <c r="H63" s="489" t="str">
        <f t="shared" si="14"/>
        <v/>
      </c>
      <c r="I63" s="488" t="str">
        <f t="shared" si="12"/>
        <v/>
      </c>
      <c r="J63" s="488" t="str">
        <f t="shared" si="10"/>
        <v/>
      </c>
      <c r="K63" s="488" t="str">
        <f t="shared" si="10"/>
        <v/>
      </c>
      <c r="L63" s="488" t="e">
        <f t="shared" si="13"/>
        <v>#N/A</v>
      </c>
    </row>
    <row r="64" spans="1:14" ht="15" customHeight="1" x14ac:dyDescent="0.2">
      <c r="A64" s="490" t="s">
        <v>470</v>
      </c>
      <c r="B64" s="487">
        <v>24586</v>
      </c>
      <c r="C64" s="487">
        <v>5076</v>
      </c>
      <c r="D64" s="487">
        <v>2581</v>
      </c>
      <c r="E64" s="488">
        <f t="shared" si="11"/>
        <v>113.760873588747</v>
      </c>
      <c r="F64" s="488">
        <f t="shared" si="11"/>
        <v>96.355353075170854</v>
      </c>
      <c r="G64" s="488">
        <f t="shared" si="11"/>
        <v>125.23047064531781</v>
      </c>
      <c r="H64" s="489" t="str">
        <f t="shared" si="14"/>
        <v/>
      </c>
      <c r="I64" s="488" t="str">
        <f t="shared" si="12"/>
        <v/>
      </c>
      <c r="J64" s="488" t="str">
        <f t="shared" si="10"/>
        <v/>
      </c>
      <c r="K64" s="488" t="str">
        <f t="shared" si="10"/>
        <v/>
      </c>
      <c r="L64" s="488" t="e">
        <f t="shared" si="13"/>
        <v>#N/A</v>
      </c>
    </row>
    <row r="65" spans="1:12" ht="15" customHeight="1" x14ac:dyDescent="0.2">
      <c r="A65" s="490">
        <v>42979</v>
      </c>
      <c r="B65" s="487">
        <v>25264</v>
      </c>
      <c r="C65" s="487">
        <v>5006</v>
      </c>
      <c r="D65" s="487">
        <v>2730</v>
      </c>
      <c r="E65" s="488">
        <f t="shared" si="11"/>
        <v>116.89801961873034</v>
      </c>
      <c r="F65" s="488">
        <f t="shared" si="11"/>
        <v>95.026575550493547</v>
      </c>
      <c r="G65" s="488">
        <f t="shared" si="11"/>
        <v>132.45997088791847</v>
      </c>
      <c r="H65" s="489">
        <f t="shared" si="14"/>
        <v>42979</v>
      </c>
      <c r="I65" s="488">
        <f t="shared" si="12"/>
        <v>116.89801961873034</v>
      </c>
      <c r="J65" s="488">
        <f t="shared" si="10"/>
        <v>95.026575550493547</v>
      </c>
      <c r="K65" s="488">
        <f t="shared" si="10"/>
        <v>132.45997088791847</v>
      </c>
      <c r="L65" s="488" t="e">
        <f t="shared" si="13"/>
        <v>#N/A</v>
      </c>
    </row>
    <row r="66" spans="1:12" ht="15" customHeight="1" x14ac:dyDescent="0.2">
      <c r="A66" s="490" t="s">
        <v>471</v>
      </c>
      <c r="B66" s="487">
        <v>24468</v>
      </c>
      <c r="C66" s="487">
        <v>5024</v>
      </c>
      <c r="D66" s="487">
        <v>2684</v>
      </c>
      <c r="E66" s="488">
        <f t="shared" si="11"/>
        <v>113.21488062187674</v>
      </c>
      <c r="F66" s="488">
        <f t="shared" si="11"/>
        <v>95.368261199696278</v>
      </c>
      <c r="G66" s="488">
        <f t="shared" si="11"/>
        <v>130.22804463852501</v>
      </c>
      <c r="H66" s="489" t="str">
        <f t="shared" si="14"/>
        <v/>
      </c>
      <c r="I66" s="488" t="str">
        <f t="shared" si="12"/>
        <v/>
      </c>
      <c r="J66" s="488" t="str">
        <f t="shared" si="10"/>
        <v/>
      </c>
      <c r="K66" s="488" t="str">
        <f t="shared" si="10"/>
        <v/>
      </c>
      <c r="L66" s="488" t="e">
        <f t="shared" si="13"/>
        <v>#N/A</v>
      </c>
    </row>
    <row r="67" spans="1:12" ht="15" customHeight="1" x14ac:dyDescent="0.2">
      <c r="A67" s="490" t="s">
        <v>472</v>
      </c>
      <c r="B67" s="487">
        <v>24961</v>
      </c>
      <c r="C67" s="487">
        <v>4962</v>
      </c>
      <c r="D67" s="487">
        <v>2740</v>
      </c>
      <c r="E67" s="488">
        <f t="shared" si="11"/>
        <v>115.49602072922451</v>
      </c>
      <c r="F67" s="488">
        <f t="shared" si="11"/>
        <v>94.191343963553535</v>
      </c>
      <c r="G67" s="488">
        <f t="shared" si="11"/>
        <v>132.94517224648229</v>
      </c>
      <c r="H67" s="489" t="str">
        <f t="shared" si="14"/>
        <v/>
      </c>
      <c r="I67" s="488" t="str">
        <f t="shared" si="12"/>
        <v/>
      </c>
      <c r="J67" s="488" t="str">
        <f t="shared" si="12"/>
        <v/>
      </c>
      <c r="K67" s="488" t="str">
        <f t="shared" si="12"/>
        <v/>
      </c>
      <c r="L67" s="488" t="e">
        <f t="shared" si="13"/>
        <v>#N/A</v>
      </c>
    </row>
    <row r="68" spans="1:12" ht="15" customHeight="1" x14ac:dyDescent="0.2">
      <c r="A68" s="490" t="s">
        <v>473</v>
      </c>
      <c r="B68" s="487">
        <v>25604</v>
      </c>
      <c r="C68" s="487">
        <v>5047</v>
      </c>
      <c r="D68" s="487">
        <v>2871</v>
      </c>
      <c r="E68" s="488">
        <f t="shared" si="11"/>
        <v>118.47121969276328</v>
      </c>
      <c r="F68" s="488">
        <f t="shared" si="11"/>
        <v>95.804859529233113</v>
      </c>
      <c r="G68" s="488">
        <f t="shared" si="11"/>
        <v>139.30131004366814</v>
      </c>
      <c r="H68" s="489" t="str">
        <f t="shared" si="14"/>
        <v/>
      </c>
      <c r="I68" s="488" t="str">
        <f t="shared" si="12"/>
        <v/>
      </c>
      <c r="J68" s="488" t="str">
        <f t="shared" si="12"/>
        <v/>
      </c>
      <c r="K68" s="488" t="str">
        <f t="shared" si="12"/>
        <v/>
      </c>
      <c r="L68" s="488" t="e">
        <f t="shared" si="13"/>
        <v>#N/A</v>
      </c>
    </row>
    <row r="69" spans="1:12" ht="15" customHeight="1" x14ac:dyDescent="0.2">
      <c r="A69" s="490">
        <v>43344</v>
      </c>
      <c r="B69" s="487">
        <v>26216</v>
      </c>
      <c r="C69" s="487">
        <v>5042</v>
      </c>
      <c r="D69" s="487">
        <v>2975</v>
      </c>
      <c r="E69" s="488">
        <f t="shared" si="11"/>
        <v>121.30297982602258</v>
      </c>
      <c r="F69" s="488">
        <f t="shared" si="11"/>
        <v>95.709946848899008</v>
      </c>
      <c r="G69" s="488">
        <f t="shared" si="11"/>
        <v>144.34740417273167</v>
      </c>
      <c r="H69" s="489">
        <f t="shared" si="14"/>
        <v>43344</v>
      </c>
      <c r="I69" s="488">
        <f t="shared" si="12"/>
        <v>121.30297982602258</v>
      </c>
      <c r="J69" s="488">
        <f t="shared" si="12"/>
        <v>95.709946848899008</v>
      </c>
      <c r="K69" s="488">
        <f t="shared" si="12"/>
        <v>144.34740417273167</v>
      </c>
      <c r="L69" s="488" t="e">
        <f t="shared" si="13"/>
        <v>#N/A</v>
      </c>
    </row>
    <row r="70" spans="1:12" ht="15" customHeight="1" x14ac:dyDescent="0.2">
      <c r="A70" s="490" t="s">
        <v>474</v>
      </c>
      <c r="B70" s="487">
        <v>25471</v>
      </c>
      <c r="C70" s="487">
        <v>5027</v>
      </c>
      <c r="D70" s="487">
        <v>2997</v>
      </c>
      <c r="E70" s="488">
        <f t="shared" si="11"/>
        <v>117.85582084027394</v>
      </c>
      <c r="F70" s="488">
        <f t="shared" si="11"/>
        <v>95.425208807896738</v>
      </c>
      <c r="G70" s="488">
        <f t="shared" si="11"/>
        <v>145.41484716157206</v>
      </c>
      <c r="H70" s="489" t="str">
        <f t="shared" si="14"/>
        <v/>
      </c>
      <c r="I70" s="488" t="str">
        <f t="shared" si="12"/>
        <v/>
      </c>
      <c r="J70" s="488" t="str">
        <f t="shared" si="12"/>
        <v/>
      </c>
      <c r="K70" s="488" t="str">
        <f t="shared" si="12"/>
        <v/>
      </c>
      <c r="L70" s="488" t="e">
        <f t="shared" si="13"/>
        <v>#N/A</v>
      </c>
    </row>
    <row r="71" spans="1:12" ht="15" customHeight="1" x14ac:dyDescent="0.2">
      <c r="A71" s="490" t="s">
        <v>475</v>
      </c>
      <c r="B71" s="487">
        <v>25899</v>
      </c>
      <c r="C71" s="487">
        <v>4935</v>
      </c>
      <c r="D71" s="487">
        <v>3074</v>
      </c>
      <c r="E71" s="491">
        <f t="shared" ref="E71:G75" si="15">IF($A$51=37802,IF(COUNTBLANK(B$51:B$70)&gt;0,#N/A,IF(ISBLANK(B71)=FALSE,B71/B$51*100,#N/A)),IF(COUNTBLANK(B$51:B$75)&gt;0,#N/A,B71/B$51*100))</f>
        <v>119.83620210993892</v>
      </c>
      <c r="F71" s="491">
        <f t="shared" si="15"/>
        <v>93.678815489749439</v>
      </c>
      <c r="G71" s="491">
        <f t="shared" si="15"/>
        <v>149.15089762251336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26375</v>
      </c>
      <c r="C72" s="487">
        <v>5051</v>
      </c>
      <c r="D72" s="487">
        <v>3181</v>
      </c>
      <c r="E72" s="491">
        <f t="shared" si="15"/>
        <v>122.03868221358505</v>
      </c>
      <c r="F72" s="491">
        <f t="shared" si="15"/>
        <v>95.880789673500374</v>
      </c>
      <c r="G72" s="491">
        <f t="shared" si="15"/>
        <v>154.34255215914604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26824</v>
      </c>
      <c r="C73" s="487">
        <v>5022</v>
      </c>
      <c r="D73" s="487">
        <v>3199</v>
      </c>
      <c r="E73" s="491">
        <f t="shared" si="15"/>
        <v>124.11623172311678</v>
      </c>
      <c r="F73" s="491">
        <f t="shared" si="15"/>
        <v>95.330296127562647</v>
      </c>
      <c r="G73" s="491">
        <f t="shared" si="15"/>
        <v>155.21591460456091</v>
      </c>
      <c r="H73" s="492">
        <f>IF(A$51=37802,IF(ISERROR(L73)=TRUE,IF(ISBLANK(A73)=FALSE,IF(MONTH(A73)=MONTH(MAX(A$51:A$75)),A73,""),""),""),IF(ISERROR(L73)=TRUE,IF(MONTH(A73)=MONTH(MAX(A$51:A$75)),A73,""),""))</f>
        <v>43709</v>
      </c>
      <c r="I73" s="488">
        <f t="shared" si="12"/>
        <v>124.11623172311678</v>
      </c>
      <c r="J73" s="488">
        <f t="shared" si="12"/>
        <v>95.330296127562647</v>
      </c>
      <c r="K73" s="488">
        <f t="shared" si="12"/>
        <v>155.21591460456091</v>
      </c>
      <c r="L73" s="488" t="e">
        <f t="shared" si="13"/>
        <v>#N/A</v>
      </c>
    </row>
    <row r="74" spans="1:12" ht="15" customHeight="1" x14ac:dyDescent="0.2">
      <c r="A74" s="490" t="s">
        <v>477</v>
      </c>
      <c r="B74" s="487">
        <v>26025</v>
      </c>
      <c r="C74" s="487">
        <v>5052</v>
      </c>
      <c r="D74" s="487">
        <v>3134</v>
      </c>
      <c r="E74" s="491">
        <f t="shared" si="15"/>
        <v>120.41921154913938</v>
      </c>
      <c r="F74" s="491">
        <f t="shared" si="15"/>
        <v>95.899772209567203</v>
      </c>
      <c r="G74" s="491">
        <f t="shared" si="15"/>
        <v>152.06210577389615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26389</v>
      </c>
      <c r="C75" s="493">
        <v>4920</v>
      </c>
      <c r="D75" s="493">
        <v>3009</v>
      </c>
      <c r="E75" s="491">
        <f t="shared" si="15"/>
        <v>122.10346104016287</v>
      </c>
      <c r="F75" s="491">
        <f t="shared" si="15"/>
        <v>93.394077448747154</v>
      </c>
      <c r="G75" s="491">
        <f t="shared" si="15"/>
        <v>145.99708879184863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124.11623172311678</v>
      </c>
      <c r="J77" s="488">
        <f>IF(J75&lt;&gt;"",J75,IF(J74&lt;&gt;"",J74,IF(J73&lt;&gt;"",J73,IF(J72&lt;&gt;"",J72,IF(J71&lt;&gt;"",J71,IF(J70&lt;&gt;"",J70,""))))))</f>
        <v>95.330296127562647</v>
      </c>
      <c r="K77" s="488">
        <f>IF(K75&lt;&gt;"",K75,IF(K74&lt;&gt;"",K74,IF(K73&lt;&gt;"",K73,IF(K72&lt;&gt;"",K72,IF(K71&lt;&gt;"",K71,IF(K70&lt;&gt;"",K70,""))))))</f>
        <v>155.21591460456091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+24,1%</v>
      </c>
      <c r="J79" s="488" t="str">
        <f>"GeB - ausschließlich: "&amp;IF(J77&gt;100,"+","")&amp;TEXT(J77-100,"0,0")&amp;"%"</f>
        <v>GeB - ausschließlich: -4,7%</v>
      </c>
      <c r="K79" s="488" t="str">
        <f>"GeB - im Nebenjob: "&amp;IF(K77&gt;100,"+","")&amp;TEXT(K77-100,"0,0")&amp;"%"</f>
        <v>GeB - im Nebenjob: +55,2%</v>
      </c>
    </row>
    <row r="81" spans="9:9" ht="15" customHeight="1" x14ac:dyDescent="0.2">
      <c r="I81" s="488" t="str">
        <f>IF(ISERROR(HLOOKUP(1,I$78:K$79,2,FALSE)),"",HLOOKUP(1,I$78:K$79,2,FALSE))</f>
        <v>GeB - im Nebenjob: +55,2%</v>
      </c>
    </row>
    <row r="82" spans="9:9" ht="15" customHeight="1" x14ac:dyDescent="0.2">
      <c r="I82" s="488" t="str">
        <f>IF(ISERROR(HLOOKUP(2,I$78:K$79,2,FALSE)),"",HLOOKUP(2,I$78:K$79,2,FALSE))</f>
        <v>SvB: +24,1%</v>
      </c>
    </row>
    <row r="83" spans="9:9" ht="15" customHeight="1" x14ac:dyDescent="0.2">
      <c r="I83" s="488" t="str">
        <f>IF(ISERROR(HLOOKUP(3,I$78:K$79,2,FALSE)),"",HLOOKUP(3,I$78:K$79,2,FALSE))</f>
        <v>GeB - ausschließlich: -4,7%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26389</v>
      </c>
      <c r="E12" s="114">
        <v>26025</v>
      </c>
      <c r="F12" s="114">
        <v>26824</v>
      </c>
      <c r="G12" s="114">
        <v>26375</v>
      </c>
      <c r="H12" s="114">
        <v>25899</v>
      </c>
      <c r="I12" s="115">
        <v>490</v>
      </c>
      <c r="J12" s="116">
        <v>1.8919649407313024</v>
      </c>
      <c r="N12" s="117"/>
    </row>
    <row r="13" spans="1:15" s="110" customFormat="1" ht="13.5" customHeight="1" x14ac:dyDescent="0.2">
      <c r="A13" s="118" t="s">
        <v>105</v>
      </c>
      <c r="B13" s="119" t="s">
        <v>106</v>
      </c>
      <c r="C13" s="113">
        <v>53.294933495016863</v>
      </c>
      <c r="D13" s="114">
        <v>14064</v>
      </c>
      <c r="E13" s="114">
        <v>13734</v>
      </c>
      <c r="F13" s="114">
        <v>14514</v>
      </c>
      <c r="G13" s="114">
        <v>14227</v>
      </c>
      <c r="H13" s="114">
        <v>13801</v>
      </c>
      <c r="I13" s="115">
        <v>263</v>
      </c>
      <c r="J13" s="116">
        <v>1.9056590102166511</v>
      </c>
    </row>
    <row r="14" spans="1:15" s="110" customFormat="1" ht="13.5" customHeight="1" x14ac:dyDescent="0.2">
      <c r="A14" s="120"/>
      <c r="B14" s="119" t="s">
        <v>107</v>
      </c>
      <c r="C14" s="113">
        <v>46.705066504983137</v>
      </c>
      <c r="D14" s="114">
        <v>12325</v>
      </c>
      <c r="E14" s="114">
        <v>12291</v>
      </c>
      <c r="F14" s="114">
        <v>12310</v>
      </c>
      <c r="G14" s="114">
        <v>12148</v>
      </c>
      <c r="H14" s="114">
        <v>12098</v>
      </c>
      <c r="I14" s="115">
        <v>227</v>
      </c>
      <c r="J14" s="116">
        <v>1.8763431972226814</v>
      </c>
    </row>
    <row r="15" spans="1:15" s="110" customFormat="1" ht="13.5" customHeight="1" x14ac:dyDescent="0.2">
      <c r="A15" s="118" t="s">
        <v>105</v>
      </c>
      <c r="B15" s="121" t="s">
        <v>108</v>
      </c>
      <c r="C15" s="113">
        <v>14.384781537761945</v>
      </c>
      <c r="D15" s="114">
        <v>3796</v>
      </c>
      <c r="E15" s="114">
        <v>3914</v>
      </c>
      <c r="F15" s="114">
        <v>4077</v>
      </c>
      <c r="G15" s="114">
        <v>3808</v>
      </c>
      <c r="H15" s="114">
        <v>3842</v>
      </c>
      <c r="I15" s="115">
        <v>-46</v>
      </c>
      <c r="J15" s="116">
        <v>-1.1972930765226444</v>
      </c>
    </row>
    <row r="16" spans="1:15" s="110" customFormat="1" ht="13.5" customHeight="1" x14ac:dyDescent="0.2">
      <c r="A16" s="118"/>
      <c r="B16" s="121" t="s">
        <v>109</v>
      </c>
      <c r="C16" s="113">
        <v>65.254462086475428</v>
      </c>
      <c r="D16" s="114">
        <v>17220</v>
      </c>
      <c r="E16" s="114">
        <v>16861</v>
      </c>
      <c r="F16" s="114">
        <v>17397</v>
      </c>
      <c r="G16" s="114">
        <v>17319</v>
      </c>
      <c r="H16" s="114">
        <v>17020</v>
      </c>
      <c r="I16" s="115">
        <v>200</v>
      </c>
      <c r="J16" s="116">
        <v>1.1750881316098707</v>
      </c>
    </row>
    <row r="17" spans="1:10" s="110" customFormat="1" ht="13.5" customHeight="1" x14ac:dyDescent="0.2">
      <c r="A17" s="118"/>
      <c r="B17" s="121" t="s">
        <v>110</v>
      </c>
      <c r="C17" s="113">
        <v>19.379286824055477</v>
      </c>
      <c r="D17" s="114">
        <v>5114</v>
      </c>
      <c r="E17" s="114">
        <v>5002</v>
      </c>
      <c r="F17" s="114">
        <v>5116</v>
      </c>
      <c r="G17" s="114">
        <v>5023</v>
      </c>
      <c r="H17" s="114">
        <v>4831</v>
      </c>
      <c r="I17" s="115">
        <v>283</v>
      </c>
      <c r="J17" s="116">
        <v>5.8580004139929622</v>
      </c>
    </row>
    <row r="18" spans="1:10" s="110" customFormat="1" ht="13.5" customHeight="1" x14ac:dyDescent="0.2">
      <c r="A18" s="120"/>
      <c r="B18" s="121" t="s">
        <v>111</v>
      </c>
      <c r="C18" s="113">
        <v>0.98146955170715067</v>
      </c>
      <c r="D18" s="114">
        <v>259</v>
      </c>
      <c r="E18" s="114">
        <v>248</v>
      </c>
      <c r="F18" s="114">
        <v>234</v>
      </c>
      <c r="G18" s="114">
        <v>225</v>
      </c>
      <c r="H18" s="114">
        <v>206</v>
      </c>
      <c r="I18" s="115">
        <v>53</v>
      </c>
      <c r="J18" s="116">
        <v>25.728155339805824</v>
      </c>
    </row>
    <row r="19" spans="1:10" s="110" customFormat="1" ht="13.5" customHeight="1" x14ac:dyDescent="0.2">
      <c r="A19" s="120"/>
      <c r="B19" s="121" t="s">
        <v>112</v>
      </c>
      <c r="C19" s="113">
        <v>0.26147258327333356</v>
      </c>
      <c r="D19" s="114">
        <v>69</v>
      </c>
      <c r="E19" s="114">
        <v>61</v>
      </c>
      <c r="F19" s="114">
        <v>64</v>
      </c>
      <c r="G19" s="114">
        <v>56</v>
      </c>
      <c r="H19" s="114">
        <v>49</v>
      </c>
      <c r="I19" s="115">
        <v>20</v>
      </c>
      <c r="J19" s="116">
        <v>40.816326530612244</v>
      </c>
    </row>
    <row r="20" spans="1:10" s="110" customFormat="1" ht="13.5" customHeight="1" x14ac:dyDescent="0.2">
      <c r="A20" s="118" t="s">
        <v>113</v>
      </c>
      <c r="B20" s="122" t="s">
        <v>114</v>
      </c>
      <c r="C20" s="113">
        <v>70.392966766455714</v>
      </c>
      <c r="D20" s="114">
        <v>18576</v>
      </c>
      <c r="E20" s="114">
        <v>18261</v>
      </c>
      <c r="F20" s="114">
        <v>19011</v>
      </c>
      <c r="G20" s="114">
        <v>18659</v>
      </c>
      <c r="H20" s="114">
        <v>18295</v>
      </c>
      <c r="I20" s="115">
        <v>281</v>
      </c>
      <c r="J20" s="116">
        <v>1.535938781087729</v>
      </c>
    </row>
    <row r="21" spans="1:10" s="110" customFormat="1" ht="13.5" customHeight="1" x14ac:dyDescent="0.2">
      <c r="A21" s="120"/>
      <c r="B21" s="122" t="s">
        <v>115</v>
      </c>
      <c r="C21" s="113">
        <v>29.607033233544279</v>
      </c>
      <c r="D21" s="114">
        <v>7813</v>
      </c>
      <c r="E21" s="114">
        <v>7764</v>
      </c>
      <c r="F21" s="114">
        <v>7813</v>
      </c>
      <c r="G21" s="114">
        <v>7716</v>
      </c>
      <c r="H21" s="114">
        <v>7604</v>
      </c>
      <c r="I21" s="115">
        <v>209</v>
      </c>
      <c r="J21" s="116">
        <v>2.7485533929510786</v>
      </c>
    </row>
    <row r="22" spans="1:10" s="110" customFormat="1" ht="13.5" customHeight="1" x14ac:dyDescent="0.2">
      <c r="A22" s="118" t="s">
        <v>113</v>
      </c>
      <c r="B22" s="122" t="s">
        <v>116</v>
      </c>
      <c r="C22" s="113">
        <v>89.218992762135741</v>
      </c>
      <c r="D22" s="114">
        <v>23544</v>
      </c>
      <c r="E22" s="114">
        <v>23338</v>
      </c>
      <c r="F22" s="114">
        <v>24009</v>
      </c>
      <c r="G22" s="114">
        <v>23653</v>
      </c>
      <c r="H22" s="114">
        <v>23327</v>
      </c>
      <c r="I22" s="115">
        <v>217</v>
      </c>
      <c r="J22" s="116">
        <v>0.93025249710635749</v>
      </c>
    </row>
    <row r="23" spans="1:10" s="110" customFormat="1" ht="13.5" customHeight="1" x14ac:dyDescent="0.2">
      <c r="A23" s="123"/>
      <c r="B23" s="124" t="s">
        <v>117</v>
      </c>
      <c r="C23" s="125">
        <v>10.773428322407064</v>
      </c>
      <c r="D23" s="114">
        <v>2843</v>
      </c>
      <c r="E23" s="114">
        <v>2685</v>
      </c>
      <c r="F23" s="114">
        <v>2812</v>
      </c>
      <c r="G23" s="114">
        <v>2718</v>
      </c>
      <c r="H23" s="114">
        <v>2567</v>
      </c>
      <c r="I23" s="115">
        <v>276</v>
      </c>
      <c r="J23" s="116">
        <v>10.751850409037788</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7929</v>
      </c>
      <c r="E26" s="114">
        <v>8186</v>
      </c>
      <c r="F26" s="114">
        <v>8221</v>
      </c>
      <c r="G26" s="114">
        <v>8232</v>
      </c>
      <c r="H26" s="140">
        <v>8009</v>
      </c>
      <c r="I26" s="115">
        <v>-80</v>
      </c>
      <c r="J26" s="116">
        <v>-0.99887626420277187</v>
      </c>
    </row>
    <row r="27" spans="1:10" s="110" customFormat="1" ht="13.5" customHeight="1" x14ac:dyDescent="0.2">
      <c r="A27" s="118" t="s">
        <v>105</v>
      </c>
      <c r="B27" s="119" t="s">
        <v>106</v>
      </c>
      <c r="C27" s="113">
        <v>31.328036322360955</v>
      </c>
      <c r="D27" s="115">
        <v>2484</v>
      </c>
      <c r="E27" s="114">
        <v>2517</v>
      </c>
      <c r="F27" s="114">
        <v>2535</v>
      </c>
      <c r="G27" s="114">
        <v>2537</v>
      </c>
      <c r="H27" s="140">
        <v>2450</v>
      </c>
      <c r="I27" s="115">
        <v>34</v>
      </c>
      <c r="J27" s="116">
        <v>1.3877551020408163</v>
      </c>
    </row>
    <row r="28" spans="1:10" s="110" customFormat="1" ht="13.5" customHeight="1" x14ac:dyDescent="0.2">
      <c r="A28" s="120"/>
      <c r="B28" s="119" t="s">
        <v>107</v>
      </c>
      <c r="C28" s="113">
        <v>68.671963677639042</v>
      </c>
      <c r="D28" s="115">
        <v>5445</v>
      </c>
      <c r="E28" s="114">
        <v>5669</v>
      </c>
      <c r="F28" s="114">
        <v>5686</v>
      </c>
      <c r="G28" s="114">
        <v>5695</v>
      </c>
      <c r="H28" s="140">
        <v>5559</v>
      </c>
      <c r="I28" s="115">
        <v>-114</v>
      </c>
      <c r="J28" s="116">
        <v>-2.0507285483000541</v>
      </c>
    </row>
    <row r="29" spans="1:10" s="110" customFormat="1" ht="13.5" customHeight="1" x14ac:dyDescent="0.2">
      <c r="A29" s="118" t="s">
        <v>105</v>
      </c>
      <c r="B29" s="121" t="s">
        <v>108</v>
      </c>
      <c r="C29" s="113">
        <v>9.9634254004288056</v>
      </c>
      <c r="D29" s="115">
        <v>790</v>
      </c>
      <c r="E29" s="114">
        <v>838</v>
      </c>
      <c r="F29" s="114">
        <v>846</v>
      </c>
      <c r="G29" s="114">
        <v>811</v>
      </c>
      <c r="H29" s="140">
        <v>739</v>
      </c>
      <c r="I29" s="115">
        <v>51</v>
      </c>
      <c r="J29" s="116">
        <v>6.9012178619756428</v>
      </c>
    </row>
    <row r="30" spans="1:10" s="110" customFormat="1" ht="13.5" customHeight="1" x14ac:dyDescent="0.2">
      <c r="A30" s="118"/>
      <c r="B30" s="121" t="s">
        <v>109</v>
      </c>
      <c r="C30" s="113">
        <v>50.889141127506619</v>
      </c>
      <c r="D30" s="115">
        <v>4035</v>
      </c>
      <c r="E30" s="114">
        <v>4231</v>
      </c>
      <c r="F30" s="114">
        <v>4270</v>
      </c>
      <c r="G30" s="114">
        <v>4340</v>
      </c>
      <c r="H30" s="140">
        <v>4275</v>
      </c>
      <c r="I30" s="115">
        <v>-240</v>
      </c>
      <c r="J30" s="116">
        <v>-5.6140350877192979</v>
      </c>
    </row>
    <row r="31" spans="1:10" s="110" customFormat="1" ht="13.5" customHeight="1" x14ac:dyDescent="0.2">
      <c r="A31" s="118"/>
      <c r="B31" s="121" t="s">
        <v>110</v>
      </c>
      <c r="C31" s="113">
        <v>22.764535250346828</v>
      </c>
      <c r="D31" s="115">
        <v>1805</v>
      </c>
      <c r="E31" s="114">
        <v>1823</v>
      </c>
      <c r="F31" s="114">
        <v>1837</v>
      </c>
      <c r="G31" s="114">
        <v>1846</v>
      </c>
      <c r="H31" s="140">
        <v>1823</v>
      </c>
      <c r="I31" s="115">
        <v>-18</v>
      </c>
      <c r="J31" s="116">
        <v>-0.98738343390016459</v>
      </c>
    </row>
    <row r="32" spans="1:10" s="110" customFormat="1" ht="13.5" customHeight="1" x14ac:dyDescent="0.2">
      <c r="A32" s="120"/>
      <c r="B32" s="121" t="s">
        <v>111</v>
      </c>
      <c r="C32" s="113">
        <v>16.382898221717745</v>
      </c>
      <c r="D32" s="115">
        <v>1299</v>
      </c>
      <c r="E32" s="114">
        <v>1294</v>
      </c>
      <c r="F32" s="114">
        <v>1268</v>
      </c>
      <c r="G32" s="114">
        <v>1235</v>
      </c>
      <c r="H32" s="140">
        <v>1172</v>
      </c>
      <c r="I32" s="115">
        <v>127</v>
      </c>
      <c r="J32" s="116">
        <v>10.83617747440273</v>
      </c>
    </row>
    <row r="33" spans="1:10" s="110" customFormat="1" ht="13.5" customHeight="1" x14ac:dyDescent="0.2">
      <c r="A33" s="120"/>
      <c r="B33" s="121" t="s">
        <v>112</v>
      </c>
      <c r="C33" s="113">
        <v>2.1566401816118046</v>
      </c>
      <c r="D33" s="115">
        <v>171</v>
      </c>
      <c r="E33" s="114">
        <v>173</v>
      </c>
      <c r="F33" s="114">
        <v>163</v>
      </c>
      <c r="G33" s="114">
        <v>140</v>
      </c>
      <c r="H33" s="140">
        <v>118</v>
      </c>
      <c r="I33" s="115">
        <v>53</v>
      </c>
      <c r="J33" s="116">
        <v>44.915254237288138</v>
      </c>
    </row>
    <row r="34" spans="1:10" s="110" customFormat="1" ht="13.5" customHeight="1" x14ac:dyDescent="0.2">
      <c r="A34" s="118" t="s">
        <v>113</v>
      </c>
      <c r="B34" s="122" t="s">
        <v>116</v>
      </c>
      <c r="C34" s="113">
        <v>95.749779291209478</v>
      </c>
      <c r="D34" s="115">
        <v>7592</v>
      </c>
      <c r="E34" s="114">
        <v>7830</v>
      </c>
      <c r="F34" s="114">
        <v>7865</v>
      </c>
      <c r="G34" s="114">
        <v>7876</v>
      </c>
      <c r="H34" s="140">
        <v>7681</v>
      </c>
      <c r="I34" s="115">
        <v>-89</v>
      </c>
      <c r="J34" s="116">
        <v>-1.1587032938419477</v>
      </c>
    </row>
    <row r="35" spans="1:10" s="110" customFormat="1" ht="13.5" customHeight="1" x14ac:dyDescent="0.2">
      <c r="A35" s="118"/>
      <c r="B35" s="119" t="s">
        <v>117</v>
      </c>
      <c r="C35" s="113">
        <v>4.149325261697566</v>
      </c>
      <c r="D35" s="115">
        <v>329</v>
      </c>
      <c r="E35" s="114">
        <v>348</v>
      </c>
      <c r="F35" s="114">
        <v>347</v>
      </c>
      <c r="G35" s="114">
        <v>348</v>
      </c>
      <c r="H35" s="140">
        <v>321</v>
      </c>
      <c r="I35" s="115">
        <v>8</v>
      </c>
      <c r="J35" s="116">
        <v>2.4922118380062304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4920</v>
      </c>
      <c r="E37" s="114">
        <v>5052</v>
      </c>
      <c r="F37" s="114">
        <v>5022</v>
      </c>
      <c r="G37" s="114">
        <v>5051</v>
      </c>
      <c r="H37" s="140">
        <v>4935</v>
      </c>
      <c r="I37" s="115">
        <v>-15</v>
      </c>
      <c r="J37" s="116">
        <v>-0.303951367781155</v>
      </c>
    </row>
    <row r="38" spans="1:10" s="110" customFormat="1" ht="13.5" customHeight="1" x14ac:dyDescent="0.2">
      <c r="A38" s="118" t="s">
        <v>105</v>
      </c>
      <c r="B38" s="119" t="s">
        <v>106</v>
      </c>
      <c r="C38" s="113">
        <v>27.825203252032519</v>
      </c>
      <c r="D38" s="115">
        <v>1369</v>
      </c>
      <c r="E38" s="114">
        <v>1355</v>
      </c>
      <c r="F38" s="114">
        <v>1331</v>
      </c>
      <c r="G38" s="114">
        <v>1332</v>
      </c>
      <c r="H38" s="140">
        <v>1295</v>
      </c>
      <c r="I38" s="115">
        <v>74</v>
      </c>
      <c r="J38" s="116">
        <v>5.7142857142857144</v>
      </c>
    </row>
    <row r="39" spans="1:10" s="110" customFormat="1" ht="13.5" customHeight="1" x14ac:dyDescent="0.2">
      <c r="A39" s="120"/>
      <c r="B39" s="119" t="s">
        <v>107</v>
      </c>
      <c r="C39" s="113">
        <v>72.174796747967477</v>
      </c>
      <c r="D39" s="115">
        <v>3551</v>
      </c>
      <c r="E39" s="114">
        <v>3697</v>
      </c>
      <c r="F39" s="114">
        <v>3691</v>
      </c>
      <c r="G39" s="114">
        <v>3719</v>
      </c>
      <c r="H39" s="140">
        <v>3640</v>
      </c>
      <c r="I39" s="115">
        <v>-89</v>
      </c>
      <c r="J39" s="116">
        <v>-2.4450549450549453</v>
      </c>
    </row>
    <row r="40" spans="1:10" s="110" customFormat="1" ht="13.5" customHeight="1" x14ac:dyDescent="0.2">
      <c r="A40" s="118" t="s">
        <v>105</v>
      </c>
      <c r="B40" s="121" t="s">
        <v>108</v>
      </c>
      <c r="C40" s="113">
        <v>9.3292682926829276</v>
      </c>
      <c r="D40" s="115">
        <v>459</v>
      </c>
      <c r="E40" s="114">
        <v>469</v>
      </c>
      <c r="F40" s="114">
        <v>463</v>
      </c>
      <c r="G40" s="114">
        <v>455</v>
      </c>
      <c r="H40" s="140">
        <v>405</v>
      </c>
      <c r="I40" s="115">
        <v>54</v>
      </c>
      <c r="J40" s="116">
        <v>13.333333333333334</v>
      </c>
    </row>
    <row r="41" spans="1:10" s="110" customFormat="1" ht="13.5" customHeight="1" x14ac:dyDescent="0.2">
      <c r="A41" s="118"/>
      <c r="B41" s="121" t="s">
        <v>109</v>
      </c>
      <c r="C41" s="113">
        <v>38.231707317073173</v>
      </c>
      <c r="D41" s="115">
        <v>1881</v>
      </c>
      <c r="E41" s="114">
        <v>2001</v>
      </c>
      <c r="F41" s="114">
        <v>1982</v>
      </c>
      <c r="G41" s="114">
        <v>2020</v>
      </c>
      <c r="H41" s="140">
        <v>2033</v>
      </c>
      <c r="I41" s="115">
        <v>-152</v>
      </c>
      <c r="J41" s="116">
        <v>-7.4766355140186915</v>
      </c>
    </row>
    <row r="42" spans="1:10" s="110" customFormat="1" ht="13.5" customHeight="1" x14ac:dyDescent="0.2">
      <c r="A42" s="118"/>
      <c r="B42" s="121" t="s">
        <v>110</v>
      </c>
      <c r="C42" s="113">
        <v>26.54471544715447</v>
      </c>
      <c r="D42" s="115">
        <v>1306</v>
      </c>
      <c r="E42" s="114">
        <v>1312</v>
      </c>
      <c r="F42" s="114">
        <v>1335</v>
      </c>
      <c r="G42" s="114">
        <v>1364</v>
      </c>
      <c r="H42" s="140">
        <v>1345</v>
      </c>
      <c r="I42" s="115">
        <v>-39</v>
      </c>
      <c r="J42" s="116">
        <v>-2.8996282527881041</v>
      </c>
    </row>
    <row r="43" spans="1:10" s="110" customFormat="1" ht="13.5" customHeight="1" x14ac:dyDescent="0.2">
      <c r="A43" s="120"/>
      <c r="B43" s="121" t="s">
        <v>111</v>
      </c>
      <c r="C43" s="113">
        <v>25.894308943089431</v>
      </c>
      <c r="D43" s="115">
        <v>1274</v>
      </c>
      <c r="E43" s="114">
        <v>1270</v>
      </c>
      <c r="F43" s="114">
        <v>1242</v>
      </c>
      <c r="G43" s="114">
        <v>1212</v>
      </c>
      <c r="H43" s="140">
        <v>1152</v>
      </c>
      <c r="I43" s="115">
        <v>122</v>
      </c>
      <c r="J43" s="116">
        <v>10.590277777777779</v>
      </c>
    </row>
    <row r="44" spans="1:10" s="110" customFormat="1" ht="13.5" customHeight="1" x14ac:dyDescent="0.2">
      <c r="A44" s="120"/>
      <c r="B44" s="121" t="s">
        <v>112</v>
      </c>
      <c r="C44" s="113">
        <v>3.3739837398373984</v>
      </c>
      <c r="D44" s="115">
        <v>166</v>
      </c>
      <c r="E44" s="114">
        <v>166</v>
      </c>
      <c r="F44" s="114">
        <v>152</v>
      </c>
      <c r="G44" s="114">
        <v>132</v>
      </c>
      <c r="H44" s="140">
        <v>114</v>
      </c>
      <c r="I44" s="115">
        <v>52</v>
      </c>
      <c r="J44" s="116">
        <v>45.614035087719301</v>
      </c>
    </row>
    <row r="45" spans="1:10" s="110" customFormat="1" ht="13.5" customHeight="1" x14ac:dyDescent="0.2">
      <c r="A45" s="118" t="s">
        <v>113</v>
      </c>
      <c r="B45" s="122" t="s">
        <v>116</v>
      </c>
      <c r="C45" s="113">
        <v>95.995934959349597</v>
      </c>
      <c r="D45" s="115">
        <v>4723</v>
      </c>
      <c r="E45" s="114">
        <v>4837</v>
      </c>
      <c r="F45" s="114">
        <v>4806</v>
      </c>
      <c r="G45" s="114">
        <v>4831</v>
      </c>
      <c r="H45" s="140">
        <v>4729</v>
      </c>
      <c r="I45" s="115">
        <v>-6</v>
      </c>
      <c r="J45" s="116">
        <v>-0.12687671812222456</v>
      </c>
    </row>
    <row r="46" spans="1:10" s="110" customFormat="1" ht="13.5" customHeight="1" x14ac:dyDescent="0.2">
      <c r="A46" s="118"/>
      <c r="B46" s="119" t="s">
        <v>117</v>
      </c>
      <c r="C46" s="113">
        <v>3.8414634146341462</v>
      </c>
      <c r="D46" s="115">
        <v>189</v>
      </c>
      <c r="E46" s="114">
        <v>207</v>
      </c>
      <c r="F46" s="114">
        <v>207</v>
      </c>
      <c r="G46" s="114">
        <v>212</v>
      </c>
      <c r="H46" s="140">
        <v>199</v>
      </c>
      <c r="I46" s="115">
        <v>-10</v>
      </c>
      <c r="J46" s="116">
        <v>-5.025125628140704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3009</v>
      </c>
      <c r="E48" s="114">
        <v>3134</v>
      </c>
      <c r="F48" s="114">
        <v>3199</v>
      </c>
      <c r="G48" s="114">
        <v>3181</v>
      </c>
      <c r="H48" s="140">
        <v>3074</v>
      </c>
      <c r="I48" s="115">
        <v>-65</v>
      </c>
      <c r="J48" s="116">
        <v>-2.1145087833441769</v>
      </c>
    </row>
    <row r="49" spans="1:12" s="110" customFormat="1" ht="13.5" customHeight="1" x14ac:dyDescent="0.2">
      <c r="A49" s="118" t="s">
        <v>105</v>
      </c>
      <c r="B49" s="119" t="s">
        <v>106</v>
      </c>
      <c r="C49" s="113">
        <v>37.055500166168159</v>
      </c>
      <c r="D49" s="115">
        <v>1115</v>
      </c>
      <c r="E49" s="114">
        <v>1162</v>
      </c>
      <c r="F49" s="114">
        <v>1204</v>
      </c>
      <c r="G49" s="114">
        <v>1205</v>
      </c>
      <c r="H49" s="140">
        <v>1155</v>
      </c>
      <c r="I49" s="115">
        <v>-40</v>
      </c>
      <c r="J49" s="116">
        <v>-3.4632034632034632</v>
      </c>
    </row>
    <row r="50" spans="1:12" s="110" customFormat="1" ht="13.5" customHeight="1" x14ac:dyDescent="0.2">
      <c r="A50" s="120"/>
      <c r="B50" s="119" t="s">
        <v>107</v>
      </c>
      <c r="C50" s="113">
        <v>62.944499833831841</v>
      </c>
      <c r="D50" s="115">
        <v>1894</v>
      </c>
      <c r="E50" s="114">
        <v>1972</v>
      </c>
      <c r="F50" s="114">
        <v>1995</v>
      </c>
      <c r="G50" s="114">
        <v>1976</v>
      </c>
      <c r="H50" s="140">
        <v>1919</v>
      </c>
      <c r="I50" s="115">
        <v>-25</v>
      </c>
      <c r="J50" s="116">
        <v>-1.3027618551328817</v>
      </c>
    </row>
    <row r="51" spans="1:12" s="110" customFormat="1" ht="13.5" customHeight="1" x14ac:dyDescent="0.2">
      <c r="A51" s="118" t="s">
        <v>105</v>
      </c>
      <c r="B51" s="121" t="s">
        <v>108</v>
      </c>
      <c r="C51" s="113">
        <v>11.000332336324361</v>
      </c>
      <c r="D51" s="115">
        <v>331</v>
      </c>
      <c r="E51" s="114">
        <v>369</v>
      </c>
      <c r="F51" s="114">
        <v>383</v>
      </c>
      <c r="G51" s="114">
        <v>356</v>
      </c>
      <c r="H51" s="140">
        <v>334</v>
      </c>
      <c r="I51" s="115">
        <v>-3</v>
      </c>
      <c r="J51" s="116">
        <v>-0.89820359281437123</v>
      </c>
    </row>
    <row r="52" spans="1:12" s="110" customFormat="1" ht="13.5" customHeight="1" x14ac:dyDescent="0.2">
      <c r="A52" s="118"/>
      <c r="B52" s="121" t="s">
        <v>109</v>
      </c>
      <c r="C52" s="113">
        <v>71.585244267198405</v>
      </c>
      <c r="D52" s="115">
        <v>2154</v>
      </c>
      <c r="E52" s="114">
        <v>2230</v>
      </c>
      <c r="F52" s="114">
        <v>2288</v>
      </c>
      <c r="G52" s="114">
        <v>2320</v>
      </c>
      <c r="H52" s="140">
        <v>2242</v>
      </c>
      <c r="I52" s="115">
        <v>-88</v>
      </c>
      <c r="J52" s="116">
        <v>-3.9250669045495092</v>
      </c>
    </row>
    <row r="53" spans="1:12" s="110" customFormat="1" ht="13.5" customHeight="1" x14ac:dyDescent="0.2">
      <c r="A53" s="118"/>
      <c r="B53" s="121" t="s">
        <v>110</v>
      </c>
      <c r="C53" s="113">
        <v>16.583582585576604</v>
      </c>
      <c r="D53" s="115">
        <v>499</v>
      </c>
      <c r="E53" s="114">
        <v>511</v>
      </c>
      <c r="F53" s="114">
        <v>502</v>
      </c>
      <c r="G53" s="114">
        <v>482</v>
      </c>
      <c r="H53" s="140">
        <v>478</v>
      </c>
      <c r="I53" s="115">
        <v>21</v>
      </c>
      <c r="J53" s="116">
        <v>4.3933054393305442</v>
      </c>
    </row>
    <row r="54" spans="1:12" s="110" customFormat="1" ht="13.5" customHeight="1" x14ac:dyDescent="0.2">
      <c r="A54" s="120"/>
      <c r="B54" s="121" t="s">
        <v>111</v>
      </c>
      <c r="C54" s="113">
        <v>0.83084081090063144</v>
      </c>
      <c r="D54" s="115">
        <v>25</v>
      </c>
      <c r="E54" s="114">
        <v>24</v>
      </c>
      <c r="F54" s="114">
        <v>26</v>
      </c>
      <c r="G54" s="114">
        <v>23</v>
      </c>
      <c r="H54" s="140">
        <v>20</v>
      </c>
      <c r="I54" s="115">
        <v>5</v>
      </c>
      <c r="J54" s="116">
        <v>25</v>
      </c>
    </row>
    <row r="55" spans="1:12" s="110" customFormat="1" ht="13.5" customHeight="1" x14ac:dyDescent="0.2">
      <c r="A55" s="120"/>
      <c r="B55" s="121" t="s">
        <v>112</v>
      </c>
      <c r="C55" s="113">
        <v>0.16616816218012628</v>
      </c>
      <c r="D55" s="115">
        <v>5</v>
      </c>
      <c r="E55" s="114">
        <v>7</v>
      </c>
      <c r="F55" s="114">
        <v>11</v>
      </c>
      <c r="G55" s="114">
        <v>8</v>
      </c>
      <c r="H55" s="140">
        <v>4</v>
      </c>
      <c r="I55" s="115">
        <v>1</v>
      </c>
      <c r="J55" s="116">
        <v>25</v>
      </c>
    </row>
    <row r="56" spans="1:12" s="110" customFormat="1" ht="13.5" customHeight="1" x14ac:dyDescent="0.2">
      <c r="A56" s="118" t="s">
        <v>113</v>
      </c>
      <c r="B56" s="122" t="s">
        <v>116</v>
      </c>
      <c r="C56" s="113">
        <v>95.347291458956462</v>
      </c>
      <c r="D56" s="115">
        <v>2869</v>
      </c>
      <c r="E56" s="114">
        <v>2993</v>
      </c>
      <c r="F56" s="114">
        <v>3059</v>
      </c>
      <c r="G56" s="114">
        <v>3045</v>
      </c>
      <c r="H56" s="140">
        <v>2952</v>
      </c>
      <c r="I56" s="115">
        <v>-83</v>
      </c>
      <c r="J56" s="116">
        <v>-2.8116531165311653</v>
      </c>
    </row>
    <row r="57" spans="1:12" s="110" customFormat="1" ht="13.5" customHeight="1" x14ac:dyDescent="0.2">
      <c r="A57" s="142"/>
      <c r="B57" s="124" t="s">
        <v>117</v>
      </c>
      <c r="C57" s="125">
        <v>4.6527085410435358</v>
      </c>
      <c r="D57" s="143">
        <v>140</v>
      </c>
      <c r="E57" s="144">
        <v>141</v>
      </c>
      <c r="F57" s="144">
        <v>140</v>
      </c>
      <c r="G57" s="144">
        <v>136</v>
      </c>
      <c r="H57" s="145">
        <v>122</v>
      </c>
      <c r="I57" s="143">
        <v>18</v>
      </c>
      <c r="J57" s="146">
        <v>14.754098360655737</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26389</v>
      </c>
      <c r="E12" s="236">
        <v>26025</v>
      </c>
      <c r="F12" s="114">
        <v>26824</v>
      </c>
      <c r="G12" s="114">
        <v>26375</v>
      </c>
      <c r="H12" s="140">
        <v>25899</v>
      </c>
      <c r="I12" s="115">
        <v>490</v>
      </c>
      <c r="J12" s="116">
        <v>1.8919649407313024</v>
      </c>
    </row>
    <row r="13" spans="1:15" s="110" customFormat="1" ht="12" customHeight="1" x14ac:dyDescent="0.2">
      <c r="A13" s="118" t="s">
        <v>105</v>
      </c>
      <c r="B13" s="119" t="s">
        <v>106</v>
      </c>
      <c r="C13" s="113">
        <v>53.294933495016863</v>
      </c>
      <c r="D13" s="115">
        <v>14064</v>
      </c>
      <c r="E13" s="114">
        <v>13734</v>
      </c>
      <c r="F13" s="114">
        <v>14514</v>
      </c>
      <c r="G13" s="114">
        <v>14227</v>
      </c>
      <c r="H13" s="140">
        <v>13801</v>
      </c>
      <c r="I13" s="115">
        <v>263</v>
      </c>
      <c r="J13" s="116">
        <v>1.9056590102166511</v>
      </c>
    </row>
    <row r="14" spans="1:15" s="110" customFormat="1" ht="12" customHeight="1" x14ac:dyDescent="0.2">
      <c r="A14" s="118"/>
      <c r="B14" s="119" t="s">
        <v>107</v>
      </c>
      <c r="C14" s="113">
        <v>46.705066504983137</v>
      </c>
      <c r="D14" s="115">
        <v>12325</v>
      </c>
      <c r="E14" s="114">
        <v>12291</v>
      </c>
      <c r="F14" s="114">
        <v>12310</v>
      </c>
      <c r="G14" s="114">
        <v>12148</v>
      </c>
      <c r="H14" s="140">
        <v>12098</v>
      </c>
      <c r="I14" s="115">
        <v>227</v>
      </c>
      <c r="J14" s="116">
        <v>1.8763431972226814</v>
      </c>
    </row>
    <row r="15" spans="1:15" s="110" customFormat="1" ht="12" customHeight="1" x14ac:dyDescent="0.2">
      <c r="A15" s="118" t="s">
        <v>105</v>
      </c>
      <c r="B15" s="121" t="s">
        <v>108</v>
      </c>
      <c r="C15" s="113">
        <v>14.384781537761945</v>
      </c>
      <c r="D15" s="115">
        <v>3796</v>
      </c>
      <c r="E15" s="114">
        <v>3914</v>
      </c>
      <c r="F15" s="114">
        <v>4077</v>
      </c>
      <c r="G15" s="114">
        <v>3808</v>
      </c>
      <c r="H15" s="140">
        <v>3842</v>
      </c>
      <c r="I15" s="115">
        <v>-46</v>
      </c>
      <c r="J15" s="116">
        <v>-1.1972930765226444</v>
      </c>
    </row>
    <row r="16" spans="1:15" s="110" customFormat="1" ht="12" customHeight="1" x14ac:dyDescent="0.2">
      <c r="A16" s="118"/>
      <c r="B16" s="121" t="s">
        <v>109</v>
      </c>
      <c r="C16" s="113">
        <v>65.254462086475428</v>
      </c>
      <c r="D16" s="115">
        <v>17220</v>
      </c>
      <c r="E16" s="114">
        <v>16861</v>
      </c>
      <c r="F16" s="114">
        <v>17397</v>
      </c>
      <c r="G16" s="114">
        <v>17319</v>
      </c>
      <c r="H16" s="140">
        <v>17020</v>
      </c>
      <c r="I16" s="115">
        <v>200</v>
      </c>
      <c r="J16" s="116">
        <v>1.1750881316098707</v>
      </c>
    </row>
    <row r="17" spans="1:10" s="110" customFormat="1" ht="12" customHeight="1" x14ac:dyDescent="0.2">
      <c r="A17" s="118"/>
      <c r="B17" s="121" t="s">
        <v>110</v>
      </c>
      <c r="C17" s="113">
        <v>19.379286824055477</v>
      </c>
      <c r="D17" s="115">
        <v>5114</v>
      </c>
      <c r="E17" s="114">
        <v>5002</v>
      </c>
      <c r="F17" s="114">
        <v>5116</v>
      </c>
      <c r="G17" s="114">
        <v>5023</v>
      </c>
      <c r="H17" s="140">
        <v>4831</v>
      </c>
      <c r="I17" s="115">
        <v>283</v>
      </c>
      <c r="J17" s="116">
        <v>5.8580004139929622</v>
      </c>
    </row>
    <row r="18" spans="1:10" s="110" customFormat="1" ht="12" customHeight="1" x14ac:dyDescent="0.2">
      <c r="A18" s="120"/>
      <c r="B18" s="121" t="s">
        <v>111</v>
      </c>
      <c r="C18" s="113">
        <v>0.98146955170715067</v>
      </c>
      <c r="D18" s="115">
        <v>259</v>
      </c>
      <c r="E18" s="114">
        <v>248</v>
      </c>
      <c r="F18" s="114">
        <v>234</v>
      </c>
      <c r="G18" s="114">
        <v>225</v>
      </c>
      <c r="H18" s="140">
        <v>206</v>
      </c>
      <c r="I18" s="115">
        <v>53</v>
      </c>
      <c r="J18" s="116">
        <v>25.728155339805824</v>
      </c>
    </row>
    <row r="19" spans="1:10" s="110" customFormat="1" ht="12" customHeight="1" x14ac:dyDescent="0.2">
      <c r="A19" s="120"/>
      <c r="B19" s="121" t="s">
        <v>112</v>
      </c>
      <c r="C19" s="113">
        <v>0.26147258327333356</v>
      </c>
      <c r="D19" s="115">
        <v>69</v>
      </c>
      <c r="E19" s="114">
        <v>61</v>
      </c>
      <c r="F19" s="114">
        <v>64</v>
      </c>
      <c r="G19" s="114">
        <v>56</v>
      </c>
      <c r="H19" s="140">
        <v>49</v>
      </c>
      <c r="I19" s="115">
        <v>20</v>
      </c>
      <c r="J19" s="116">
        <v>40.816326530612244</v>
      </c>
    </row>
    <row r="20" spans="1:10" s="110" customFormat="1" ht="12" customHeight="1" x14ac:dyDescent="0.2">
      <c r="A20" s="118" t="s">
        <v>113</v>
      </c>
      <c r="B20" s="119" t="s">
        <v>181</v>
      </c>
      <c r="C20" s="113">
        <v>70.392966766455714</v>
      </c>
      <c r="D20" s="115">
        <v>18576</v>
      </c>
      <c r="E20" s="114">
        <v>18261</v>
      </c>
      <c r="F20" s="114">
        <v>19011</v>
      </c>
      <c r="G20" s="114">
        <v>18659</v>
      </c>
      <c r="H20" s="140">
        <v>18295</v>
      </c>
      <c r="I20" s="115">
        <v>281</v>
      </c>
      <c r="J20" s="116">
        <v>1.535938781087729</v>
      </c>
    </row>
    <row r="21" spans="1:10" s="110" customFormat="1" ht="12" customHeight="1" x14ac:dyDescent="0.2">
      <c r="A21" s="118"/>
      <c r="B21" s="119" t="s">
        <v>182</v>
      </c>
      <c r="C21" s="113">
        <v>29.607033233544279</v>
      </c>
      <c r="D21" s="115">
        <v>7813</v>
      </c>
      <c r="E21" s="114">
        <v>7764</v>
      </c>
      <c r="F21" s="114">
        <v>7813</v>
      </c>
      <c r="G21" s="114">
        <v>7716</v>
      </c>
      <c r="H21" s="140">
        <v>7604</v>
      </c>
      <c r="I21" s="115">
        <v>209</v>
      </c>
      <c r="J21" s="116">
        <v>2.7485533929510786</v>
      </c>
    </row>
    <row r="22" spans="1:10" s="110" customFormat="1" ht="12" customHeight="1" x14ac:dyDescent="0.2">
      <c r="A22" s="118" t="s">
        <v>113</v>
      </c>
      <c r="B22" s="119" t="s">
        <v>116</v>
      </c>
      <c r="C22" s="113">
        <v>89.218992762135741</v>
      </c>
      <c r="D22" s="115">
        <v>23544</v>
      </c>
      <c r="E22" s="114">
        <v>23338</v>
      </c>
      <c r="F22" s="114">
        <v>24009</v>
      </c>
      <c r="G22" s="114">
        <v>23653</v>
      </c>
      <c r="H22" s="140">
        <v>23327</v>
      </c>
      <c r="I22" s="115">
        <v>217</v>
      </c>
      <c r="J22" s="116">
        <v>0.93025249710635749</v>
      </c>
    </row>
    <row r="23" spans="1:10" s="110" customFormat="1" ht="12" customHeight="1" x14ac:dyDescent="0.2">
      <c r="A23" s="118"/>
      <c r="B23" s="119" t="s">
        <v>117</v>
      </c>
      <c r="C23" s="113">
        <v>10.773428322407064</v>
      </c>
      <c r="D23" s="115">
        <v>2843</v>
      </c>
      <c r="E23" s="114">
        <v>2685</v>
      </c>
      <c r="F23" s="114">
        <v>2812</v>
      </c>
      <c r="G23" s="114">
        <v>2718</v>
      </c>
      <c r="H23" s="140">
        <v>2567</v>
      </c>
      <c r="I23" s="115">
        <v>276</v>
      </c>
      <c r="J23" s="116">
        <v>10.751850409037788</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31955</v>
      </c>
      <c r="E64" s="236">
        <v>31760</v>
      </c>
      <c r="F64" s="236">
        <v>32607</v>
      </c>
      <c r="G64" s="236">
        <v>32092</v>
      </c>
      <c r="H64" s="140">
        <v>31690</v>
      </c>
      <c r="I64" s="115">
        <v>265</v>
      </c>
      <c r="J64" s="116">
        <v>0.83622593878195017</v>
      </c>
    </row>
    <row r="65" spans="1:12" s="110" customFormat="1" ht="12" customHeight="1" x14ac:dyDescent="0.2">
      <c r="A65" s="118" t="s">
        <v>105</v>
      </c>
      <c r="B65" s="119" t="s">
        <v>106</v>
      </c>
      <c r="C65" s="113">
        <v>54.338914097950244</v>
      </c>
      <c r="D65" s="235">
        <v>17364</v>
      </c>
      <c r="E65" s="236">
        <v>17162</v>
      </c>
      <c r="F65" s="236">
        <v>17983</v>
      </c>
      <c r="G65" s="236">
        <v>17706</v>
      </c>
      <c r="H65" s="140">
        <v>17328</v>
      </c>
      <c r="I65" s="115">
        <v>36</v>
      </c>
      <c r="J65" s="116">
        <v>0.2077562326869806</v>
      </c>
    </row>
    <row r="66" spans="1:12" s="110" customFormat="1" ht="12" customHeight="1" x14ac:dyDescent="0.2">
      <c r="A66" s="118"/>
      <c r="B66" s="119" t="s">
        <v>107</v>
      </c>
      <c r="C66" s="113">
        <v>45.661085902049756</v>
      </c>
      <c r="D66" s="235">
        <v>14591</v>
      </c>
      <c r="E66" s="236">
        <v>14598</v>
      </c>
      <c r="F66" s="236">
        <v>14624</v>
      </c>
      <c r="G66" s="236">
        <v>14386</v>
      </c>
      <c r="H66" s="140">
        <v>14362</v>
      </c>
      <c r="I66" s="115">
        <v>229</v>
      </c>
      <c r="J66" s="116">
        <v>1.5944854477092327</v>
      </c>
    </row>
    <row r="67" spans="1:12" s="110" customFormat="1" ht="12" customHeight="1" x14ac:dyDescent="0.2">
      <c r="A67" s="118" t="s">
        <v>105</v>
      </c>
      <c r="B67" s="121" t="s">
        <v>108</v>
      </c>
      <c r="C67" s="113">
        <v>14.795806603035519</v>
      </c>
      <c r="D67" s="235">
        <v>4728</v>
      </c>
      <c r="E67" s="236">
        <v>4859</v>
      </c>
      <c r="F67" s="236">
        <v>5048</v>
      </c>
      <c r="G67" s="236">
        <v>4700</v>
      </c>
      <c r="H67" s="140">
        <v>4767</v>
      </c>
      <c r="I67" s="115">
        <v>-39</v>
      </c>
      <c r="J67" s="116">
        <v>-0.81812460667086218</v>
      </c>
    </row>
    <row r="68" spans="1:12" s="110" customFormat="1" ht="12" customHeight="1" x14ac:dyDescent="0.2">
      <c r="A68" s="118"/>
      <c r="B68" s="121" t="s">
        <v>109</v>
      </c>
      <c r="C68" s="113">
        <v>63.786574870912219</v>
      </c>
      <c r="D68" s="235">
        <v>20383</v>
      </c>
      <c r="E68" s="236">
        <v>20144</v>
      </c>
      <c r="F68" s="236">
        <v>20738</v>
      </c>
      <c r="G68" s="236">
        <v>20690</v>
      </c>
      <c r="H68" s="140">
        <v>20480</v>
      </c>
      <c r="I68" s="115">
        <v>-97</v>
      </c>
      <c r="J68" s="116">
        <v>-0.4736328125</v>
      </c>
    </row>
    <row r="69" spans="1:12" s="110" customFormat="1" ht="12" customHeight="1" x14ac:dyDescent="0.2">
      <c r="A69" s="118"/>
      <c r="B69" s="121" t="s">
        <v>110</v>
      </c>
      <c r="C69" s="113">
        <v>20.4631513065248</v>
      </c>
      <c r="D69" s="235">
        <v>6539</v>
      </c>
      <c r="E69" s="236">
        <v>6460</v>
      </c>
      <c r="F69" s="236">
        <v>6533</v>
      </c>
      <c r="G69" s="236">
        <v>6423</v>
      </c>
      <c r="H69" s="140">
        <v>6184</v>
      </c>
      <c r="I69" s="115">
        <v>355</v>
      </c>
      <c r="J69" s="116">
        <v>5.7406209573091846</v>
      </c>
    </row>
    <row r="70" spans="1:12" s="110" customFormat="1" ht="12" customHeight="1" x14ac:dyDescent="0.2">
      <c r="A70" s="120"/>
      <c r="B70" s="121" t="s">
        <v>111</v>
      </c>
      <c r="C70" s="113">
        <v>0.9544672195274605</v>
      </c>
      <c r="D70" s="235">
        <v>305</v>
      </c>
      <c r="E70" s="236">
        <v>297</v>
      </c>
      <c r="F70" s="236">
        <v>288</v>
      </c>
      <c r="G70" s="236">
        <v>279</v>
      </c>
      <c r="H70" s="140">
        <v>259</v>
      </c>
      <c r="I70" s="115">
        <v>46</v>
      </c>
      <c r="J70" s="116">
        <v>17.760617760617759</v>
      </c>
    </row>
    <row r="71" spans="1:12" s="110" customFormat="1" ht="12" customHeight="1" x14ac:dyDescent="0.2">
      <c r="A71" s="120"/>
      <c r="B71" s="121" t="s">
        <v>112</v>
      </c>
      <c r="C71" s="113">
        <v>0.23783445470192457</v>
      </c>
      <c r="D71" s="235">
        <v>76</v>
      </c>
      <c r="E71" s="236">
        <v>72</v>
      </c>
      <c r="F71" s="236">
        <v>78</v>
      </c>
      <c r="G71" s="236">
        <v>66</v>
      </c>
      <c r="H71" s="140">
        <v>60</v>
      </c>
      <c r="I71" s="115">
        <v>16</v>
      </c>
      <c r="J71" s="116">
        <v>26.666666666666668</v>
      </c>
    </row>
    <row r="72" spans="1:12" s="110" customFormat="1" ht="12" customHeight="1" x14ac:dyDescent="0.2">
      <c r="A72" s="118" t="s">
        <v>113</v>
      </c>
      <c r="B72" s="119" t="s">
        <v>181</v>
      </c>
      <c r="C72" s="113">
        <v>71.597559067438581</v>
      </c>
      <c r="D72" s="235">
        <v>22879</v>
      </c>
      <c r="E72" s="236">
        <v>22719</v>
      </c>
      <c r="F72" s="236">
        <v>23568</v>
      </c>
      <c r="G72" s="236">
        <v>23195</v>
      </c>
      <c r="H72" s="140">
        <v>22890</v>
      </c>
      <c r="I72" s="115">
        <v>-11</v>
      </c>
      <c r="J72" s="116">
        <v>-4.8055919615552646E-2</v>
      </c>
    </row>
    <row r="73" spans="1:12" s="110" customFormat="1" ht="12" customHeight="1" x14ac:dyDescent="0.2">
      <c r="A73" s="118"/>
      <c r="B73" s="119" t="s">
        <v>182</v>
      </c>
      <c r="C73" s="113">
        <v>28.402440932561415</v>
      </c>
      <c r="D73" s="115">
        <v>9076</v>
      </c>
      <c r="E73" s="114">
        <v>9041</v>
      </c>
      <c r="F73" s="114">
        <v>9039</v>
      </c>
      <c r="G73" s="114">
        <v>8897</v>
      </c>
      <c r="H73" s="140">
        <v>8800</v>
      </c>
      <c r="I73" s="115">
        <v>276</v>
      </c>
      <c r="J73" s="116">
        <v>3.1363636363636362</v>
      </c>
    </row>
    <row r="74" spans="1:12" s="110" customFormat="1" ht="12" customHeight="1" x14ac:dyDescent="0.2">
      <c r="A74" s="118" t="s">
        <v>113</v>
      </c>
      <c r="B74" s="119" t="s">
        <v>116</v>
      </c>
      <c r="C74" s="113">
        <v>95.280863714598652</v>
      </c>
      <c r="D74" s="115">
        <v>30447</v>
      </c>
      <c r="E74" s="114">
        <v>30294</v>
      </c>
      <c r="F74" s="114">
        <v>31101</v>
      </c>
      <c r="G74" s="114">
        <v>30675</v>
      </c>
      <c r="H74" s="140">
        <v>30342</v>
      </c>
      <c r="I74" s="115">
        <v>105</v>
      </c>
      <c r="J74" s="116">
        <v>0.3460549733043306</v>
      </c>
    </row>
    <row r="75" spans="1:12" s="110" customFormat="1" ht="12" customHeight="1" x14ac:dyDescent="0.2">
      <c r="A75" s="142"/>
      <c r="B75" s="124" t="s">
        <v>117</v>
      </c>
      <c r="C75" s="125">
        <v>4.7160068846815832</v>
      </c>
      <c r="D75" s="143">
        <v>1507</v>
      </c>
      <c r="E75" s="144">
        <v>1465</v>
      </c>
      <c r="F75" s="144">
        <v>1504</v>
      </c>
      <c r="G75" s="144">
        <v>1414</v>
      </c>
      <c r="H75" s="145">
        <v>1345</v>
      </c>
      <c r="I75" s="143">
        <v>162</v>
      </c>
      <c r="J75" s="146">
        <v>12.04460966542751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26389</v>
      </c>
      <c r="G11" s="114">
        <v>26025</v>
      </c>
      <c r="H11" s="114">
        <v>26824</v>
      </c>
      <c r="I11" s="114">
        <v>26375</v>
      </c>
      <c r="J11" s="140">
        <v>25899</v>
      </c>
      <c r="K11" s="114">
        <v>490</v>
      </c>
      <c r="L11" s="116">
        <v>1.8919649407313024</v>
      </c>
    </row>
    <row r="12" spans="1:17" s="110" customFormat="1" ht="24.95" customHeight="1" x14ac:dyDescent="0.2">
      <c r="A12" s="604" t="s">
        <v>185</v>
      </c>
      <c r="B12" s="605"/>
      <c r="C12" s="605"/>
      <c r="D12" s="606"/>
      <c r="E12" s="113">
        <v>53.294933495016863</v>
      </c>
      <c r="F12" s="115">
        <v>14064</v>
      </c>
      <c r="G12" s="114">
        <v>13734</v>
      </c>
      <c r="H12" s="114">
        <v>14514</v>
      </c>
      <c r="I12" s="114">
        <v>14227</v>
      </c>
      <c r="J12" s="140">
        <v>13801</v>
      </c>
      <c r="K12" s="114">
        <v>263</v>
      </c>
      <c r="L12" s="116">
        <v>1.9056590102166511</v>
      </c>
    </row>
    <row r="13" spans="1:17" s="110" customFormat="1" ht="15" customHeight="1" x14ac:dyDescent="0.2">
      <c r="A13" s="120"/>
      <c r="B13" s="612" t="s">
        <v>107</v>
      </c>
      <c r="C13" s="612"/>
      <c r="E13" s="113">
        <v>46.705066504983137</v>
      </c>
      <c r="F13" s="115">
        <v>12325</v>
      </c>
      <c r="G13" s="114">
        <v>12291</v>
      </c>
      <c r="H13" s="114">
        <v>12310</v>
      </c>
      <c r="I13" s="114">
        <v>12148</v>
      </c>
      <c r="J13" s="140">
        <v>12098</v>
      </c>
      <c r="K13" s="114">
        <v>227</v>
      </c>
      <c r="L13" s="116">
        <v>1.8763431972226814</v>
      </c>
    </row>
    <row r="14" spans="1:17" s="110" customFormat="1" ht="24.95" customHeight="1" x14ac:dyDescent="0.2">
      <c r="A14" s="604" t="s">
        <v>186</v>
      </c>
      <c r="B14" s="605"/>
      <c r="C14" s="605"/>
      <c r="D14" s="606"/>
      <c r="E14" s="113">
        <v>14.384781537761945</v>
      </c>
      <c r="F14" s="115">
        <v>3796</v>
      </c>
      <c r="G14" s="114">
        <v>3914</v>
      </c>
      <c r="H14" s="114">
        <v>4077</v>
      </c>
      <c r="I14" s="114">
        <v>3808</v>
      </c>
      <c r="J14" s="140">
        <v>3842</v>
      </c>
      <c r="K14" s="114">
        <v>-46</v>
      </c>
      <c r="L14" s="116">
        <v>-1.1972930765226444</v>
      </c>
    </row>
    <row r="15" spans="1:17" s="110" customFormat="1" ht="15" customHeight="1" x14ac:dyDescent="0.2">
      <c r="A15" s="120"/>
      <c r="B15" s="119"/>
      <c r="C15" s="258" t="s">
        <v>106</v>
      </c>
      <c r="E15" s="113">
        <v>57.639620653319284</v>
      </c>
      <c r="F15" s="115">
        <v>2188</v>
      </c>
      <c r="G15" s="114">
        <v>2238</v>
      </c>
      <c r="H15" s="114">
        <v>2400</v>
      </c>
      <c r="I15" s="114">
        <v>2201</v>
      </c>
      <c r="J15" s="140">
        <v>2167</v>
      </c>
      <c r="K15" s="114">
        <v>21</v>
      </c>
      <c r="L15" s="116">
        <v>0.96908167974157822</v>
      </c>
    </row>
    <row r="16" spans="1:17" s="110" customFormat="1" ht="15" customHeight="1" x14ac:dyDescent="0.2">
      <c r="A16" s="120"/>
      <c r="B16" s="119"/>
      <c r="C16" s="258" t="s">
        <v>107</v>
      </c>
      <c r="E16" s="113">
        <v>42.360379346680716</v>
      </c>
      <c r="F16" s="115">
        <v>1608</v>
      </c>
      <c r="G16" s="114">
        <v>1676</v>
      </c>
      <c r="H16" s="114">
        <v>1677</v>
      </c>
      <c r="I16" s="114">
        <v>1607</v>
      </c>
      <c r="J16" s="140">
        <v>1675</v>
      </c>
      <c r="K16" s="114">
        <v>-67</v>
      </c>
      <c r="L16" s="116">
        <v>-4</v>
      </c>
    </row>
    <row r="17" spans="1:12" s="110" customFormat="1" ht="15" customHeight="1" x14ac:dyDescent="0.2">
      <c r="A17" s="120"/>
      <c r="B17" s="121" t="s">
        <v>109</v>
      </c>
      <c r="C17" s="258"/>
      <c r="E17" s="113">
        <v>65.254462086475428</v>
      </c>
      <c r="F17" s="115">
        <v>17220</v>
      </c>
      <c r="G17" s="114">
        <v>16861</v>
      </c>
      <c r="H17" s="114">
        <v>17397</v>
      </c>
      <c r="I17" s="114">
        <v>17319</v>
      </c>
      <c r="J17" s="140">
        <v>17020</v>
      </c>
      <c r="K17" s="114">
        <v>200</v>
      </c>
      <c r="L17" s="116">
        <v>1.1750881316098707</v>
      </c>
    </row>
    <row r="18" spans="1:12" s="110" customFormat="1" ht="15" customHeight="1" x14ac:dyDescent="0.2">
      <c r="A18" s="120"/>
      <c r="B18" s="119"/>
      <c r="C18" s="258" t="s">
        <v>106</v>
      </c>
      <c r="E18" s="113">
        <v>53.013937282229968</v>
      </c>
      <c r="F18" s="115">
        <v>9129</v>
      </c>
      <c r="G18" s="114">
        <v>8829</v>
      </c>
      <c r="H18" s="114">
        <v>9314</v>
      </c>
      <c r="I18" s="114">
        <v>9285</v>
      </c>
      <c r="J18" s="140">
        <v>9032</v>
      </c>
      <c r="K18" s="114">
        <v>97</v>
      </c>
      <c r="L18" s="116">
        <v>1.0739592559787423</v>
      </c>
    </row>
    <row r="19" spans="1:12" s="110" customFormat="1" ht="15" customHeight="1" x14ac:dyDescent="0.2">
      <c r="A19" s="120"/>
      <c r="B19" s="119"/>
      <c r="C19" s="258" t="s">
        <v>107</v>
      </c>
      <c r="E19" s="113">
        <v>46.986062717770032</v>
      </c>
      <c r="F19" s="115">
        <v>8091</v>
      </c>
      <c r="G19" s="114">
        <v>8032</v>
      </c>
      <c r="H19" s="114">
        <v>8083</v>
      </c>
      <c r="I19" s="114">
        <v>8034</v>
      </c>
      <c r="J19" s="140">
        <v>7988</v>
      </c>
      <c r="K19" s="114">
        <v>103</v>
      </c>
      <c r="L19" s="116">
        <v>1.2894341512268404</v>
      </c>
    </row>
    <row r="20" spans="1:12" s="110" customFormat="1" ht="15" customHeight="1" x14ac:dyDescent="0.2">
      <c r="A20" s="120"/>
      <c r="B20" s="121" t="s">
        <v>110</v>
      </c>
      <c r="C20" s="258"/>
      <c r="E20" s="113">
        <v>19.379286824055477</v>
      </c>
      <c r="F20" s="115">
        <v>5114</v>
      </c>
      <c r="G20" s="114">
        <v>5002</v>
      </c>
      <c r="H20" s="114">
        <v>5116</v>
      </c>
      <c r="I20" s="114">
        <v>5023</v>
      </c>
      <c r="J20" s="140">
        <v>4831</v>
      </c>
      <c r="K20" s="114">
        <v>283</v>
      </c>
      <c r="L20" s="116">
        <v>5.8580004139929622</v>
      </c>
    </row>
    <row r="21" spans="1:12" s="110" customFormat="1" ht="15" customHeight="1" x14ac:dyDescent="0.2">
      <c r="A21" s="120"/>
      <c r="B21" s="119"/>
      <c r="C21" s="258" t="s">
        <v>106</v>
      </c>
      <c r="E21" s="113">
        <v>50.527962456003131</v>
      </c>
      <c r="F21" s="115">
        <v>2584</v>
      </c>
      <c r="G21" s="114">
        <v>2509</v>
      </c>
      <c r="H21" s="114">
        <v>2653</v>
      </c>
      <c r="I21" s="114">
        <v>2595</v>
      </c>
      <c r="J21" s="140">
        <v>2468</v>
      </c>
      <c r="K21" s="114">
        <v>116</v>
      </c>
      <c r="L21" s="116">
        <v>4.7001620745542949</v>
      </c>
    </row>
    <row r="22" spans="1:12" s="110" customFormat="1" ht="15" customHeight="1" x14ac:dyDescent="0.2">
      <c r="A22" s="120"/>
      <c r="B22" s="119"/>
      <c r="C22" s="258" t="s">
        <v>107</v>
      </c>
      <c r="E22" s="113">
        <v>49.472037543996869</v>
      </c>
      <c r="F22" s="115">
        <v>2530</v>
      </c>
      <c r="G22" s="114">
        <v>2493</v>
      </c>
      <c r="H22" s="114">
        <v>2463</v>
      </c>
      <c r="I22" s="114">
        <v>2428</v>
      </c>
      <c r="J22" s="140">
        <v>2363</v>
      </c>
      <c r="K22" s="114">
        <v>167</v>
      </c>
      <c r="L22" s="116">
        <v>7.0672873465933135</v>
      </c>
    </row>
    <row r="23" spans="1:12" s="110" customFormat="1" ht="15" customHeight="1" x14ac:dyDescent="0.2">
      <c r="A23" s="120"/>
      <c r="B23" s="121" t="s">
        <v>111</v>
      </c>
      <c r="C23" s="258"/>
      <c r="E23" s="113">
        <v>0.98146955170715067</v>
      </c>
      <c r="F23" s="115">
        <v>259</v>
      </c>
      <c r="G23" s="114">
        <v>248</v>
      </c>
      <c r="H23" s="114">
        <v>234</v>
      </c>
      <c r="I23" s="114">
        <v>225</v>
      </c>
      <c r="J23" s="140">
        <v>206</v>
      </c>
      <c r="K23" s="114">
        <v>53</v>
      </c>
      <c r="L23" s="116">
        <v>25.728155339805824</v>
      </c>
    </row>
    <row r="24" spans="1:12" s="110" customFormat="1" ht="15" customHeight="1" x14ac:dyDescent="0.2">
      <c r="A24" s="120"/>
      <c r="B24" s="119"/>
      <c r="C24" s="258" t="s">
        <v>106</v>
      </c>
      <c r="E24" s="113">
        <v>62.934362934362937</v>
      </c>
      <c r="F24" s="115">
        <v>163</v>
      </c>
      <c r="G24" s="114">
        <v>158</v>
      </c>
      <c r="H24" s="114">
        <v>147</v>
      </c>
      <c r="I24" s="114">
        <v>146</v>
      </c>
      <c r="J24" s="140">
        <v>134</v>
      </c>
      <c r="K24" s="114">
        <v>29</v>
      </c>
      <c r="L24" s="116">
        <v>21.64179104477612</v>
      </c>
    </row>
    <row r="25" spans="1:12" s="110" customFormat="1" ht="15" customHeight="1" x14ac:dyDescent="0.2">
      <c r="A25" s="120"/>
      <c r="B25" s="119"/>
      <c r="C25" s="258" t="s">
        <v>107</v>
      </c>
      <c r="E25" s="113">
        <v>37.065637065637063</v>
      </c>
      <c r="F25" s="115">
        <v>96</v>
      </c>
      <c r="G25" s="114">
        <v>90</v>
      </c>
      <c r="H25" s="114">
        <v>87</v>
      </c>
      <c r="I25" s="114">
        <v>79</v>
      </c>
      <c r="J25" s="140">
        <v>72</v>
      </c>
      <c r="K25" s="114">
        <v>24</v>
      </c>
      <c r="L25" s="116">
        <v>33.333333333333336</v>
      </c>
    </row>
    <row r="26" spans="1:12" s="110" customFormat="1" ht="15" customHeight="1" x14ac:dyDescent="0.2">
      <c r="A26" s="120"/>
      <c r="C26" s="121" t="s">
        <v>187</v>
      </c>
      <c r="D26" s="110" t="s">
        <v>188</v>
      </c>
      <c r="E26" s="113">
        <v>0.26147258327333356</v>
      </c>
      <c r="F26" s="115">
        <v>69</v>
      </c>
      <c r="G26" s="114">
        <v>61</v>
      </c>
      <c r="H26" s="114">
        <v>64</v>
      </c>
      <c r="I26" s="114">
        <v>56</v>
      </c>
      <c r="J26" s="140">
        <v>49</v>
      </c>
      <c r="K26" s="114">
        <v>20</v>
      </c>
      <c r="L26" s="116">
        <v>40.816326530612244</v>
      </c>
    </row>
    <row r="27" spans="1:12" s="110" customFormat="1" ht="15" customHeight="1" x14ac:dyDescent="0.2">
      <c r="A27" s="120"/>
      <c r="B27" s="119"/>
      <c r="D27" s="259" t="s">
        <v>106</v>
      </c>
      <c r="E27" s="113">
        <v>53.623188405797102</v>
      </c>
      <c r="F27" s="115">
        <v>37</v>
      </c>
      <c r="G27" s="114">
        <v>34</v>
      </c>
      <c r="H27" s="114">
        <v>35</v>
      </c>
      <c r="I27" s="114">
        <v>29</v>
      </c>
      <c r="J27" s="140">
        <v>25</v>
      </c>
      <c r="K27" s="114">
        <v>12</v>
      </c>
      <c r="L27" s="116">
        <v>48</v>
      </c>
    </row>
    <row r="28" spans="1:12" s="110" customFormat="1" ht="15" customHeight="1" x14ac:dyDescent="0.2">
      <c r="A28" s="120"/>
      <c r="B28" s="119"/>
      <c r="D28" s="259" t="s">
        <v>107</v>
      </c>
      <c r="E28" s="113">
        <v>46.376811594202898</v>
      </c>
      <c r="F28" s="115">
        <v>32</v>
      </c>
      <c r="G28" s="114">
        <v>27</v>
      </c>
      <c r="H28" s="114">
        <v>29</v>
      </c>
      <c r="I28" s="114">
        <v>27</v>
      </c>
      <c r="J28" s="140">
        <v>24</v>
      </c>
      <c r="K28" s="114">
        <v>8</v>
      </c>
      <c r="L28" s="116">
        <v>33.333333333333336</v>
      </c>
    </row>
    <row r="29" spans="1:12" s="110" customFormat="1" ht="24.95" customHeight="1" x14ac:dyDescent="0.2">
      <c r="A29" s="604" t="s">
        <v>189</v>
      </c>
      <c r="B29" s="605"/>
      <c r="C29" s="605"/>
      <c r="D29" s="606"/>
      <c r="E29" s="113">
        <v>89.218992762135741</v>
      </c>
      <c r="F29" s="115">
        <v>23544</v>
      </c>
      <c r="G29" s="114">
        <v>23338</v>
      </c>
      <c r="H29" s="114">
        <v>24009</v>
      </c>
      <c r="I29" s="114">
        <v>23653</v>
      </c>
      <c r="J29" s="140">
        <v>23327</v>
      </c>
      <c r="K29" s="114">
        <v>217</v>
      </c>
      <c r="L29" s="116">
        <v>0.93025249710635749</v>
      </c>
    </row>
    <row r="30" spans="1:12" s="110" customFormat="1" ht="15" customHeight="1" x14ac:dyDescent="0.2">
      <c r="A30" s="120"/>
      <c r="B30" s="119"/>
      <c r="C30" s="258" t="s">
        <v>106</v>
      </c>
      <c r="E30" s="113">
        <v>50.819741760108734</v>
      </c>
      <c r="F30" s="115">
        <v>11965</v>
      </c>
      <c r="G30" s="114">
        <v>11764</v>
      </c>
      <c r="H30" s="114">
        <v>12433</v>
      </c>
      <c r="I30" s="114">
        <v>12212</v>
      </c>
      <c r="J30" s="140">
        <v>11902</v>
      </c>
      <c r="K30" s="114">
        <v>63</v>
      </c>
      <c r="L30" s="116">
        <v>0.52932280289027056</v>
      </c>
    </row>
    <row r="31" spans="1:12" s="110" customFormat="1" ht="15" customHeight="1" x14ac:dyDescent="0.2">
      <c r="A31" s="120"/>
      <c r="B31" s="119"/>
      <c r="C31" s="258" t="s">
        <v>107</v>
      </c>
      <c r="E31" s="113">
        <v>49.180258239891266</v>
      </c>
      <c r="F31" s="115">
        <v>11579</v>
      </c>
      <c r="G31" s="114">
        <v>11574</v>
      </c>
      <c r="H31" s="114">
        <v>11576</v>
      </c>
      <c r="I31" s="114">
        <v>11441</v>
      </c>
      <c r="J31" s="140">
        <v>11425</v>
      </c>
      <c r="K31" s="114">
        <v>154</v>
      </c>
      <c r="L31" s="116">
        <v>1.3479212253829322</v>
      </c>
    </row>
    <row r="32" spans="1:12" s="110" customFormat="1" ht="15" customHeight="1" x14ac:dyDescent="0.2">
      <c r="A32" s="120"/>
      <c r="B32" s="119" t="s">
        <v>117</v>
      </c>
      <c r="C32" s="258"/>
      <c r="E32" s="113">
        <v>10.773428322407064</v>
      </c>
      <c r="F32" s="115">
        <v>2843</v>
      </c>
      <c r="G32" s="114">
        <v>2685</v>
      </c>
      <c r="H32" s="114">
        <v>2812</v>
      </c>
      <c r="I32" s="114">
        <v>2718</v>
      </c>
      <c r="J32" s="140">
        <v>2567</v>
      </c>
      <c r="K32" s="114">
        <v>276</v>
      </c>
      <c r="L32" s="116">
        <v>10.751850409037788</v>
      </c>
    </row>
    <row r="33" spans="1:12" s="110" customFormat="1" ht="15" customHeight="1" x14ac:dyDescent="0.2">
      <c r="A33" s="120"/>
      <c r="B33" s="119"/>
      <c r="C33" s="258" t="s">
        <v>106</v>
      </c>
      <c r="E33" s="113">
        <v>73.795286669011602</v>
      </c>
      <c r="F33" s="115">
        <v>2098</v>
      </c>
      <c r="G33" s="114">
        <v>1969</v>
      </c>
      <c r="H33" s="114">
        <v>2080</v>
      </c>
      <c r="I33" s="114">
        <v>2013</v>
      </c>
      <c r="J33" s="140">
        <v>1896</v>
      </c>
      <c r="K33" s="114">
        <v>202</v>
      </c>
      <c r="L33" s="116">
        <v>10.654008438818565</v>
      </c>
    </row>
    <row r="34" spans="1:12" s="110" customFormat="1" ht="15" customHeight="1" x14ac:dyDescent="0.2">
      <c r="A34" s="120"/>
      <c r="B34" s="119"/>
      <c r="C34" s="258" t="s">
        <v>107</v>
      </c>
      <c r="E34" s="113">
        <v>26.204713330988394</v>
      </c>
      <c r="F34" s="115">
        <v>745</v>
      </c>
      <c r="G34" s="114">
        <v>716</v>
      </c>
      <c r="H34" s="114">
        <v>732</v>
      </c>
      <c r="I34" s="114">
        <v>705</v>
      </c>
      <c r="J34" s="140">
        <v>671</v>
      </c>
      <c r="K34" s="114">
        <v>74</v>
      </c>
      <c r="L34" s="116">
        <v>11.028315946348734</v>
      </c>
    </row>
    <row r="35" spans="1:12" s="110" customFormat="1" ht="24.95" customHeight="1" x14ac:dyDescent="0.2">
      <c r="A35" s="604" t="s">
        <v>190</v>
      </c>
      <c r="B35" s="605"/>
      <c r="C35" s="605"/>
      <c r="D35" s="606"/>
      <c r="E35" s="113">
        <v>70.392966766455714</v>
      </c>
      <c r="F35" s="115">
        <v>18576</v>
      </c>
      <c r="G35" s="114">
        <v>18261</v>
      </c>
      <c r="H35" s="114">
        <v>19011</v>
      </c>
      <c r="I35" s="114">
        <v>18659</v>
      </c>
      <c r="J35" s="140">
        <v>18295</v>
      </c>
      <c r="K35" s="114">
        <v>281</v>
      </c>
      <c r="L35" s="116">
        <v>1.535938781087729</v>
      </c>
    </row>
    <row r="36" spans="1:12" s="110" customFormat="1" ht="15" customHeight="1" x14ac:dyDescent="0.2">
      <c r="A36" s="120"/>
      <c r="B36" s="119"/>
      <c r="C36" s="258" t="s">
        <v>106</v>
      </c>
      <c r="E36" s="113">
        <v>70.634151593453922</v>
      </c>
      <c r="F36" s="115">
        <v>13121</v>
      </c>
      <c r="G36" s="114">
        <v>12780</v>
      </c>
      <c r="H36" s="114">
        <v>13520</v>
      </c>
      <c r="I36" s="114">
        <v>13247</v>
      </c>
      <c r="J36" s="140">
        <v>12867</v>
      </c>
      <c r="K36" s="114">
        <v>254</v>
      </c>
      <c r="L36" s="116">
        <v>1.9740421232610554</v>
      </c>
    </row>
    <row r="37" spans="1:12" s="110" customFormat="1" ht="15" customHeight="1" x14ac:dyDescent="0.2">
      <c r="A37" s="120"/>
      <c r="B37" s="119"/>
      <c r="C37" s="258" t="s">
        <v>107</v>
      </c>
      <c r="E37" s="113">
        <v>29.365848406546082</v>
      </c>
      <c r="F37" s="115">
        <v>5455</v>
      </c>
      <c r="G37" s="114">
        <v>5481</v>
      </c>
      <c r="H37" s="114">
        <v>5491</v>
      </c>
      <c r="I37" s="114">
        <v>5412</v>
      </c>
      <c r="J37" s="140">
        <v>5428</v>
      </c>
      <c r="K37" s="114">
        <v>27</v>
      </c>
      <c r="L37" s="116">
        <v>0.49742078113485633</v>
      </c>
    </row>
    <row r="38" spans="1:12" s="110" customFormat="1" ht="15" customHeight="1" x14ac:dyDescent="0.2">
      <c r="A38" s="120"/>
      <c r="B38" s="119" t="s">
        <v>182</v>
      </c>
      <c r="C38" s="258"/>
      <c r="E38" s="113">
        <v>29.607033233544279</v>
      </c>
      <c r="F38" s="115">
        <v>7813</v>
      </c>
      <c r="G38" s="114">
        <v>7764</v>
      </c>
      <c r="H38" s="114">
        <v>7813</v>
      </c>
      <c r="I38" s="114">
        <v>7716</v>
      </c>
      <c r="J38" s="140">
        <v>7604</v>
      </c>
      <c r="K38" s="114">
        <v>209</v>
      </c>
      <c r="L38" s="116">
        <v>2.7485533929510786</v>
      </c>
    </row>
    <row r="39" spans="1:12" s="110" customFormat="1" ht="15" customHeight="1" x14ac:dyDescent="0.2">
      <c r="A39" s="120"/>
      <c r="B39" s="119"/>
      <c r="C39" s="258" t="s">
        <v>106</v>
      </c>
      <c r="E39" s="113">
        <v>12.069627543837194</v>
      </c>
      <c r="F39" s="115">
        <v>943</v>
      </c>
      <c r="G39" s="114">
        <v>954</v>
      </c>
      <c r="H39" s="114">
        <v>994</v>
      </c>
      <c r="I39" s="114">
        <v>980</v>
      </c>
      <c r="J39" s="140">
        <v>934</v>
      </c>
      <c r="K39" s="114">
        <v>9</v>
      </c>
      <c r="L39" s="116">
        <v>0.9635974304068522</v>
      </c>
    </row>
    <row r="40" spans="1:12" s="110" customFormat="1" ht="15" customHeight="1" x14ac:dyDescent="0.2">
      <c r="A40" s="120"/>
      <c r="B40" s="119"/>
      <c r="C40" s="258" t="s">
        <v>107</v>
      </c>
      <c r="E40" s="113">
        <v>87.9303724561628</v>
      </c>
      <c r="F40" s="115">
        <v>6870</v>
      </c>
      <c r="G40" s="114">
        <v>6810</v>
      </c>
      <c r="H40" s="114">
        <v>6819</v>
      </c>
      <c r="I40" s="114">
        <v>6736</v>
      </c>
      <c r="J40" s="140">
        <v>6670</v>
      </c>
      <c r="K40" s="114">
        <v>200</v>
      </c>
      <c r="L40" s="116">
        <v>2.9985007496251872</v>
      </c>
    </row>
    <row r="41" spans="1:12" s="110" customFormat="1" ht="24.75" customHeight="1" x14ac:dyDescent="0.2">
      <c r="A41" s="604" t="s">
        <v>517</v>
      </c>
      <c r="B41" s="605"/>
      <c r="C41" s="605"/>
      <c r="D41" s="606"/>
      <c r="E41" s="113">
        <v>5.6690287619841602</v>
      </c>
      <c r="F41" s="115">
        <v>1496</v>
      </c>
      <c r="G41" s="114">
        <v>1658</v>
      </c>
      <c r="H41" s="114">
        <v>1635</v>
      </c>
      <c r="I41" s="114">
        <v>1481</v>
      </c>
      <c r="J41" s="140">
        <v>1534</v>
      </c>
      <c r="K41" s="114">
        <v>-38</v>
      </c>
      <c r="L41" s="116">
        <v>-2.4771838331160363</v>
      </c>
    </row>
    <row r="42" spans="1:12" s="110" customFormat="1" ht="15" customHeight="1" x14ac:dyDescent="0.2">
      <c r="A42" s="120"/>
      <c r="B42" s="119"/>
      <c r="C42" s="258" t="s">
        <v>106</v>
      </c>
      <c r="E42" s="113">
        <v>59.024064171122994</v>
      </c>
      <c r="F42" s="115">
        <v>883</v>
      </c>
      <c r="G42" s="114">
        <v>992</v>
      </c>
      <c r="H42" s="114">
        <v>991</v>
      </c>
      <c r="I42" s="114">
        <v>857</v>
      </c>
      <c r="J42" s="140">
        <v>880</v>
      </c>
      <c r="K42" s="114">
        <v>3</v>
      </c>
      <c r="L42" s="116">
        <v>0.34090909090909088</v>
      </c>
    </row>
    <row r="43" spans="1:12" s="110" customFormat="1" ht="15" customHeight="1" x14ac:dyDescent="0.2">
      <c r="A43" s="123"/>
      <c r="B43" s="124"/>
      <c r="C43" s="260" t="s">
        <v>107</v>
      </c>
      <c r="D43" s="261"/>
      <c r="E43" s="125">
        <v>40.975935828877006</v>
      </c>
      <c r="F43" s="143">
        <v>613</v>
      </c>
      <c r="G43" s="144">
        <v>666</v>
      </c>
      <c r="H43" s="144">
        <v>644</v>
      </c>
      <c r="I43" s="144">
        <v>624</v>
      </c>
      <c r="J43" s="145">
        <v>654</v>
      </c>
      <c r="K43" s="144">
        <v>-41</v>
      </c>
      <c r="L43" s="146">
        <v>-6.2691131498470947</v>
      </c>
    </row>
    <row r="44" spans="1:12" s="110" customFormat="1" ht="45.75" customHeight="1" x14ac:dyDescent="0.2">
      <c r="A44" s="604" t="s">
        <v>191</v>
      </c>
      <c r="B44" s="605"/>
      <c r="C44" s="605"/>
      <c r="D44" s="606"/>
      <c r="E44" s="113">
        <v>1.4248361059532382</v>
      </c>
      <c r="F44" s="115">
        <v>376</v>
      </c>
      <c r="G44" s="114">
        <v>379</v>
      </c>
      <c r="H44" s="114">
        <v>375</v>
      </c>
      <c r="I44" s="114">
        <v>371</v>
      </c>
      <c r="J44" s="140">
        <v>368</v>
      </c>
      <c r="K44" s="114">
        <v>8</v>
      </c>
      <c r="L44" s="116">
        <v>2.1739130434782608</v>
      </c>
    </row>
    <row r="45" spans="1:12" s="110" customFormat="1" ht="15" customHeight="1" x14ac:dyDescent="0.2">
      <c r="A45" s="120"/>
      <c r="B45" s="119"/>
      <c r="C45" s="258" t="s">
        <v>106</v>
      </c>
      <c r="E45" s="113">
        <v>60.372340425531917</v>
      </c>
      <c r="F45" s="115">
        <v>227</v>
      </c>
      <c r="G45" s="114">
        <v>231</v>
      </c>
      <c r="H45" s="114">
        <v>227</v>
      </c>
      <c r="I45" s="114">
        <v>225</v>
      </c>
      <c r="J45" s="140">
        <v>225</v>
      </c>
      <c r="K45" s="114">
        <v>2</v>
      </c>
      <c r="L45" s="116">
        <v>0.88888888888888884</v>
      </c>
    </row>
    <row r="46" spans="1:12" s="110" customFormat="1" ht="15" customHeight="1" x14ac:dyDescent="0.2">
      <c r="A46" s="123"/>
      <c r="B46" s="124"/>
      <c r="C46" s="260" t="s">
        <v>107</v>
      </c>
      <c r="D46" s="261"/>
      <c r="E46" s="125">
        <v>39.627659574468083</v>
      </c>
      <c r="F46" s="143">
        <v>149</v>
      </c>
      <c r="G46" s="144">
        <v>148</v>
      </c>
      <c r="H46" s="144">
        <v>148</v>
      </c>
      <c r="I46" s="144">
        <v>146</v>
      </c>
      <c r="J46" s="145">
        <v>143</v>
      </c>
      <c r="K46" s="144">
        <v>6</v>
      </c>
      <c r="L46" s="146">
        <v>4.1958041958041958</v>
      </c>
    </row>
    <row r="47" spans="1:12" s="110" customFormat="1" ht="39" customHeight="1" x14ac:dyDescent="0.2">
      <c r="A47" s="604" t="s">
        <v>518</v>
      </c>
      <c r="B47" s="607"/>
      <c r="C47" s="607"/>
      <c r="D47" s="608"/>
      <c r="E47" s="113">
        <v>9.8525900943574968E-2</v>
      </c>
      <c r="F47" s="115">
        <v>26</v>
      </c>
      <c r="G47" s="114">
        <v>32</v>
      </c>
      <c r="H47" s="114">
        <v>32</v>
      </c>
      <c r="I47" s="114">
        <v>28</v>
      </c>
      <c r="J47" s="140">
        <v>32</v>
      </c>
      <c r="K47" s="114">
        <v>-6</v>
      </c>
      <c r="L47" s="116">
        <v>-18.75</v>
      </c>
    </row>
    <row r="48" spans="1:12" s="110" customFormat="1" ht="15" customHeight="1" x14ac:dyDescent="0.2">
      <c r="A48" s="120"/>
      <c r="B48" s="119"/>
      <c r="C48" s="258" t="s">
        <v>106</v>
      </c>
      <c r="E48" s="113">
        <v>26.923076923076923</v>
      </c>
      <c r="F48" s="115">
        <v>7</v>
      </c>
      <c r="G48" s="114">
        <v>12</v>
      </c>
      <c r="H48" s="114">
        <v>12</v>
      </c>
      <c r="I48" s="114">
        <v>9</v>
      </c>
      <c r="J48" s="140">
        <v>9</v>
      </c>
      <c r="K48" s="114">
        <v>-2</v>
      </c>
      <c r="L48" s="116">
        <v>-22.222222222222221</v>
      </c>
    </row>
    <row r="49" spans="1:12" s="110" customFormat="1" ht="15" customHeight="1" x14ac:dyDescent="0.2">
      <c r="A49" s="123"/>
      <c r="B49" s="124"/>
      <c r="C49" s="260" t="s">
        <v>107</v>
      </c>
      <c r="D49" s="261"/>
      <c r="E49" s="125">
        <v>73.07692307692308</v>
      </c>
      <c r="F49" s="143">
        <v>19</v>
      </c>
      <c r="G49" s="144">
        <v>20</v>
      </c>
      <c r="H49" s="144">
        <v>20</v>
      </c>
      <c r="I49" s="144">
        <v>19</v>
      </c>
      <c r="J49" s="145">
        <v>23</v>
      </c>
      <c r="K49" s="144">
        <v>-4</v>
      </c>
      <c r="L49" s="146">
        <v>-17.391304347826086</v>
      </c>
    </row>
    <row r="50" spans="1:12" s="110" customFormat="1" ht="24.95" customHeight="1" x14ac:dyDescent="0.2">
      <c r="A50" s="609" t="s">
        <v>192</v>
      </c>
      <c r="B50" s="610"/>
      <c r="C50" s="610"/>
      <c r="D50" s="611"/>
      <c r="E50" s="262">
        <v>11.368373185797113</v>
      </c>
      <c r="F50" s="263">
        <v>3000</v>
      </c>
      <c r="G50" s="264">
        <v>3084</v>
      </c>
      <c r="H50" s="264">
        <v>3219</v>
      </c>
      <c r="I50" s="264">
        <v>2940</v>
      </c>
      <c r="J50" s="265">
        <v>2931</v>
      </c>
      <c r="K50" s="263">
        <v>69</v>
      </c>
      <c r="L50" s="266">
        <v>2.3541453428863868</v>
      </c>
    </row>
    <row r="51" spans="1:12" s="110" customFormat="1" ht="15" customHeight="1" x14ac:dyDescent="0.2">
      <c r="A51" s="120"/>
      <c r="B51" s="119"/>
      <c r="C51" s="258" t="s">
        <v>106</v>
      </c>
      <c r="E51" s="113">
        <v>53.166666666666664</v>
      </c>
      <c r="F51" s="115">
        <v>1595</v>
      </c>
      <c r="G51" s="114">
        <v>1617</v>
      </c>
      <c r="H51" s="114">
        <v>1726</v>
      </c>
      <c r="I51" s="114">
        <v>1526</v>
      </c>
      <c r="J51" s="140">
        <v>1496</v>
      </c>
      <c r="K51" s="114">
        <v>99</v>
      </c>
      <c r="L51" s="116">
        <v>6.617647058823529</v>
      </c>
    </row>
    <row r="52" spans="1:12" s="110" customFormat="1" ht="15" customHeight="1" x14ac:dyDescent="0.2">
      <c r="A52" s="120"/>
      <c r="B52" s="119"/>
      <c r="C52" s="258" t="s">
        <v>107</v>
      </c>
      <c r="E52" s="113">
        <v>46.833333333333336</v>
      </c>
      <c r="F52" s="115">
        <v>1405</v>
      </c>
      <c r="G52" s="114">
        <v>1467</v>
      </c>
      <c r="H52" s="114">
        <v>1493</v>
      </c>
      <c r="I52" s="114">
        <v>1414</v>
      </c>
      <c r="J52" s="140">
        <v>1435</v>
      </c>
      <c r="K52" s="114">
        <v>-30</v>
      </c>
      <c r="L52" s="116">
        <v>-2.0905923344947737</v>
      </c>
    </row>
    <row r="53" spans="1:12" s="110" customFormat="1" ht="15" customHeight="1" x14ac:dyDescent="0.2">
      <c r="A53" s="120"/>
      <c r="B53" s="119"/>
      <c r="C53" s="258" t="s">
        <v>187</v>
      </c>
      <c r="D53" s="110" t="s">
        <v>193</v>
      </c>
      <c r="E53" s="113">
        <v>37.333333333333336</v>
      </c>
      <c r="F53" s="115">
        <v>1120</v>
      </c>
      <c r="G53" s="114">
        <v>1269</v>
      </c>
      <c r="H53" s="114">
        <v>1306</v>
      </c>
      <c r="I53" s="114">
        <v>1027</v>
      </c>
      <c r="J53" s="140">
        <v>1097</v>
      </c>
      <c r="K53" s="114">
        <v>23</v>
      </c>
      <c r="L53" s="116">
        <v>2.096627164995442</v>
      </c>
    </row>
    <row r="54" spans="1:12" s="110" customFormat="1" ht="15" customHeight="1" x14ac:dyDescent="0.2">
      <c r="A54" s="120"/>
      <c r="B54" s="119"/>
      <c r="D54" s="267" t="s">
        <v>194</v>
      </c>
      <c r="E54" s="113">
        <v>63.392857142857146</v>
      </c>
      <c r="F54" s="115">
        <v>710</v>
      </c>
      <c r="G54" s="114">
        <v>787</v>
      </c>
      <c r="H54" s="114">
        <v>821</v>
      </c>
      <c r="I54" s="114">
        <v>623</v>
      </c>
      <c r="J54" s="140">
        <v>664</v>
      </c>
      <c r="K54" s="114">
        <v>46</v>
      </c>
      <c r="L54" s="116">
        <v>6.927710843373494</v>
      </c>
    </row>
    <row r="55" spans="1:12" s="110" customFormat="1" ht="15" customHeight="1" x14ac:dyDescent="0.2">
      <c r="A55" s="120"/>
      <c r="B55" s="119"/>
      <c r="D55" s="267" t="s">
        <v>195</v>
      </c>
      <c r="E55" s="113">
        <v>36.607142857142854</v>
      </c>
      <c r="F55" s="115">
        <v>410</v>
      </c>
      <c r="G55" s="114">
        <v>482</v>
      </c>
      <c r="H55" s="114">
        <v>485</v>
      </c>
      <c r="I55" s="114">
        <v>404</v>
      </c>
      <c r="J55" s="140">
        <v>433</v>
      </c>
      <c r="K55" s="114">
        <v>-23</v>
      </c>
      <c r="L55" s="116">
        <v>-5.3117782909930717</v>
      </c>
    </row>
    <row r="56" spans="1:12" s="110" customFormat="1" ht="15" customHeight="1" x14ac:dyDescent="0.2">
      <c r="A56" s="120"/>
      <c r="B56" s="119" t="s">
        <v>196</v>
      </c>
      <c r="C56" s="258"/>
      <c r="E56" s="113">
        <v>75.561787108264809</v>
      </c>
      <c r="F56" s="115">
        <v>19940</v>
      </c>
      <c r="G56" s="114">
        <v>19529</v>
      </c>
      <c r="H56" s="114">
        <v>20115</v>
      </c>
      <c r="I56" s="114">
        <v>19948</v>
      </c>
      <c r="J56" s="140">
        <v>19523</v>
      </c>
      <c r="K56" s="114">
        <v>417</v>
      </c>
      <c r="L56" s="116">
        <v>2.1359422219945703</v>
      </c>
    </row>
    <row r="57" spans="1:12" s="110" customFormat="1" ht="15" customHeight="1" x14ac:dyDescent="0.2">
      <c r="A57" s="120"/>
      <c r="B57" s="119"/>
      <c r="C57" s="258" t="s">
        <v>106</v>
      </c>
      <c r="E57" s="113">
        <v>53.144433299899696</v>
      </c>
      <c r="F57" s="115">
        <v>10597</v>
      </c>
      <c r="G57" s="114">
        <v>10281</v>
      </c>
      <c r="H57" s="114">
        <v>10870</v>
      </c>
      <c r="I57" s="114">
        <v>10787</v>
      </c>
      <c r="J57" s="140">
        <v>10427</v>
      </c>
      <c r="K57" s="114">
        <v>170</v>
      </c>
      <c r="L57" s="116">
        <v>1.6303826604008824</v>
      </c>
    </row>
    <row r="58" spans="1:12" s="110" customFormat="1" ht="15" customHeight="1" x14ac:dyDescent="0.2">
      <c r="A58" s="120"/>
      <c r="B58" s="119"/>
      <c r="C58" s="258" t="s">
        <v>107</v>
      </c>
      <c r="E58" s="113">
        <v>46.855566700100304</v>
      </c>
      <c r="F58" s="115">
        <v>9343</v>
      </c>
      <c r="G58" s="114">
        <v>9248</v>
      </c>
      <c r="H58" s="114">
        <v>9245</v>
      </c>
      <c r="I58" s="114">
        <v>9161</v>
      </c>
      <c r="J58" s="140">
        <v>9096</v>
      </c>
      <c r="K58" s="114">
        <v>247</v>
      </c>
      <c r="L58" s="116">
        <v>2.7154793315743184</v>
      </c>
    </row>
    <row r="59" spans="1:12" s="110" customFormat="1" ht="15" customHeight="1" x14ac:dyDescent="0.2">
      <c r="A59" s="120"/>
      <c r="B59" s="119"/>
      <c r="C59" s="258" t="s">
        <v>105</v>
      </c>
      <c r="D59" s="110" t="s">
        <v>197</v>
      </c>
      <c r="E59" s="113">
        <v>92.352056168505513</v>
      </c>
      <c r="F59" s="115">
        <v>18415</v>
      </c>
      <c r="G59" s="114">
        <v>18033</v>
      </c>
      <c r="H59" s="114">
        <v>18591</v>
      </c>
      <c r="I59" s="114">
        <v>18471</v>
      </c>
      <c r="J59" s="140">
        <v>18077</v>
      </c>
      <c r="K59" s="114">
        <v>338</v>
      </c>
      <c r="L59" s="116">
        <v>1.8697792775349893</v>
      </c>
    </row>
    <row r="60" spans="1:12" s="110" customFormat="1" ht="15" customHeight="1" x14ac:dyDescent="0.2">
      <c r="A60" s="120"/>
      <c r="B60" s="119"/>
      <c r="C60" s="258"/>
      <c r="D60" s="267" t="s">
        <v>198</v>
      </c>
      <c r="E60" s="113">
        <v>51.115938093945154</v>
      </c>
      <c r="F60" s="115">
        <v>9413</v>
      </c>
      <c r="G60" s="114">
        <v>9130</v>
      </c>
      <c r="H60" s="114">
        <v>9682</v>
      </c>
      <c r="I60" s="114">
        <v>9640</v>
      </c>
      <c r="J60" s="140">
        <v>9304</v>
      </c>
      <c r="K60" s="114">
        <v>109</v>
      </c>
      <c r="L60" s="116">
        <v>1.1715391229578676</v>
      </c>
    </row>
    <row r="61" spans="1:12" s="110" customFormat="1" ht="15" customHeight="1" x14ac:dyDescent="0.2">
      <c r="A61" s="120"/>
      <c r="B61" s="119"/>
      <c r="C61" s="258"/>
      <c r="D61" s="267" t="s">
        <v>199</v>
      </c>
      <c r="E61" s="113">
        <v>48.884061906054846</v>
      </c>
      <c r="F61" s="115">
        <v>9002</v>
      </c>
      <c r="G61" s="114">
        <v>8903</v>
      </c>
      <c r="H61" s="114">
        <v>8909</v>
      </c>
      <c r="I61" s="114">
        <v>8831</v>
      </c>
      <c r="J61" s="140">
        <v>8773</v>
      </c>
      <c r="K61" s="114">
        <v>229</v>
      </c>
      <c r="L61" s="116">
        <v>2.6102815456514303</v>
      </c>
    </row>
    <row r="62" spans="1:12" s="110" customFormat="1" ht="15" customHeight="1" x14ac:dyDescent="0.2">
      <c r="A62" s="120"/>
      <c r="B62" s="119"/>
      <c r="C62" s="258"/>
      <c r="D62" s="258" t="s">
        <v>200</v>
      </c>
      <c r="E62" s="113">
        <v>7.6479438314944836</v>
      </c>
      <c r="F62" s="115">
        <v>1525</v>
      </c>
      <c r="G62" s="114">
        <v>1496</v>
      </c>
      <c r="H62" s="114">
        <v>1524</v>
      </c>
      <c r="I62" s="114">
        <v>1477</v>
      </c>
      <c r="J62" s="140">
        <v>1446</v>
      </c>
      <c r="K62" s="114">
        <v>79</v>
      </c>
      <c r="L62" s="116">
        <v>5.463347164591978</v>
      </c>
    </row>
    <row r="63" spans="1:12" s="110" customFormat="1" ht="15" customHeight="1" x14ac:dyDescent="0.2">
      <c r="A63" s="120"/>
      <c r="B63" s="119"/>
      <c r="C63" s="258"/>
      <c r="D63" s="267" t="s">
        <v>198</v>
      </c>
      <c r="E63" s="113">
        <v>77.639344262295083</v>
      </c>
      <c r="F63" s="115">
        <v>1184</v>
      </c>
      <c r="G63" s="114">
        <v>1151</v>
      </c>
      <c r="H63" s="114">
        <v>1188</v>
      </c>
      <c r="I63" s="114">
        <v>1147</v>
      </c>
      <c r="J63" s="140">
        <v>1123</v>
      </c>
      <c r="K63" s="114">
        <v>61</v>
      </c>
      <c r="L63" s="116">
        <v>5.4318788958147817</v>
      </c>
    </row>
    <row r="64" spans="1:12" s="110" customFormat="1" ht="15" customHeight="1" x14ac:dyDescent="0.2">
      <c r="A64" s="120"/>
      <c r="B64" s="119"/>
      <c r="C64" s="258"/>
      <c r="D64" s="267" t="s">
        <v>199</v>
      </c>
      <c r="E64" s="113">
        <v>22.360655737704917</v>
      </c>
      <c r="F64" s="115">
        <v>341</v>
      </c>
      <c r="G64" s="114">
        <v>345</v>
      </c>
      <c r="H64" s="114">
        <v>336</v>
      </c>
      <c r="I64" s="114">
        <v>330</v>
      </c>
      <c r="J64" s="140">
        <v>323</v>
      </c>
      <c r="K64" s="114">
        <v>18</v>
      </c>
      <c r="L64" s="116">
        <v>5.5727554179566567</v>
      </c>
    </row>
    <row r="65" spans="1:12" s="110" customFormat="1" ht="15" customHeight="1" x14ac:dyDescent="0.2">
      <c r="A65" s="120"/>
      <c r="B65" s="119" t="s">
        <v>201</v>
      </c>
      <c r="C65" s="258"/>
      <c r="E65" s="113">
        <v>5.9456591761718895</v>
      </c>
      <c r="F65" s="115">
        <v>1569</v>
      </c>
      <c r="G65" s="114">
        <v>1543</v>
      </c>
      <c r="H65" s="114">
        <v>1536</v>
      </c>
      <c r="I65" s="114">
        <v>1534</v>
      </c>
      <c r="J65" s="140">
        <v>1504</v>
      </c>
      <c r="K65" s="114">
        <v>65</v>
      </c>
      <c r="L65" s="116">
        <v>4.3218085106382977</v>
      </c>
    </row>
    <row r="66" spans="1:12" s="110" customFormat="1" ht="15" customHeight="1" x14ac:dyDescent="0.2">
      <c r="A66" s="120"/>
      <c r="B66" s="119"/>
      <c r="C66" s="258" t="s">
        <v>106</v>
      </c>
      <c r="E66" s="113">
        <v>52.708731676226897</v>
      </c>
      <c r="F66" s="115">
        <v>827</v>
      </c>
      <c r="G66" s="114">
        <v>801</v>
      </c>
      <c r="H66" s="114">
        <v>805</v>
      </c>
      <c r="I66" s="114">
        <v>805</v>
      </c>
      <c r="J66" s="140">
        <v>790</v>
      </c>
      <c r="K66" s="114">
        <v>37</v>
      </c>
      <c r="L66" s="116">
        <v>4.6835443037974684</v>
      </c>
    </row>
    <row r="67" spans="1:12" s="110" customFormat="1" ht="15" customHeight="1" x14ac:dyDescent="0.2">
      <c r="A67" s="120"/>
      <c r="B67" s="119"/>
      <c r="C67" s="258" t="s">
        <v>107</v>
      </c>
      <c r="E67" s="113">
        <v>47.291268323773103</v>
      </c>
      <c r="F67" s="115">
        <v>742</v>
      </c>
      <c r="G67" s="114">
        <v>742</v>
      </c>
      <c r="H67" s="114">
        <v>731</v>
      </c>
      <c r="I67" s="114">
        <v>729</v>
      </c>
      <c r="J67" s="140">
        <v>714</v>
      </c>
      <c r="K67" s="114">
        <v>28</v>
      </c>
      <c r="L67" s="116">
        <v>3.9215686274509802</v>
      </c>
    </row>
    <row r="68" spans="1:12" s="110" customFormat="1" ht="15" customHeight="1" x14ac:dyDescent="0.2">
      <c r="A68" s="120"/>
      <c r="B68" s="119"/>
      <c r="C68" s="258" t="s">
        <v>105</v>
      </c>
      <c r="D68" s="110" t="s">
        <v>202</v>
      </c>
      <c r="E68" s="113">
        <v>21.733588272785212</v>
      </c>
      <c r="F68" s="115">
        <v>341</v>
      </c>
      <c r="G68" s="114">
        <v>334</v>
      </c>
      <c r="H68" s="114">
        <v>321</v>
      </c>
      <c r="I68" s="114">
        <v>312</v>
      </c>
      <c r="J68" s="140">
        <v>296</v>
      </c>
      <c r="K68" s="114">
        <v>45</v>
      </c>
      <c r="L68" s="116">
        <v>15.202702702702704</v>
      </c>
    </row>
    <row r="69" spans="1:12" s="110" customFormat="1" ht="15" customHeight="1" x14ac:dyDescent="0.2">
      <c r="A69" s="120"/>
      <c r="B69" s="119"/>
      <c r="C69" s="258"/>
      <c r="D69" s="267" t="s">
        <v>198</v>
      </c>
      <c r="E69" s="113">
        <v>53.958944281524928</v>
      </c>
      <c r="F69" s="115">
        <v>184</v>
      </c>
      <c r="G69" s="114">
        <v>177</v>
      </c>
      <c r="H69" s="114">
        <v>176</v>
      </c>
      <c r="I69" s="114">
        <v>174</v>
      </c>
      <c r="J69" s="140">
        <v>161</v>
      </c>
      <c r="K69" s="114">
        <v>23</v>
      </c>
      <c r="L69" s="116">
        <v>14.285714285714286</v>
      </c>
    </row>
    <row r="70" spans="1:12" s="110" customFormat="1" ht="15" customHeight="1" x14ac:dyDescent="0.2">
      <c r="A70" s="120"/>
      <c r="B70" s="119"/>
      <c r="C70" s="258"/>
      <c r="D70" s="267" t="s">
        <v>199</v>
      </c>
      <c r="E70" s="113">
        <v>46.041055718475072</v>
      </c>
      <c r="F70" s="115">
        <v>157</v>
      </c>
      <c r="G70" s="114">
        <v>157</v>
      </c>
      <c r="H70" s="114">
        <v>145</v>
      </c>
      <c r="I70" s="114">
        <v>138</v>
      </c>
      <c r="J70" s="140">
        <v>135</v>
      </c>
      <c r="K70" s="114">
        <v>22</v>
      </c>
      <c r="L70" s="116">
        <v>16.296296296296298</v>
      </c>
    </row>
    <row r="71" spans="1:12" s="110" customFormat="1" ht="15" customHeight="1" x14ac:dyDescent="0.2">
      <c r="A71" s="120"/>
      <c r="B71" s="119"/>
      <c r="C71" s="258"/>
      <c r="D71" s="110" t="s">
        <v>203</v>
      </c>
      <c r="E71" s="113">
        <v>69.662205226258763</v>
      </c>
      <c r="F71" s="115">
        <v>1093</v>
      </c>
      <c r="G71" s="114">
        <v>1079</v>
      </c>
      <c r="H71" s="114">
        <v>1083</v>
      </c>
      <c r="I71" s="114">
        <v>1092</v>
      </c>
      <c r="J71" s="140">
        <v>1083</v>
      </c>
      <c r="K71" s="114">
        <v>10</v>
      </c>
      <c r="L71" s="116">
        <v>0.92336103416435822</v>
      </c>
    </row>
    <row r="72" spans="1:12" s="110" customFormat="1" ht="15" customHeight="1" x14ac:dyDescent="0.2">
      <c r="A72" s="120"/>
      <c r="B72" s="119"/>
      <c r="C72" s="258"/>
      <c r="D72" s="267" t="s">
        <v>198</v>
      </c>
      <c r="E72" s="113">
        <v>51.052150045745655</v>
      </c>
      <c r="F72" s="115">
        <v>558</v>
      </c>
      <c r="G72" s="114">
        <v>543</v>
      </c>
      <c r="H72" s="114">
        <v>548</v>
      </c>
      <c r="I72" s="114">
        <v>551</v>
      </c>
      <c r="J72" s="140">
        <v>549</v>
      </c>
      <c r="K72" s="114">
        <v>9</v>
      </c>
      <c r="L72" s="116">
        <v>1.639344262295082</v>
      </c>
    </row>
    <row r="73" spans="1:12" s="110" customFormat="1" ht="15" customHeight="1" x14ac:dyDescent="0.2">
      <c r="A73" s="120"/>
      <c r="B73" s="119"/>
      <c r="C73" s="258"/>
      <c r="D73" s="267" t="s">
        <v>199</v>
      </c>
      <c r="E73" s="113">
        <v>48.947849954254345</v>
      </c>
      <c r="F73" s="115">
        <v>535</v>
      </c>
      <c r="G73" s="114">
        <v>536</v>
      </c>
      <c r="H73" s="114">
        <v>535</v>
      </c>
      <c r="I73" s="114">
        <v>541</v>
      </c>
      <c r="J73" s="140">
        <v>534</v>
      </c>
      <c r="K73" s="114">
        <v>1</v>
      </c>
      <c r="L73" s="116">
        <v>0.18726591760299627</v>
      </c>
    </row>
    <row r="74" spans="1:12" s="110" customFormat="1" ht="15" customHeight="1" x14ac:dyDescent="0.2">
      <c r="A74" s="120"/>
      <c r="B74" s="119"/>
      <c r="C74" s="258"/>
      <c r="D74" s="110" t="s">
        <v>204</v>
      </c>
      <c r="E74" s="113">
        <v>8.6042065009560229</v>
      </c>
      <c r="F74" s="115">
        <v>135</v>
      </c>
      <c r="G74" s="114">
        <v>130</v>
      </c>
      <c r="H74" s="114">
        <v>132</v>
      </c>
      <c r="I74" s="114">
        <v>130</v>
      </c>
      <c r="J74" s="140">
        <v>125</v>
      </c>
      <c r="K74" s="114">
        <v>10</v>
      </c>
      <c r="L74" s="116">
        <v>8</v>
      </c>
    </row>
    <row r="75" spans="1:12" s="110" customFormat="1" ht="15" customHeight="1" x14ac:dyDescent="0.2">
      <c r="A75" s="120"/>
      <c r="B75" s="119"/>
      <c r="C75" s="258"/>
      <c r="D75" s="267" t="s">
        <v>198</v>
      </c>
      <c r="E75" s="113">
        <v>62.962962962962962</v>
      </c>
      <c r="F75" s="115">
        <v>85</v>
      </c>
      <c r="G75" s="114">
        <v>81</v>
      </c>
      <c r="H75" s="114">
        <v>81</v>
      </c>
      <c r="I75" s="114">
        <v>80</v>
      </c>
      <c r="J75" s="140">
        <v>80</v>
      </c>
      <c r="K75" s="114">
        <v>5</v>
      </c>
      <c r="L75" s="116">
        <v>6.25</v>
      </c>
    </row>
    <row r="76" spans="1:12" s="110" customFormat="1" ht="15" customHeight="1" x14ac:dyDescent="0.2">
      <c r="A76" s="120"/>
      <c r="B76" s="119"/>
      <c r="C76" s="258"/>
      <c r="D76" s="267" t="s">
        <v>199</v>
      </c>
      <c r="E76" s="113">
        <v>37.037037037037038</v>
      </c>
      <c r="F76" s="115">
        <v>50</v>
      </c>
      <c r="G76" s="114">
        <v>49</v>
      </c>
      <c r="H76" s="114">
        <v>51</v>
      </c>
      <c r="I76" s="114">
        <v>50</v>
      </c>
      <c r="J76" s="140">
        <v>45</v>
      </c>
      <c r="K76" s="114">
        <v>5</v>
      </c>
      <c r="L76" s="116">
        <v>11.111111111111111</v>
      </c>
    </row>
    <row r="77" spans="1:12" s="110" customFormat="1" ht="15" customHeight="1" x14ac:dyDescent="0.2">
      <c r="A77" s="534"/>
      <c r="B77" s="119" t="s">
        <v>205</v>
      </c>
      <c r="C77" s="268"/>
      <c r="D77" s="182"/>
      <c r="E77" s="113">
        <v>7.1241805297661909</v>
      </c>
      <c r="F77" s="115">
        <v>1880</v>
      </c>
      <c r="G77" s="114">
        <v>1869</v>
      </c>
      <c r="H77" s="114">
        <v>1954</v>
      </c>
      <c r="I77" s="114">
        <v>1953</v>
      </c>
      <c r="J77" s="140">
        <v>1941</v>
      </c>
      <c r="K77" s="114">
        <v>-61</v>
      </c>
      <c r="L77" s="116">
        <v>-3.1427099433281813</v>
      </c>
    </row>
    <row r="78" spans="1:12" s="110" customFormat="1" ht="15" customHeight="1" x14ac:dyDescent="0.2">
      <c r="A78" s="120"/>
      <c r="B78" s="119"/>
      <c r="C78" s="268" t="s">
        <v>106</v>
      </c>
      <c r="D78" s="182"/>
      <c r="E78" s="113">
        <v>55.585106382978722</v>
      </c>
      <c r="F78" s="115">
        <v>1045</v>
      </c>
      <c r="G78" s="114">
        <v>1035</v>
      </c>
      <c r="H78" s="114">
        <v>1113</v>
      </c>
      <c r="I78" s="114">
        <v>1109</v>
      </c>
      <c r="J78" s="140">
        <v>1088</v>
      </c>
      <c r="K78" s="114">
        <v>-43</v>
      </c>
      <c r="L78" s="116">
        <v>-3.9522058823529411</v>
      </c>
    </row>
    <row r="79" spans="1:12" s="110" customFormat="1" ht="15" customHeight="1" x14ac:dyDescent="0.2">
      <c r="A79" s="123"/>
      <c r="B79" s="124"/>
      <c r="C79" s="260" t="s">
        <v>107</v>
      </c>
      <c r="D79" s="261"/>
      <c r="E79" s="125">
        <v>44.414893617021278</v>
      </c>
      <c r="F79" s="143">
        <v>835</v>
      </c>
      <c r="G79" s="144">
        <v>834</v>
      </c>
      <c r="H79" s="144">
        <v>841</v>
      </c>
      <c r="I79" s="144">
        <v>844</v>
      </c>
      <c r="J79" s="145">
        <v>853</v>
      </c>
      <c r="K79" s="144">
        <v>-18</v>
      </c>
      <c r="L79" s="146">
        <v>-2.1101992966002343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26389</v>
      </c>
      <c r="E11" s="114">
        <v>26025</v>
      </c>
      <c r="F11" s="114">
        <v>26824</v>
      </c>
      <c r="G11" s="114">
        <v>26375</v>
      </c>
      <c r="H11" s="140">
        <v>25899</v>
      </c>
      <c r="I11" s="115">
        <v>490</v>
      </c>
      <c r="J11" s="116">
        <v>1.8919649407313024</v>
      </c>
    </row>
    <row r="12" spans="1:15" s="110" customFormat="1" ht="24.95" customHeight="1" x14ac:dyDescent="0.2">
      <c r="A12" s="193" t="s">
        <v>132</v>
      </c>
      <c r="B12" s="194" t="s">
        <v>133</v>
      </c>
      <c r="C12" s="113">
        <v>0.76925991890560463</v>
      </c>
      <c r="D12" s="115">
        <v>203</v>
      </c>
      <c r="E12" s="114">
        <v>187</v>
      </c>
      <c r="F12" s="114">
        <v>227</v>
      </c>
      <c r="G12" s="114">
        <v>219</v>
      </c>
      <c r="H12" s="140">
        <v>204</v>
      </c>
      <c r="I12" s="115">
        <v>-1</v>
      </c>
      <c r="J12" s="116">
        <v>-0.49019607843137253</v>
      </c>
    </row>
    <row r="13" spans="1:15" s="110" customFormat="1" ht="24.95" customHeight="1" x14ac:dyDescent="0.2">
      <c r="A13" s="193" t="s">
        <v>134</v>
      </c>
      <c r="B13" s="199" t="s">
        <v>214</v>
      </c>
      <c r="C13" s="113">
        <v>0.86778581984917957</v>
      </c>
      <c r="D13" s="115">
        <v>229</v>
      </c>
      <c r="E13" s="114">
        <v>210</v>
      </c>
      <c r="F13" s="114">
        <v>218</v>
      </c>
      <c r="G13" s="114">
        <v>214</v>
      </c>
      <c r="H13" s="140">
        <v>209</v>
      </c>
      <c r="I13" s="115">
        <v>20</v>
      </c>
      <c r="J13" s="116">
        <v>9.5693779904306222</v>
      </c>
    </row>
    <row r="14" spans="1:15" s="287" customFormat="1" ht="24" customHeight="1" x14ac:dyDescent="0.2">
      <c r="A14" s="193" t="s">
        <v>215</v>
      </c>
      <c r="B14" s="199" t="s">
        <v>137</v>
      </c>
      <c r="C14" s="113">
        <v>32.778809352381671</v>
      </c>
      <c r="D14" s="115">
        <v>8650</v>
      </c>
      <c r="E14" s="114">
        <v>8437</v>
      </c>
      <c r="F14" s="114">
        <v>8746</v>
      </c>
      <c r="G14" s="114">
        <v>8575</v>
      </c>
      <c r="H14" s="140">
        <v>8243</v>
      </c>
      <c r="I14" s="115">
        <v>407</v>
      </c>
      <c r="J14" s="116">
        <v>4.9375227465728493</v>
      </c>
      <c r="K14" s="110"/>
      <c r="L14" s="110"/>
      <c r="M14" s="110"/>
      <c r="N14" s="110"/>
      <c r="O14" s="110"/>
    </row>
    <row r="15" spans="1:15" s="110" customFormat="1" ht="24.75" customHeight="1" x14ac:dyDescent="0.2">
      <c r="A15" s="193" t="s">
        <v>216</v>
      </c>
      <c r="B15" s="199" t="s">
        <v>217</v>
      </c>
      <c r="C15" s="113">
        <v>3.2324074424949791</v>
      </c>
      <c r="D15" s="115">
        <v>853</v>
      </c>
      <c r="E15" s="114">
        <v>853</v>
      </c>
      <c r="F15" s="114">
        <v>865</v>
      </c>
      <c r="G15" s="114">
        <v>828</v>
      </c>
      <c r="H15" s="140">
        <v>828</v>
      </c>
      <c r="I15" s="115">
        <v>25</v>
      </c>
      <c r="J15" s="116">
        <v>3.0193236714975846</v>
      </c>
    </row>
    <row r="16" spans="1:15" s="287" customFormat="1" ht="24.95" customHeight="1" x14ac:dyDescent="0.2">
      <c r="A16" s="193" t="s">
        <v>218</v>
      </c>
      <c r="B16" s="199" t="s">
        <v>141</v>
      </c>
      <c r="C16" s="113">
        <v>20.284967221190648</v>
      </c>
      <c r="D16" s="115">
        <v>5353</v>
      </c>
      <c r="E16" s="114">
        <v>5316</v>
      </c>
      <c r="F16" s="114">
        <v>5385</v>
      </c>
      <c r="G16" s="114">
        <v>5295</v>
      </c>
      <c r="H16" s="140">
        <v>4986</v>
      </c>
      <c r="I16" s="115">
        <v>367</v>
      </c>
      <c r="J16" s="116">
        <v>7.360609707180104</v>
      </c>
      <c r="K16" s="110"/>
      <c r="L16" s="110"/>
      <c r="M16" s="110"/>
      <c r="N16" s="110"/>
      <c r="O16" s="110"/>
    </row>
    <row r="17" spans="1:15" s="110" customFormat="1" ht="24.95" customHeight="1" x14ac:dyDescent="0.2">
      <c r="A17" s="193" t="s">
        <v>219</v>
      </c>
      <c r="B17" s="199" t="s">
        <v>220</v>
      </c>
      <c r="C17" s="113">
        <v>9.2614346886960472</v>
      </c>
      <c r="D17" s="115">
        <v>2444</v>
      </c>
      <c r="E17" s="114">
        <v>2268</v>
      </c>
      <c r="F17" s="114">
        <v>2496</v>
      </c>
      <c r="G17" s="114">
        <v>2452</v>
      </c>
      <c r="H17" s="140">
        <v>2429</v>
      </c>
      <c r="I17" s="115">
        <v>15</v>
      </c>
      <c r="J17" s="116">
        <v>0.61753808151502676</v>
      </c>
    </row>
    <row r="18" spans="1:15" s="287" customFormat="1" ht="24.95" customHeight="1" x14ac:dyDescent="0.2">
      <c r="A18" s="201" t="s">
        <v>144</v>
      </c>
      <c r="B18" s="202" t="s">
        <v>145</v>
      </c>
      <c r="C18" s="113">
        <v>11.535109325855471</v>
      </c>
      <c r="D18" s="115">
        <v>3044</v>
      </c>
      <c r="E18" s="114">
        <v>2905</v>
      </c>
      <c r="F18" s="114">
        <v>3261</v>
      </c>
      <c r="G18" s="114">
        <v>3171</v>
      </c>
      <c r="H18" s="140">
        <v>3141</v>
      </c>
      <c r="I18" s="115">
        <v>-97</v>
      </c>
      <c r="J18" s="116">
        <v>-3.0881884750079593</v>
      </c>
      <c r="K18" s="110"/>
      <c r="L18" s="110"/>
      <c r="M18" s="110"/>
      <c r="N18" s="110"/>
      <c r="O18" s="110"/>
    </row>
    <row r="19" spans="1:15" s="110" customFormat="1" ht="24.95" customHeight="1" x14ac:dyDescent="0.2">
      <c r="A19" s="193" t="s">
        <v>146</v>
      </c>
      <c r="B19" s="199" t="s">
        <v>147</v>
      </c>
      <c r="C19" s="113">
        <v>12.361211110690061</v>
      </c>
      <c r="D19" s="115">
        <v>3262</v>
      </c>
      <c r="E19" s="114">
        <v>3266</v>
      </c>
      <c r="F19" s="114">
        <v>3285</v>
      </c>
      <c r="G19" s="114">
        <v>3261</v>
      </c>
      <c r="H19" s="140">
        <v>3248</v>
      </c>
      <c r="I19" s="115">
        <v>14</v>
      </c>
      <c r="J19" s="116">
        <v>0.43103448275862066</v>
      </c>
    </row>
    <row r="20" spans="1:15" s="287" customFormat="1" ht="24.95" customHeight="1" x14ac:dyDescent="0.2">
      <c r="A20" s="193" t="s">
        <v>148</v>
      </c>
      <c r="B20" s="199" t="s">
        <v>149</v>
      </c>
      <c r="C20" s="113">
        <v>2.9823032324074426</v>
      </c>
      <c r="D20" s="115">
        <v>787</v>
      </c>
      <c r="E20" s="114">
        <v>764</v>
      </c>
      <c r="F20" s="114">
        <v>822</v>
      </c>
      <c r="G20" s="114">
        <v>804</v>
      </c>
      <c r="H20" s="140">
        <v>783</v>
      </c>
      <c r="I20" s="115">
        <v>4</v>
      </c>
      <c r="J20" s="116">
        <v>0.51085568326947639</v>
      </c>
      <c r="K20" s="110"/>
      <c r="L20" s="110"/>
      <c r="M20" s="110"/>
      <c r="N20" s="110"/>
      <c r="O20" s="110"/>
    </row>
    <row r="21" spans="1:15" s="110" customFormat="1" ht="24.95" customHeight="1" x14ac:dyDescent="0.2">
      <c r="A21" s="201" t="s">
        <v>150</v>
      </c>
      <c r="B21" s="202" t="s">
        <v>151</v>
      </c>
      <c r="C21" s="113">
        <v>4.7936640266777824</v>
      </c>
      <c r="D21" s="115">
        <v>1265</v>
      </c>
      <c r="E21" s="114">
        <v>1316</v>
      </c>
      <c r="F21" s="114">
        <v>1321</v>
      </c>
      <c r="G21" s="114">
        <v>1341</v>
      </c>
      <c r="H21" s="140">
        <v>1297</v>
      </c>
      <c r="I21" s="115">
        <v>-32</v>
      </c>
      <c r="J21" s="116">
        <v>-2.4672320740169624</v>
      </c>
    </row>
    <row r="22" spans="1:15" s="110" customFormat="1" ht="24.95" customHeight="1" x14ac:dyDescent="0.2">
      <c r="A22" s="201" t="s">
        <v>152</v>
      </c>
      <c r="B22" s="199" t="s">
        <v>153</v>
      </c>
      <c r="C22" s="113">
        <v>1.3642047822956536</v>
      </c>
      <c r="D22" s="115">
        <v>360</v>
      </c>
      <c r="E22" s="114">
        <v>357</v>
      </c>
      <c r="F22" s="114">
        <v>352</v>
      </c>
      <c r="G22" s="114">
        <v>331</v>
      </c>
      <c r="H22" s="140">
        <v>329</v>
      </c>
      <c r="I22" s="115">
        <v>31</v>
      </c>
      <c r="J22" s="116">
        <v>9.4224924012158056</v>
      </c>
    </row>
    <row r="23" spans="1:15" s="110" customFormat="1" ht="24.95" customHeight="1" x14ac:dyDescent="0.2">
      <c r="A23" s="193" t="s">
        <v>154</v>
      </c>
      <c r="B23" s="199" t="s">
        <v>155</v>
      </c>
      <c r="C23" s="113">
        <v>1.9402023570427072</v>
      </c>
      <c r="D23" s="115">
        <v>512</v>
      </c>
      <c r="E23" s="114">
        <v>529</v>
      </c>
      <c r="F23" s="114">
        <v>534</v>
      </c>
      <c r="G23" s="114">
        <v>524</v>
      </c>
      <c r="H23" s="140">
        <v>521</v>
      </c>
      <c r="I23" s="115">
        <v>-9</v>
      </c>
      <c r="J23" s="116">
        <v>-1.727447216890595</v>
      </c>
    </row>
    <row r="24" spans="1:15" s="110" customFormat="1" ht="24.95" customHeight="1" x14ac:dyDescent="0.2">
      <c r="A24" s="193" t="s">
        <v>156</v>
      </c>
      <c r="B24" s="199" t="s">
        <v>221</v>
      </c>
      <c r="C24" s="113">
        <v>3.2286179847663798</v>
      </c>
      <c r="D24" s="115">
        <v>852</v>
      </c>
      <c r="E24" s="114">
        <v>860</v>
      </c>
      <c r="F24" s="114">
        <v>866</v>
      </c>
      <c r="G24" s="114">
        <v>824</v>
      </c>
      <c r="H24" s="140">
        <v>838</v>
      </c>
      <c r="I24" s="115">
        <v>14</v>
      </c>
      <c r="J24" s="116">
        <v>1.6706443914081146</v>
      </c>
    </row>
    <row r="25" spans="1:15" s="110" customFormat="1" ht="24.95" customHeight="1" x14ac:dyDescent="0.2">
      <c r="A25" s="193" t="s">
        <v>222</v>
      </c>
      <c r="B25" s="204" t="s">
        <v>159</v>
      </c>
      <c r="C25" s="113">
        <v>0.79578612300579787</v>
      </c>
      <c r="D25" s="115">
        <v>210</v>
      </c>
      <c r="E25" s="114">
        <v>213</v>
      </c>
      <c r="F25" s="114">
        <v>236</v>
      </c>
      <c r="G25" s="114">
        <v>228</v>
      </c>
      <c r="H25" s="140">
        <v>212</v>
      </c>
      <c r="I25" s="115">
        <v>-2</v>
      </c>
      <c r="J25" s="116">
        <v>-0.94339622641509435</v>
      </c>
    </row>
    <row r="26" spans="1:15" s="110" customFormat="1" ht="24.95" customHeight="1" x14ac:dyDescent="0.2">
      <c r="A26" s="201">
        <v>782.78300000000002</v>
      </c>
      <c r="B26" s="203" t="s">
        <v>160</v>
      </c>
      <c r="C26" s="113">
        <v>0</v>
      </c>
      <c r="D26" s="115">
        <v>0</v>
      </c>
      <c r="E26" s="114">
        <v>0</v>
      </c>
      <c r="F26" s="114">
        <v>0</v>
      </c>
      <c r="G26" s="114">
        <v>0</v>
      </c>
      <c r="H26" s="140">
        <v>0</v>
      </c>
      <c r="I26" s="115">
        <v>0</v>
      </c>
      <c r="J26" s="116">
        <v>0</v>
      </c>
    </row>
    <row r="27" spans="1:15" s="110" customFormat="1" ht="24.95" customHeight="1" x14ac:dyDescent="0.2">
      <c r="A27" s="193" t="s">
        <v>161</v>
      </c>
      <c r="B27" s="199" t="s">
        <v>223</v>
      </c>
      <c r="C27" s="113">
        <v>4.8391375194209711</v>
      </c>
      <c r="D27" s="115">
        <v>1277</v>
      </c>
      <c r="E27" s="114">
        <v>1274</v>
      </c>
      <c r="F27" s="114">
        <v>1283</v>
      </c>
      <c r="G27" s="114">
        <v>1276</v>
      </c>
      <c r="H27" s="140">
        <v>1167</v>
      </c>
      <c r="I27" s="115">
        <v>110</v>
      </c>
      <c r="J27" s="116">
        <v>9.4258783204798622</v>
      </c>
    </row>
    <row r="28" spans="1:15" s="110" customFormat="1" ht="24.95" customHeight="1" x14ac:dyDescent="0.2">
      <c r="A28" s="193" t="s">
        <v>163</v>
      </c>
      <c r="B28" s="199" t="s">
        <v>164</v>
      </c>
      <c r="C28" s="113">
        <v>2.8989351623782635</v>
      </c>
      <c r="D28" s="115">
        <v>765</v>
      </c>
      <c r="E28" s="114">
        <v>768</v>
      </c>
      <c r="F28" s="114">
        <v>763</v>
      </c>
      <c r="G28" s="114">
        <v>769</v>
      </c>
      <c r="H28" s="140">
        <v>767</v>
      </c>
      <c r="I28" s="115">
        <v>-2</v>
      </c>
      <c r="J28" s="116">
        <v>-0.2607561929595828</v>
      </c>
    </row>
    <row r="29" spans="1:15" s="110" customFormat="1" ht="24.95" customHeight="1" x14ac:dyDescent="0.2">
      <c r="A29" s="193">
        <v>86</v>
      </c>
      <c r="B29" s="199" t="s">
        <v>165</v>
      </c>
      <c r="C29" s="113">
        <v>8.5111220584334379</v>
      </c>
      <c r="D29" s="115">
        <v>2246</v>
      </c>
      <c r="E29" s="114">
        <v>2191</v>
      </c>
      <c r="F29" s="114">
        <v>2162</v>
      </c>
      <c r="G29" s="114">
        <v>2147</v>
      </c>
      <c r="H29" s="140">
        <v>2175</v>
      </c>
      <c r="I29" s="115">
        <v>71</v>
      </c>
      <c r="J29" s="116">
        <v>3.264367816091954</v>
      </c>
    </row>
    <row r="30" spans="1:15" s="110" customFormat="1" ht="24.95" customHeight="1" x14ac:dyDescent="0.2">
      <c r="A30" s="193">
        <v>87.88</v>
      </c>
      <c r="B30" s="204" t="s">
        <v>166</v>
      </c>
      <c r="C30" s="113">
        <v>8.1776497783167237</v>
      </c>
      <c r="D30" s="115">
        <v>2158</v>
      </c>
      <c r="E30" s="114">
        <v>2173</v>
      </c>
      <c r="F30" s="114">
        <v>2148</v>
      </c>
      <c r="G30" s="114">
        <v>2109</v>
      </c>
      <c r="H30" s="140">
        <v>2103</v>
      </c>
      <c r="I30" s="115">
        <v>55</v>
      </c>
      <c r="J30" s="116">
        <v>2.6153114598193059</v>
      </c>
    </row>
    <row r="31" spans="1:15" s="110" customFormat="1" ht="24.95" customHeight="1" x14ac:dyDescent="0.2">
      <c r="A31" s="193" t="s">
        <v>167</v>
      </c>
      <c r="B31" s="199" t="s">
        <v>168</v>
      </c>
      <c r="C31" s="113">
        <v>2.1562014475728524</v>
      </c>
      <c r="D31" s="115">
        <v>569</v>
      </c>
      <c r="E31" s="114">
        <v>575</v>
      </c>
      <c r="F31" s="114">
        <v>600</v>
      </c>
      <c r="G31" s="114">
        <v>582</v>
      </c>
      <c r="H31" s="140">
        <v>662</v>
      </c>
      <c r="I31" s="115">
        <v>-93</v>
      </c>
      <c r="J31" s="116">
        <v>-14.04833836858006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0.76925991890560463</v>
      </c>
      <c r="D34" s="115">
        <v>203</v>
      </c>
      <c r="E34" s="114">
        <v>187</v>
      </c>
      <c r="F34" s="114">
        <v>227</v>
      </c>
      <c r="G34" s="114">
        <v>219</v>
      </c>
      <c r="H34" s="140">
        <v>204</v>
      </c>
      <c r="I34" s="115">
        <v>-1</v>
      </c>
      <c r="J34" s="116">
        <v>-0.49019607843137253</v>
      </c>
    </row>
    <row r="35" spans="1:10" s="110" customFormat="1" ht="24.95" customHeight="1" x14ac:dyDescent="0.2">
      <c r="A35" s="292" t="s">
        <v>171</v>
      </c>
      <c r="B35" s="293" t="s">
        <v>172</v>
      </c>
      <c r="C35" s="113">
        <v>45.181704498086326</v>
      </c>
      <c r="D35" s="115">
        <v>11923</v>
      </c>
      <c r="E35" s="114">
        <v>11552</v>
      </c>
      <c r="F35" s="114">
        <v>12225</v>
      </c>
      <c r="G35" s="114">
        <v>11960</v>
      </c>
      <c r="H35" s="140">
        <v>11593</v>
      </c>
      <c r="I35" s="115">
        <v>330</v>
      </c>
      <c r="J35" s="116">
        <v>2.8465453290778919</v>
      </c>
    </row>
    <row r="36" spans="1:10" s="110" customFormat="1" ht="24.95" customHeight="1" x14ac:dyDescent="0.2">
      <c r="A36" s="294" t="s">
        <v>173</v>
      </c>
      <c r="B36" s="295" t="s">
        <v>174</v>
      </c>
      <c r="C36" s="125">
        <v>54.04903558300807</v>
      </c>
      <c r="D36" s="143">
        <v>14263</v>
      </c>
      <c r="E36" s="144">
        <v>14286</v>
      </c>
      <c r="F36" s="144">
        <v>14372</v>
      </c>
      <c r="G36" s="144">
        <v>14196</v>
      </c>
      <c r="H36" s="145">
        <v>14102</v>
      </c>
      <c r="I36" s="143">
        <v>161</v>
      </c>
      <c r="J36" s="146">
        <v>1.1416820309176003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2020-09-25T11:04:17Z</dcterms:created>
  <dcterms:modified xsi:type="dcterms:W3CDTF">2020-09-28T08:11:00Z</dcterms:modified>
</cp:coreProperties>
</file>