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s="1"/>
  <c r="G71" i="24"/>
  <c r="F71" i="24"/>
  <c r="E71" i="24"/>
  <c r="L70" i="24"/>
  <c r="H70" i="24" s="1"/>
  <c r="I70" i="24"/>
  <c r="G70" i="24"/>
  <c r="F70" i="24"/>
  <c r="E70" i="24"/>
  <c r="L69" i="24"/>
  <c r="H69" i="24" s="1"/>
  <c r="G69" i="24"/>
  <c r="F69" i="24"/>
  <c r="E69" i="24"/>
  <c r="L68" i="24"/>
  <c r="H68" i="24" s="1"/>
  <c r="I68" i="24"/>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s="1"/>
  <c r="G63" i="24"/>
  <c r="F63" i="24"/>
  <c r="E63" i="24"/>
  <c r="L62" i="24"/>
  <c r="H62" i="24" s="1"/>
  <c r="I62" i="24"/>
  <c r="G62" i="24"/>
  <c r="F62" i="24"/>
  <c r="E62" i="24"/>
  <c r="L61" i="24"/>
  <c r="H61" i="24" s="1"/>
  <c r="G61" i="24"/>
  <c r="F61" i="24"/>
  <c r="E61" i="24"/>
  <c r="L60" i="24"/>
  <c r="H60" i="24" s="1"/>
  <c r="I60" i="24"/>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s="1"/>
  <c r="G55" i="24"/>
  <c r="F55" i="24"/>
  <c r="E55" i="24"/>
  <c r="L54" i="24"/>
  <c r="H54" i="24" s="1"/>
  <c r="I54" i="24"/>
  <c r="G54" i="24"/>
  <c r="F54" i="24"/>
  <c r="E54" i="24"/>
  <c r="L53" i="24"/>
  <c r="H53" i="24" s="1"/>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J43" i="24"/>
  <c r="G43" i="24"/>
  <c r="E43" i="24"/>
  <c r="C43" i="24"/>
  <c r="I43" i="24" s="1"/>
  <c r="B43" i="24"/>
  <c r="L42" i="24"/>
  <c r="I42" i="24"/>
  <c r="F42" i="24"/>
  <c r="D42" i="24"/>
  <c r="C42" i="24"/>
  <c r="M42" i="24" s="1"/>
  <c r="B42" i="24"/>
  <c r="K42" i="24" s="1"/>
  <c r="M41" i="24"/>
  <c r="G41" i="24"/>
  <c r="E41" i="24"/>
  <c r="C41" i="24"/>
  <c r="I41" i="24" s="1"/>
  <c r="B41" i="24"/>
  <c r="L40" i="24"/>
  <c r="I40" i="24"/>
  <c r="F40" i="24"/>
  <c r="D40" i="24"/>
  <c r="C40" i="24"/>
  <c r="M40" i="24" s="1"/>
  <c r="B40" i="24"/>
  <c r="K40" i="24" s="1"/>
  <c r="M36" i="24"/>
  <c r="L36" i="24"/>
  <c r="K36" i="24"/>
  <c r="J36" i="24"/>
  <c r="I36" i="24"/>
  <c r="H36" i="24"/>
  <c r="G36" i="24"/>
  <c r="F36" i="24"/>
  <c r="E36" i="24"/>
  <c r="D36" i="24"/>
  <c r="K57" i="15"/>
  <c r="L57" i="15" s="1"/>
  <c r="C38" i="24"/>
  <c r="C37" i="24"/>
  <c r="M37" i="24" s="1"/>
  <c r="C35" i="24"/>
  <c r="C34" i="24"/>
  <c r="C33" i="24"/>
  <c r="C32" i="24"/>
  <c r="C31" i="24"/>
  <c r="C30" i="24"/>
  <c r="C29" i="24"/>
  <c r="C28" i="24"/>
  <c r="L28" i="24" s="1"/>
  <c r="C27" i="24"/>
  <c r="C26" i="24"/>
  <c r="C25" i="24"/>
  <c r="C24" i="24"/>
  <c r="C23" i="24"/>
  <c r="C22" i="24"/>
  <c r="C21" i="24"/>
  <c r="C20" i="24"/>
  <c r="L20" i="24" s="1"/>
  <c r="C19" i="24"/>
  <c r="C18" i="24"/>
  <c r="C17" i="24"/>
  <c r="C16" i="24"/>
  <c r="C15" i="24"/>
  <c r="C9" i="24"/>
  <c r="C8" i="24"/>
  <c r="C7" i="24"/>
  <c r="B39" i="24"/>
  <c r="J39" i="24" s="1"/>
  <c r="B38" i="24"/>
  <c r="B37" i="24"/>
  <c r="B35" i="24"/>
  <c r="B34" i="24"/>
  <c r="B33" i="24"/>
  <c r="B32" i="24"/>
  <c r="B31" i="24"/>
  <c r="B30" i="24"/>
  <c r="B29" i="24"/>
  <c r="B28" i="24"/>
  <c r="B27" i="24"/>
  <c r="B26" i="24"/>
  <c r="D26" i="24" s="1"/>
  <c r="B25" i="24"/>
  <c r="B24" i="24"/>
  <c r="B23" i="24"/>
  <c r="H23" i="24" s="1"/>
  <c r="B22" i="24"/>
  <c r="B21" i="24"/>
  <c r="B20" i="24"/>
  <c r="B19" i="24"/>
  <c r="B18" i="24"/>
  <c r="B17" i="24"/>
  <c r="B16" i="24"/>
  <c r="B15" i="24"/>
  <c r="B9" i="24"/>
  <c r="B8" i="24"/>
  <c r="B7" i="24"/>
  <c r="F7" i="24" l="1"/>
  <c r="D7" i="24"/>
  <c r="J7" i="24"/>
  <c r="K7" i="24"/>
  <c r="H7" i="24"/>
  <c r="K8" i="24"/>
  <c r="J8" i="24"/>
  <c r="H8" i="24"/>
  <c r="F8" i="24"/>
  <c r="D8" i="24"/>
  <c r="F9" i="24"/>
  <c r="D9" i="24"/>
  <c r="J9" i="24"/>
  <c r="K9" i="24"/>
  <c r="H9" i="24"/>
  <c r="H37" i="24"/>
  <c r="F37" i="24"/>
  <c r="D37" i="24"/>
  <c r="K37" i="24"/>
  <c r="J37" i="24"/>
  <c r="F15" i="24"/>
  <c r="D15" i="24"/>
  <c r="J15" i="24"/>
  <c r="K15" i="24"/>
  <c r="K18" i="24"/>
  <c r="J18" i="24"/>
  <c r="H18" i="24"/>
  <c r="F18" i="24"/>
  <c r="F31" i="24"/>
  <c r="D31" i="24"/>
  <c r="J31" i="24"/>
  <c r="K31" i="24"/>
  <c r="K34" i="24"/>
  <c r="J34" i="24"/>
  <c r="H34" i="24"/>
  <c r="F34" i="24"/>
  <c r="G25" i="24"/>
  <c r="M25" i="24"/>
  <c r="E25" i="24"/>
  <c r="L25" i="24"/>
  <c r="I25" i="24"/>
  <c r="H41" i="24"/>
  <c r="F41" i="24"/>
  <c r="D41" i="24"/>
  <c r="K41" i="24"/>
  <c r="J41" i="24"/>
  <c r="K61" i="24"/>
  <c r="J61" i="24"/>
  <c r="I61" i="24"/>
  <c r="G35" i="24"/>
  <c r="M35" i="24"/>
  <c r="E35" i="24"/>
  <c r="L35" i="24"/>
  <c r="I35" i="24"/>
  <c r="F19" i="24"/>
  <c r="D19" i="24"/>
  <c r="J19" i="24"/>
  <c r="K19" i="24"/>
  <c r="H19" i="24"/>
  <c r="K22" i="24"/>
  <c r="J22" i="24"/>
  <c r="H22" i="24"/>
  <c r="F22" i="24"/>
  <c r="D22" i="24"/>
  <c r="F35" i="24"/>
  <c r="D35" i="24"/>
  <c r="J35" i="24"/>
  <c r="K35" i="24"/>
  <c r="H35" i="24"/>
  <c r="H39" i="24"/>
  <c r="F39" i="24"/>
  <c r="D39" i="24"/>
  <c r="K39" i="24"/>
  <c r="I16" i="24"/>
  <c r="M16" i="24"/>
  <c r="E16" i="24"/>
  <c r="L16" i="24"/>
  <c r="G16" i="24"/>
  <c r="G29" i="24"/>
  <c r="M29" i="24"/>
  <c r="E29" i="24"/>
  <c r="L29" i="24"/>
  <c r="I29" i="24"/>
  <c r="I32" i="24"/>
  <c r="M32" i="24"/>
  <c r="E32" i="24"/>
  <c r="L32" i="24"/>
  <c r="G32" i="24"/>
  <c r="G19" i="24"/>
  <c r="M19" i="24"/>
  <c r="E19" i="24"/>
  <c r="L19" i="24"/>
  <c r="I19" i="24"/>
  <c r="K16" i="24"/>
  <c r="J16" i="24"/>
  <c r="H16" i="24"/>
  <c r="F16" i="24"/>
  <c r="D16" i="24"/>
  <c r="F29" i="24"/>
  <c r="D29" i="24"/>
  <c r="J29" i="24"/>
  <c r="K29" i="24"/>
  <c r="H29" i="24"/>
  <c r="K32" i="24"/>
  <c r="J32" i="24"/>
  <c r="H32" i="24"/>
  <c r="F32" i="24"/>
  <c r="D32" i="24"/>
  <c r="G23" i="24"/>
  <c r="M23" i="24"/>
  <c r="E23" i="24"/>
  <c r="L23" i="24"/>
  <c r="I23" i="24"/>
  <c r="I26" i="24"/>
  <c r="M26" i="24"/>
  <c r="E26" i="24"/>
  <c r="L26" i="24"/>
  <c r="G26" i="24"/>
  <c r="F25" i="24"/>
  <c r="D25" i="24"/>
  <c r="J25" i="24"/>
  <c r="K25" i="24"/>
  <c r="H25" i="24"/>
  <c r="F23" i="24"/>
  <c r="D23" i="24"/>
  <c r="J23" i="24"/>
  <c r="K23" i="24"/>
  <c r="K26" i="24"/>
  <c r="J26" i="24"/>
  <c r="H26" i="24"/>
  <c r="F26" i="24"/>
  <c r="G7" i="24"/>
  <c r="M7" i="24"/>
  <c r="E7" i="24"/>
  <c r="L7" i="24"/>
  <c r="I7" i="24"/>
  <c r="G9" i="24"/>
  <c r="M9" i="24"/>
  <c r="E9" i="24"/>
  <c r="L9" i="24"/>
  <c r="I9" i="24"/>
  <c r="G17" i="24"/>
  <c r="M17" i="24"/>
  <c r="E17" i="24"/>
  <c r="L17" i="24"/>
  <c r="I17" i="24"/>
  <c r="G33" i="24"/>
  <c r="M33" i="24"/>
  <c r="E33" i="24"/>
  <c r="L33" i="24"/>
  <c r="I33" i="24"/>
  <c r="H31" i="24"/>
  <c r="K53" i="24"/>
  <c r="J53" i="24"/>
  <c r="I53" i="24"/>
  <c r="K69" i="24"/>
  <c r="J69" i="24"/>
  <c r="I69" i="24"/>
  <c r="F17" i="24"/>
  <c r="D17" i="24"/>
  <c r="J17" i="24"/>
  <c r="K17" i="24"/>
  <c r="H17" i="24"/>
  <c r="K20" i="24"/>
  <c r="J20" i="24"/>
  <c r="H20" i="24"/>
  <c r="F20" i="24"/>
  <c r="D20" i="24"/>
  <c r="F33" i="24"/>
  <c r="D33" i="24"/>
  <c r="J33" i="24"/>
  <c r="K33" i="24"/>
  <c r="H33" i="24"/>
  <c r="I8" i="24"/>
  <c r="M8" i="24"/>
  <c r="E8" i="24"/>
  <c r="G8" i="24"/>
  <c r="G27" i="24"/>
  <c r="M27" i="24"/>
  <c r="E27" i="24"/>
  <c r="L27" i="24"/>
  <c r="I27" i="24"/>
  <c r="L8" i="24"/>
  <c r="D34" i="24"/>
  <c r="K28" i="24"/>
  <c r="J28" i="24"/>
  <c r="H28" i="24"/>
  <c r="F28" i="24"/>
  <c r="D28" i="24"/>
  <c r="B14" i="24"/>
  <c r="B6" i="24"/>
  <c r="F27" i="24"/>
  <c r="D27" i="24"/>
  <c r="J27" i="24"/>
  <c r="K27" i="24"/>
  <c r="H27" i="24"/>
  <c r="K30" i="24"/>
  <c r="J30" i="24"/>
  <c r="H30" i="24"/>
  <c r="F30" i="24"/>
  <c r="D30" i="24"/>
  <c r="G21" i="24"/>
  <c r="M21" i="24"/>
  <c r="E21" i="24"/>
  <c r="L21" i="24"/>
  <c r="I21" i="24"/>
  <c r="I24" i="24"/>
  <c r="M24" i="24"/>
  <c r="E24" i="24"/>
  <c r="L24" i="24"/>
  <c r="G24" i="24"/>
  <c r="M38" i="24"/>
  <c r="E38" i="24"/>
  <c r="L38" i="24"/>
  <c r="G38" i="24"/>
  <c r="I38" i="24"/>
  <c r="H15" i="24"/>
  <c r="F21" i="24"/>
  <c r="D21" i="24"/>
  <c r="J21" i="24"/>
  <c r="K21" i="24"/>
  <c r="H21" i="24"/>
  <c r="K24" i="24"/>
  <c r="J24" i="24"/>
  <c r="H24" i="24"/>
  <c r="F24" i="24"/>
  <c r="D24" i="24"/>
  <c r="D38" i="24"/>
  <c r="K38" i="24"/>
  <c r="J38" i="24"/>
  <c r="H38" i="24"/>
  <c r="F38" i="24"/>
  <c r="G15" i="24"/>
  <c r="M15" i="24"/>
  <c r="E15" i="24"/>
  <c r="L15" i="24"/>
  <c r="I15" i="24"/>
  <c r="I18" i="24"/>
  <c r="M18" i="24"/>
  <c r="E18" i="24"/>
  <c r="L18" i="24"/>
  <c r="G18" i="24"/>
  <c r="G31" i="24"/>
  <c r="M31" i="24"/>
  <c r="E31" i="24"/>
  <c r="L31" i="24"/>
  <c r="I31" i="24"/>
  <c r="I34" i="24"/>
  <c r="M34" i="24"/>
  <c r="E34" i="24"/>
  <c r="L34" i="24"/>
  <c r="G34" i="24"/>
  <c r="D18" i="24"/>
  <c r="B45" i="24"/>
  <c r="I77" i="24"/>
  <c r="E37" i="24"/>
  <c r="K58" i="24"/>
  <c r="J58" i="24"/>
  <c r="K66" i="24"/>
  <c r="J66" i="24"/>
  <c r="K74" i="24"/>
  <c r="J74" i="24"/>
  <c r="K55" i="24"/>
  <c r="J55" i="24"/>
  <c r="K63" i="24"/>
  <c r="J63" i="24"/>
  <c r="K71" i="24"/>
  <c r="J71" i="24"/>
  <c r="K52" i="24"/>
  <c r="J52" i="24"/>
  <c r="K60" i="24"/>
  <c r="J60" i="24"/>
  <c r="K68" i="24"/>
  <c r="J68" i="24"/>
  <c r="C14" i="24"/>
  <c r="C6" i="24"/>
  <c r="I22" i="24"/>
  <c r="M22" i="24"/>
  <c r="E22" i="24"/>
  <c r="I30" i="24"/>
  <c r="M30" i="24"/>
  <c r="E30" i="24"/>
  <c r="C45" i="24"/>
  <c r="C39" i="24"/>
  <c r="H43" i="24"/>
  <c r="F43" i="24"/>
  <c r="D43" i="24"/>
  <c r="K43" i="24"/>
  <c r="K57" i="24"/>
  <c r="J57" i="24"/>
  <c r="K65" i="24"/>
  <c r="J65" i="24"/>
  <c r="K73" i="24"/>
  <c r="J73" i="24"/>
  <c r="G22" i="24"/>
  <c r="G30" i="24"/>
  <c r="K54" i="24"/>
  <c r="J54" i="24"/>
  <c r="K62" i="24"/>
  <c r="J62" i="24"/>
  <c r="K70" i="24"/>
  <c r="J70" i="24"/>
  <c r="I20" i="24"/>
  <c r="M20" i="24"/>
  <c r="E20" i="24"/>
  <c r="I28" i="24"/>
  <c r="M28" i="24"/>
  <c r="E28" i="24"/>
  <c r="I37" i="24"/>
  <c r="G37" i="24"/>
  <c r="L37" i="24"/>
  <c r="L22" i="24"/>
  <c r="L30" i="24"/>
  <c r="K51" i="24"/>
  <c r="J51" i="24"/>
  <c r="K59" i="24"/>
  <c r="J59" i="24"/>
  <c r="K67" i="24"/>
  <c r="J67" i="24"/>
  <c r="K75" i="24"/>
  <c r="K77" i="24" s="1"/>
  <c r="J75" i="24"/>
  <c r="G20" i="24"/>
  <c r="G28" i="24"/>
  <c r="K56" i="24"/>
  <c r="J56" i="24"/>
  <c r="K64" i="24"/>
  <c r="J64" i="24"/>
  <c r="K72" i="24"/>
  <c r="J72" i="24"/>
  <c r="G40" i="24"/>
  <c r="G42" i="24"/>
  <c r="G44" i="24"/>
  <c r="H40" i="24"/>
  <c r="L41" i="24"/>
  <c r="H42" i="24"/>
  <c r="L43" i="24"/>
  <c r="H44" i="24"/>
  <c r="J40" i="24"/>
  <c r="J42" i="24"/>
  <c r="J44" i="24"/>
  <c r="E40" i="24"/>
  <c r="E42" i="24"/>
  <c r="E44" i="24"/>
  <c r="K79" i="24" l="1"/>
  <c r="K78" i="24"/>
  <c r="K14" i="24"/>
  <c r="J14" i="24"/>
  <c r="H14" i="24"/>
  <c r="F14" i="24"/>
  <c r="D14" i="24"/>
  <c r="H45" i="24"/>
  <c r="F45" i="24"/>
  <c r="D45" i="24"/>
  <c r="K45" i="24"/>
  <c r="J45" i="24"/>
  <c r="I79" i="24"/>
  <c r="I39" i="24"/>
  <c r="G39" i="24"/>
  <c r="L39" i="24"/>
  <c r="E39" i="24"/>
  <c r="M39" i="24"/>
  <c r="I6" i="24"/>
  <c r="M6" i="24"/>
  <c r="E6" i="24"/>
  <c r="L6" i="24"/>
  <c r="G6" i="24"/>
  <c r="I45" i="24"/>
  <c r="G45" i="24"/>
  <c r="M45" i="24"/>
  <c r="E45" i="24"/>
  <c r="L45" i="24"/>
  <c r="I14" i="24"/>
  <c r="M14" i="24"/>
  <c r="E14" i="24"/>
  <c r="L14" i="24"/>
  <c r="G14" i="24"/>
  <c r="K6" i="24"/>
  <c r="J6" i="24"/>
  <c r="H6" i="24"/>
  <c r="F6" i="24"/>
  <c r="D6" i="24"/>
  <c r="J77" i="24"/>
  <c r="J79" i="24" l="1"/>
  <c r="J78" i="24"/>
  <c r="I78" i="24"/>
  <c r="I83" i="24" l="1"/>
  <c r="I82" i="24"/>
  <c r="I81" i="24"/>
</calcChain>
</file>

<file path=xl/sharedStrings.xml><?xml version="1.0" encoding="utf-8"?>
<sst xmlns="http://schemas.openxmlformats.org/spreadsheetml/2006/main" count="1696" uniqueCount="520">
  <si>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</si>
  <si>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</si>
  <si>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</si>
  <si>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</si>
  <si>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</si>
  <si>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</si>
  <si>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</si>
  <si>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</si>
  <si>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</si>
  <si>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</si>
  <si>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</si>
  <si>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</si>
  <si>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</si>
  <si>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Kelheim (09273)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</si>
  <si>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</si>
  <si>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</si>
  <si>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</si>
  <si>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</si>
  <si>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</si>
  <si>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</si>
  <si>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</si>
  <si>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</si>
  <si>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</si>
  <si>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</si>
  <si>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</si>
  <si>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</si>
  <si>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</si>
  <si>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</si>
  <si>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</si>
  <si>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</si>
  <si>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</si>
  <si>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</si>
  <si>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</si>
  <si>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</si>
  <si>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</si>
  <si>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</si>
  <si>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</si>
  <si>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</si>
  <si>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</si>
  <si>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</si>
  <si>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</si>
  <si>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</si>
  <si>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</si>
  <si>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</si>
  <si>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</si>
  <si>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</si>
  <si>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</si>
  <si>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</si>
  <si>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</si>
  <si>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</si>
  <si>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</si>
  <si>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</si>
  <si>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</si>
  <si>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</si>
  <si>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</si>
  <si>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</si>
  <si>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</si>
  <si>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</si>
  <si>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</si>
  <si>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</si>
  <si>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</si>
  <si>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</si>
  <si>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</si>
  <si>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</si>
  <si>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</si>
  <si>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</si>
  <si>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</si>
  <si>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</si>
  <si>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</si>
  <si>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</si>
  <si>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</si>
  <si>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</si>
  <si>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</si>
  <si>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</si>
  <si>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</si>
  <si>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</si>
  <si>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</si>
  <si>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</si>
  <si>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</si>
  <si>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</si>
  <si>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</si>
  <si>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</si>
  <si>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</si>
  <si>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</si>
  <si>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</si>
  <si>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</si>
  <si>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</si>
  <si>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</si>
  <si>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</si>
  <si>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</si>
  <si>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</si>
  <si>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</si>
  <si>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Kelheim (09273);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</si>
  <si>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</si>
  <si>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</si>
  <si>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</si>
  <si>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</si>
  <si>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</si>
  <si>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</si>
  <si>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</si>
  <si>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</si>
  <si>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</si>
  <si>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</si>
  <si>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</si>
  <si>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</si>
  <si>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</si>
  <si>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</si>
  <si>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</si>
  <si>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</si>
  <si>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</si>
  <si>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</si>
  <si>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</si>
  <si>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</si>
  <si>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</si>
  <si>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</si>
  <si>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</si>
  <si>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</si>
  <si>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</si>
  <si>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</si>
  <si>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</si>
  <si>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</si>
  <si>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</si>
  <si>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</si>
  <si>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</si>
  <si>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</si>
  <si>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</si>
  <si>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</si>
  <si>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</si>
  <si>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</si>
  <si>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</si>
  <si>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</si>
  <si>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</si>
  <si>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</si>
  <si>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</si>
  <si>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</si>
  <si>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</si>
  <si>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</si>
  <si>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</si>
  <si>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</si>
  <si>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</si>
  <si>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</si>
  <si>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</si>
  <si>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</si>
  <si>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</si>
  <si>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</si>
  <si>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</si>
  <si>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</si>
  <si>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</si>
  <si>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</si>
  <si>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</si>
  <si>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</si>
  <si>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</si>
  <si>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</si>
  <si>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</si>
  <si>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</si>
  <si>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</si>
  <si>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</si>
  <si>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</si>
  <si>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</si>
  <si>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</si>
  <si>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</si>
  <si>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</si>
  <si>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</si>
  <si>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</si>
  <si>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</si>
  <si>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</si>
  <si>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</si>
  <si>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</si>
  <si>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</si>
  <si>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</si>
  <si>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</si>
  <si>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</si>
  <si>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</si>
  <si>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</si>
  <si>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</si>
  <si>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</si>
  <si>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</si>
  <si>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</si>
  <si>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</si>
  <si>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</si>
  <si>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</si>
  <si>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</si>
  <si>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</si>
  <si>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Kelheim (09273)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</si>
  <si>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</si>
  <si>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</si>
  <si>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</si>
  <si>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</si>
  <si>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</si>
  <si>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</si>
  <si>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</si>
  <si>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</si>
  <si>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</si>
  <si>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</si>
  <si>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</si>
  <si>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</si>
  <si>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</si>
  <si>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</si>
  <si>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</si>
  <si>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</si>
  <si>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</si>
  <si>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</si>
  <si>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</si>
  <si>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</si>
  <si>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</si>
  <si>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</si>
  <si>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</si>
  <si>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</si>
  <si>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</si>
  <si>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</si>
  <si>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</si>
  <si>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</si>
  <si>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</si>
  <si>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</si>
  <si>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</si>
  <si>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</si>
  <si>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</si>
  <si>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</si>
  <si>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</si>
  <si>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</si>
  <si>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</si>
  <si>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</si>
  <si>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</si>
  <si>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</si>
  <si>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</si>
  <si>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</si>
  <si>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</si>
  <si>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</si>
  <si>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</si>
  <si>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</si>
  <si>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</si>
  <si>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</si>
  <si>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</si>
  <si>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</si>
  <si>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</si>
  <si>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</si>
  <si>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</si>
  <si>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</si>
  <si>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</si>
  <si>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</si>
  <si>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</si>
  <si>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</si>
  <si>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</si>
  <si>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</si>
  <si>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</si>
  <si>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</si>
  <si>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</si>
  <si>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</si>
  <si>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</si>
  <si>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</si>
  <si>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</si>
  <si>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</si>
  <si>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</si>
  <si>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</si>
  <si>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</si>
  <si>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</si>
  <si>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</si>
  <si>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</si>
  <si>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</si>
  <si>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</si>
  <si>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</si>
  <si>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</si>
  <si>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</si>
  <si>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</si>
  <si>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</si>
  <si>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</si>
  <si>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</si>
  <si>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</si>
  <si>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</si>
  <si>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</si>
  <si>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</si>
  <si>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</si>
  <si>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</si>
  <si>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</si>
  <si>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</si>
  <si>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</si>
  <si>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</si>
  <si>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</si>
  <si>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</si>
  <si>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</si>
  <si>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</si>
  <si>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</si>
  <si>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</si>
  <si>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</si>
  <si>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</si>
  <si>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</si>
  <si>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</si>
  <si>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</si>
  <si>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</si>
  <si>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</si>
  <si>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</si>
  <si>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</si>
  <si>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</si>
  <si>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</si>
  <si>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</si>
  <si>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</si>
  <si>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</si>
  <si>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</si>
  <si>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</si>
  <si>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</si>
  <si>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</si>
  <si>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</si>
  <si>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</si>
  <si>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</si>
  <si>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</si>
  <si>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</si>
  <si>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</si>
  <si>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</si>
  <si>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</si>
  <si>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</si>
  <si>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</si>
  <si>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</si>
  <si>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</si>
  <si>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</si>
  <si>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</si>
  <si>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</si>
  <si>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</si>
  <si>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</si>
  <si>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</si>
  <si>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</si>
  <si>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</si>
  <si>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</si>
  <si>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</si>
  <si>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</si>
  <si>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</si>
  <si>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</si>
  <si>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</si>
  <si>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</si>
  <si>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</si>
  <si>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</si>
  <si>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</si>
  <si>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</si>
  <si>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</si>
  <si>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</si>
  <si>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</si>
  <si>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</si>
  <si>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</si>
  <si>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</si>
  <si>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</si>
  <si>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</si>
  <si>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</si>
  <si>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</si>
  <si>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</si>
  <si>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</si>
  <si>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</si>
  <si>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</si>
  <si>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</si>
  <si>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</si>
  <si>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</si>
  <si>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</si>
  <si>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</si>
  <si>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</si>
  <si>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</si>
  <si>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</si>
  <si>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</si>
  <si>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</si>
  <si>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</si>
  <si>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</si>
  <si>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</si>
  <si>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</si>
  <si>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</si>
  <si>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</si>
  <si>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</si>
  <si>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</si>
  <si>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</si>
  <si>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</si>
  <si>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</si>
  <si>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</si>
  <si>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</si>
  <si>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</si>
  <si>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</si>
  <si>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</si>
  <si>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</si>
  <si>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Kelheim (09273);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</si>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</sst>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{815B8621-396E-4AC8-AB65-4A0265DC9CF3}</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4C4E-4414-8788-7368A22FBB1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{2F15C1E4-0CF8-4028-9DD7-CED049049D64}</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4C4E-4414-8788-7368A22FBB1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{16D960AF-CE5E-4366-B14D-C4EA4F94B5DE}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C4E-4414-8788-7368A22FBB1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{B75604D1-F93E-43A7-ADA6-EF8970E43F9F}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C4E-4414-8788-7368A22FBB1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1.4052222443691449</c:v>
                </c:pt>
                <c:pt idx="1">
                  <c:v>1.0013227114154917</c:v>
                </c:pt>
                <c:pt idx="2">
                  <c:v>1.1186464311118853</c:v>
                </c:pt>
                <c:pt idx="3">
                  <c:v>1.0875687030768</c:v>
                </c:pt>
              </c:numCache>
            </c:numRef>
          </c:val>
          <c:extLst>
            <c:ext xmlns:c16="http://schemas.microsoft.com/office/drawing/2014/chart" uri="{C3380CC4-5D6E-409C-BE32-E72D297353CC}">
              <c16:uniqueId val="{00000004-4C4E-4414-8788-7368A22FBB1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{0A92F50D-59AC-4A4E-BC1E-63DB5C6C4F72}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C4E-4414-8788-7368A22FBB1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{DE2130E5-AFEA-4059-B6E7-90770E15D05C}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C4E-4414-8788-7368A22FBB1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{087AECC0-A891-43C1-909B-1F9B07AF1882}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C4E-4414-8788-7368A22FBB1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{DF681433-0D20-44A0-9F21-D6E356F7CFBA}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C4E-4414-8788-7368A22FBB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C4E-4414-8788-7368A22FBB1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C4E-4414-8788-7368A22FBB1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{91BDF3EC-9D08-473D-8D3E-7076B2E68627}</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FC60-49A3-90AA-042415F86554}"/>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{AEB7EB8A-C511-494F-A210-423F0B9ECEAD}</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FC60-49A3-90AA-042415F8655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{33240AAE-6E31-457E-B710-5159A549C543}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C60-49A3-90AA-042415F8655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{D5F09850-D9DC-4F2B-ABA5-121D7DBBDE0A}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C60-49A3-90AA-042415F865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1.9694642695817146</c:v>
                </c:pt>
                <c:pt idx="1">
                  <c:v>-1.8915068707011207</c:v>
                </c:pt>
                <c:pt idx="2">
                  <c:v>-2.7637010795899166</c:v>
                </c:pt>
                <c:pt idx="3">
                  <c:v>-2.8655893304673015</c:v>
                </c:pt>
              </c:numCache>
            </c:numRef>
          </c:val>
          <c:extLst>
            <c:ext xmlns:c16="http://schemas.microsoft.com/office/drawing/2014/chart" uri="{C3380CC4-5D6E-409C-BE32-E72D297353CC}">
              <c16:uniqueId val="{00000004-FC60-49A3-90AA-042415F8655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{838416B2-9352-42F6-8C75-A2C600389D8F}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C60-49A3-90AA-042415F8655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{D4A20226-BDB8-4282-963C-E5A57269000F}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C60-49A3-90AA-042415F8655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{04CB041D-A996-4558-9111-4F6054ECD005}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C60-49A3-90AA-042415F8655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{F9D8E760-7046-44A6-B573-389C52CED2C3}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C60-49A3-90AA-042415F865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C60-49A3-90AA-042415F8655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C60-49A3-90AA-042415F8655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{941526EC-39C2-48A7-AC2F-1AF4E1917956}</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66AB-4566-A53A-B06AF02CE24E}"/>
                </c:ext>
              </c:extLst>
            </c:dLbl>
            <c:dLbl>
              <c:idx val="1"/>
              <c:tx>
                <c:strRef>
                  <c:f>Daten_Diagramme!$D$15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{37937589-BAAF-4816-90CD-8CB86E7CF6BC}</c15:txfldGUID>
                      <c15:f>Daten_Diagramme!$D$15</c15:f>
                      <c15:dlblFieldTableCache>
                        <c:ptCount val="1"/>
                        <c:pt idx="0">
                          <c:v>7.2</c:v>
                        </c:pt>
                      </c15:dlblFieldTableCache>
                    </c15:dlblFTEntry>
                  </c15:dlblFieldTable>
                  <c15:showDataLabelsRange val="0"/>
                </c:ext>
                <c:ext xmlns:c16="http://schemas.microsoft.com/office/drawing/2014/chart" uri="{C3380CC4-5D6E-409C-BE32-E72D297353CC}">
                  <c16:uniqueId val="{00000001-66AB-4566-A53A-B06AF02CE24E}"/>
                </c:ext>
              </c:extLst>
            </c:dLbl>
            <c:dLbl>
              <c:idx val="2"/>
              <c:tx>
                <c:strRef>
                  <c:f>Daten_Diagramme!$D$16</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{87B9C6D4-6E17-4841-B769-1C0C41189841}</c15:txfldGUID>
                      <c15:f>Daten_Diagramme!$D$16</c15:f>
                      <c15:dlblFieldTableCache>
                        <c:ptCount val="1"/>
                        <c:pt idx="0">
                          <c:v>6.4</c:v>
                        </c:pt>
                      </c15:dlblFieldTableCache>
                    </c15:dlblFTEntry>
                  </c15:dlblFieldTable>
                  <c15:showDataLabelsRange val="0"/>
                </c:ext>
                <c:ext xmlns:c16="http://schemas.microsoft.com/office/drawing/2014/chart" uri="{C3380CC4-5D6E-409C-BE32-E72D297353CC}">
                  <c16:uniqueId val="{00000002-66AB-4566-A53A-B06AF02CE24E}"/>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{5F000459-8EB2-40B2-9A10-56FC2DAFF3CF}</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66AB-4566-A53A-B06AF02CE24E}"/>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{927F97E1-10BE-480B-8976-BEE3B77367B2}</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66AB-4566-A53A-B06AF02CE24E}"/>
                </c:ext>
              </c:extLst>
            </c:dLbl>
            <c:dLbl>
              <c:idx val="5"/>
              <c:tx>
                <c:strRef>
                  <c:f>Daten_Diagramme!$D$19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{2DD4EA67-3B8A-4F06-8E91-3AAE252D9ECA}</c15:txfldGUID>
                      <c15:f>Daten_Diagramme!$D$19</c15:f>
                      <c15:dlblFieldTableCache>
                        <c:ptCount val="1"/>
                        <c:pt idx="0">
                          <c:v>-0.7</c:v>
                        </c:pt>
                      </c15:dlblFieldTableCache>
                    </c15:dlblFTEntry>
                  </c15:dlblFieldTable>
                  <c15:showDataLabelsRange val="0"/>
                </c:ext>
                <c:ext xmlns:c16="http://schemas.microsoft.com/office/drawing/2014/chart" uri="{C3380CC4-5D6E-409C-BE32-E72D297353CC}">
                  <c16:uniqueId val="{00000005-66AB-4566-A53A-B06AF02CE24E}"/>
                </c:ext>
              </c:extLst>
            </c:dLbl>
            <c:dLbl>
              <c:idx val="6"/>
              <c:tx>
                <c:strRef>
                  <c:f>Daten_Diagramme!$D$20</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{A894F0FF-4760-4F07-85A5-EBF8D5ADB6A9}</c15:txfldGUID>
                      <c15:f>Daten_Diagramme!$D$20</c15:f>
                      <c15:dlblFieldTableCache>
                        <c:ptCount val="1"/>
                        <c:pt idx="0">
                          <c:v>-6.1</c:v>
                        </c:pt>
                      </c15:dlblFieldTableCache>
                    </c15:dlblFTEntry>
                  </c15:dlblFieldTable>
                  <c15:showDataLabelsRange val="0"/>
                </c:ext>
                <c:ext xmlns:c16="http://schemas.microsoft.com/office/drawing/2014/chart" uri="{C3380CC4-5D6E-409C-BE32-E72D297353CC}">
                  <c16:uniqueId val="{00000006-66AB-4566-A53A-B06AF02CE24E}"/>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{61F328CF-2863-4D8E-A2C2-1EF92EE1172C}</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66AB-4566-A53A-B06AF02CE24E}"/>
                </c:ext>
              </c:extLst>
            </c:dLbl>
            <c:dLbl>
              <c:idx val="8"/>
              <c:tx>
                <c:strRef>
                  <c:f>Daten_Diagramme!$D$22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{16F41FA6-FE28-43AF-AE4A-211D888CC856}</c15:txfldGUID>
                      <c15:f>Daten_Diagramme!$D$22</c15:f>
                      <c15:dlblFieldTableCache>
                        <c:ptCount val="1"/>
                        <c:pt idx="0">
                          <c:v>2.2</c:v>
                        </c:pt>
                      </c15:dlblFieldTableCache>
                    </c15:dlblFTEntry>
                  </c15:dlblFieldTable>
                  <c15:showDataLabelsRange val="0"/>
                </c:ext>
                <c:ext xmlns:c16="http://schemas.microsoft.com/office/drawing/2014/chart" uri="{C3380CC4-5D6E-409C-BE32-E72D297353CC}">
                  <c16:uniqueId val="{00000008-66AB-4566-A53A-B06AF02CE24E}"/>
                </c:ext>
              </c:extLst>
            </c:dLbl>
            <c:dLbl>
              <c:idx val="9"/>
              <c:tx>
                <c:strRef>
                  <c:f>Daten_Diagramme!$D$23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{C5742304-C980-4A7C-9BCE-65522BC4CE23}</c15:txfldGUID>
                      <c15:f>Daten_Diagramme!$D$23</c15:f>
                      <c15:dlblFieldTableCache>
                        <c:ptCount val="1"/>
                        <c:pt idx="0">
                          <c:v>1.8</c:v>
                        </c:pt>
                      </c15:dlblFieldTableCache>
                    </c15:dlblFTEntry>
                  </c15:dlblFieldTable>
                  <c15:showDataLabelsRange val="0"/>
                </c:ext>
                <c:ext xmlns:c16="http://schemas.microsoft.com/office/drawing/2014/chart" uri="{C3380CC4-5D6E-409C-BE32-E72D297353CC}">
                  <c16:uniqueId val="{00000009-66AB-4566-A53A-B06AF02CE24E}"/>
                </c:ext>
              </c:extLst>
            </c:dLbl>
            <c:dLbl>
              <c:idx val="10"/>
              <c:tx>
                <c:strRef>
                  <c:f>Daten_Diagramme!$D$24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{A065372A-F4EE-4249-8A3B-11CCE20A15F0}</c15:txfldGUID>
                      <c15:f>Daten_Diagramme!$D$24</c15:f>
                      <c15:dlblFieldTableCache>
                        <c:ptCount val="1"/>
                        <c:pt idx="0">
                          <c:v>0.7</c:v>
                        </c:pt>
                      </c15:dlblFieldTableCache>
                    </c15:dlblFTEntry>
                  </c15:dlblFieldTable>
                  <c15:showDataLabelsRange val="0"/>
                </c:ext>
                <c:ext xmlns:c16="http://schemas.microsoft.com/office/drawing/2014/chart" uri="{C3380CC4-5D6E-409C-BE32-E72D297353CC}">
                  <c16:uniqueId val="{0000000A-66AB-4566-A53A-B06AF02CE24E}"/>
                </c:ext>
              </c:extLst>
            </c:dLbl>
            <c:dLbl>
              <c:idx val="11"/>
              <c:tx>
                <c:strRef>
                  <c:f>Daten_Diagramme!$D$25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{6B2B3056-9D87-46F6-9D6A-399E85FD2D35}</c15:txfldGUID>
                      <c15:f>Daten_Diagramme!$D$25</c15:f>
                      <c15:dlblFieldTableCache>
                        <c:ptCount val="1"/>
                        <c:pt idx="0">
                          <c:v>-6.9</c:v>
                        </c:pt>
                      </c15:dlblFieldTableCache>
                    </c15:dlblFTEntry>
                  </c15:dlblFieldTable>
                  <c15:showDataLabelsRange val="0"/>
                </c:ext>
                <c:ext xmlns:c16="http://schemas.microsoft.com/office/drawing/2014/chart" uri="{C3380CC4-5D6E-409C-BE32-E72D297353CC}">
                  <c16:uniqueId val="{0000000B-66AB-4566-A53A-B06AF02CE24E}"/>
                </c:ext>
              </c:extLst>
            </c:dLbl>
            <c:dLbl>
              <c:idx val="12"/>
              <c:tx>
                <c:strRef>
                  <c:f>Daten_Diagramme!$D$26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{30239563-652A-4A0C-B2B2-AC5567FEF5A5}</c15:txfldGUID>
                      <c15:f>Daten_Diagramme!$D$26</c15:f>
                      <c15:dlblFieldTableCache>
                        <c:ptCount val="1"/>
                        <c:pt idx="0">
                          <c:v>-3.1</c:v>
                        </c:pt>
                      </c15:dlblFieldTableCache>
                    </c15:dlblFTEntry>
                  </c15:dlblFieldTable>
                  <c15:showDataLabelsRange val="0"/>
                </c:ext>
                <c:ext xmlns:c16="http://schemas.microsoft.com/office/drawing/2014/chart" uri="{C3380CC4-5D6E-409C-BE32-E72D297353CC}">
                  <c16:uniqueId val="{0000000C-66AB-4566-A53A-B06AF02CE24E}"/>
                </c:ext>
              </c:extLst>
            </c:dLbl>
            <c:dLbl>
              <c:idx val="13"/>
              <c:tx>
                <c:strRef>
                  <c:f>Daten_Diagramme!$D$27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{7A9BE9B9-178D-4A49-B0B2-22DA31E6F297}</c15:txfldGUID>
                      <c15:f>Daten_Diagramme!$D$27</c15:f>
                      <c15:dlblFieldTableCache>
                        <c:ptCount val="1"/>
                        <c:pt idx="0">
                          <c:v>5.0</c:v>
                        </c:pt>
                      </c15:dlblFieldTableCache>
                    </c15:dlblFTEntry>
                  </c15:dlblFieldTable>
                  <c15:showDataLabelsRange val="0"/>
                </c:ext>
                <c:ext xmlns:c16="http://schemas.microsoft.com/office/drawing/2014/chart" uri="{C3380CC4-5D6E-409C-BE32-E72D297353CC}">
                  <c16:uniqueId val="{0000000D-66AB-4566-A53A-B06AF02CE24E}"/>
                </c:ext>
              </c:extLst>
            </c:dLbl>
            <c:dLbl>
              <c:idx val="14"/>
              <c:tx>
                <c:strRef>
                  <c:f>Daten_Diagramme!$D$28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{2F73CF0F-57F3-46ED-AAD1-58DAA6CD2D08}</c15:txfldGUID>
                      <c15:f>Daten_Diagramme!$D$28</c15:f>
                      <c15:dlblFieldTableCache>
                        <c:ptCount val="1"/>
                        <c:pt idx="0">
                          <c:v>1.3</c:v>
                        </c:pt>
                      </c15:dlblFieldTableCache>
                    </c15:dlblFTEntry>
                  </c15:dlblFieldTable>
                  <c15:showDataLabelsRange val="0"/>
                </c:ext>
                <c:ext xmlns:c16="http://schemas.microsoft.com/office/drawing/2014/chart" uri="{C3380CC4-5D6E-409C-BE32-E72D297353CC}">
                  <c16:uniqueId val="{0000000E-66AB-4566-A53A-B06AF02CE24E}"/>
                </c:ext>
              </c:extLst>
            </c:dLbl>
            <c:dLbl>
              <c:idx val="15"/>
              <c:tx>
                <c:strRef>
                  <c:f>Daten_Diagramme!$D$29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{E612703E-7808-4610-A3D6-E4772CA5AFD6}</c15:txfldGUID>
                      <c15:f>Daten_Diagramme!$D$29</c15:f>
                      <c15:dlblFieldTableCache>
                        <c:ptCount val="1"/>
                        <c:pt idx="0">
                          <c:v>-3.9</c:v>
                        </c:pt>
                      </c15:dlblFieldTableCache>
                    </c15:dlblFTEntry>
                  </c15:dlblFieldTable>
                  <c15:showDataLabelsRange val="0"/>
                </c:ext>
                <c:ext xmlns:c16="http://schemas.microsoft.com/office/drawing/2014/chart" uri="{C3380CC4-5D6E-409C-BE32-E72D297353CC}">
                  <c16:uniqueId val="{0000000F-66AB-4566-A53A-B06AF02CE24E}"/>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{4BEA3491-8CB3-41A3-A489-7DE76A85A7C9}</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66AB-4566-A53A-B06AF02CE24E}"/>
                </c:ext>
              </c:extLst>
            </c:dLbl>
            <c:dLbl>
              <c:idx val="17"/>
              <c:tx>
                <c:strRef>
                  <c:f>Daten_Diagramme!$D$31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{E9644A6A-85FA-4119-963D-8054AF726564}</c15:txfldGUID>
                      <c15:f>Daten_Diagramme!$D$31</c15:f>
                      <c15:dlblFieldTableCache>
                        <c:ptCount val="1"/>
                        <c:pt idx="0">
                          <c:v>-0.3</c:v>
                        </c:pt>
                      </c15:dlblFieldTableCache>
                    </c15:dlblFTEntry>
                  </c15:dlblFieldTable>
                  <c15:showDataLabelsRange val="0"/>
                </c:ext>
                <c:ext xmlns:c16="http://schemas.microsoft.com/office/drawing/2014/chart" uri="{C3380CC4-5D6E-409C-BE32-E72D297353CC}">
                  <c16:uniqueId val="{00000011-66AB-4566-A53A-B06AF02CE24E}"/>
                </c:ext>
              </c:extLst>
            </c:dLbl>
            <c:dLbl>
              <c:idx val="18"/>
              <c:tx>
                <c:strRef>
                  <c:f>Daten_Diagramme!$D$32</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{61AA99C7-85F7-45E8-8E37-A9FB740E6530}</c15:txfldGUID>
                      <c15:f>Daten_Diagramme!$D$32</c15:f>
                      <c15:dlblFieldTableCache>
                        <c:ptCount val="1"/>
                        <c:pt idx="0">
                          <c:v>7.8</c:v>
                        </c:pt>
                      </c15:dlblFieldTableCache>
                    </c15:dlblFTEntry>
                  </c15:dlblFieldTable>
                  <c15:showDataLabelsRange val="0"/>
                </c:ext>
                <c:ext xmlns:c16="http://schemas.microsoft.com/office/drawing/2014/chart" uri="{C3380CC4-5D6E-409C-BE32-E72D297353CC}">
                  <c16:uniqueId val="{00000012-66AB-4566-A53A-B06AF02CE24E}"/>
                </c:ext>
              </c:extLst>
            </c:dLbl>
            <c:dLbl>
              <c:idx val="19"/>
              <c:tx>
                <c:strRef>
                  <c:f>Daten_Diagramme!$D$33</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{5D5CBFFB-53B5-4F68-A026-91A85717522D}</c15:txfldGUID>
                      <c15:f>Daten_Diagramme!$D$33</c15:f>
                      <c15:dlblFieldTableCache>
                        <c:ptCount val="1"/>
                        <c:pt idx="0">
                          <c:v>4.9</c:v>
                        </c:pt>
                      </c15:dlblFieldTableCache>
                    </c15:dlblFTEntry>
                  </c15:dlblFieldTable>
                  <c15:showDataLabelsRange val="0"/>
                </c:ext>
                <c:ext xmlns:c16="http://schemas.microsoft.com/office/drawing/2014/chart" uri="{C3380CC4-5D6E-409C-BE32-E72D297353CC}">
                  <c16:uniqueId val="{00000013-66AB-4566-A53A-B06AF02CE24E}"/>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{40375ECC-027F-4ED2-99A6-1C4B29D4AC0D}</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66AB-4566-A53A-B06AF02CE24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{325F43E7-961F-4224-B651-EBD6A4402612}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6AB-4566-A53A-B06AF02CE24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{33E18770-BF8C-4CD9-AB5E-9FD900F8AE2B}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6AB-4566-A53A-B06AF02CE24E}"/>
                </c:ext>
              </c:extLst>
            </c:dLbl>
            <c:dLbl>
              <c:idx val="23"/>
              <c:tx>
                <c:strRef>
                  <c:f>Daten_Diagramme!$D$37</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{962A7E5D-1B6F-4241-9918-F3956589D9F8}</c15:txfldGUID>
                      <c15:f>Daten_Diagramme!$D$37</c15:f>
                      <c15:dlblFieldTableCache>
                        <c:ptCount val="1"/>
                        <c:pt idx="0">
                          <c:v>7.2</c:v>
                        </c:pt>
                      </c15:dlblFieldTableCache>
                    </c15:dlblFTEntry>
                  </c15:dlblFieldTable>
                  <c15:showDataLabelsRange val="0"/>
                </c:ext>
                <c:ext xmlns:c16="http://schemas.microsoft.com/office/drawing/2014/chart" uri="{C3380CC4-5D6E-409C-BE32-E72D297353CC}">
                  <c16:uniqueId val="{00000017-66AB-4566-A53A-B06AF02CE24E}"/>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{92048330-65DE-4DFB-8465-04BAAFF69099}</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66AB-4566-A53A-B06AF02CE24E}"/>
                </c:ext>
              </c:extLst>
            </c:dLbl>
            <c:dLbl>
              <c:idx val="25"/>
              <c:tx>
                <c:strRef>
                  <c:f>Daten_Diagramme!$D$39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{60C89B75-B71B-47A3-A779-14E9E7E0104D}</c15:txfldGUID>
                      <c15:f>Daten_Diagramme!$D$39</c15:f>
                      <c15:dlblFieldTableCache>
                        <c:ptCount val="1"/>
                        <c:pt idx="0">
                          <c:v>2.8</c:v>
                        </c:pt>
                      </c15:dlblFieldTableCache>
                    </c15:dlblFTEntry>
                  </c15:dlblFieldTable>
                  <c15:showDataLabelsRange val="0"/>
                </c:ext>
                <c:ext xmlns:c16="http://schemas.microsoft.com/office/drawing/2014/chart" uri="{C3380CC4-5D6E-409C-BE32-E72D297353CC}">
                  <c16:uniqueId val="{00000019-66AB-4566-A53A-B06AF02CE24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{5FDD850D-66C3-4038-AF0A-8ABE167DF940}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6AB-4566-A53A-B06AF02CE24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{628D0466-1BF5-4556-8DEC-D2EA7962B50C}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6AB-4566-A53A-B06AF02CE24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{BB44FE7C-4113-493C-947C-4CC0CA1B8EDE}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6AB-4566-A53A-B06AF02CE24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{2A70824C-2B24-45A0-BBCA-FBF32474C763}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6AB-4566-A53A-B06AF02CE24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{1444DD75-1561-491E-866D-1A3EC76AF563}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6AB-4566-A53A-B06AF02CE24E}"/>
                </c:ext>
              </c:extLst>
            </c:dLbl>
            <c:dLbl>
              <c:idx val="31"/>
              <c:tx>
                <c:strRef>
                  <c:f>Daten_Diagramme!$D$45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{686C118B-3354-452F-9DB1-9EBE5D7A3936}</c15:txfldGUID>
                      <c15:f>Daten_Diagramme!$D$45</c15:f>
                      <c15:dlblFieldTableCache>
                        <c:ptCount val="1"/>
                        <c:pt idx="0">
                          <c:v>2.8</c:v>
                        </c:pt>
                      </c15:dlblFieldTableCache>
                    </c15:dlblFTEntry>
                  </c15:dlblFieldTable>
                  <c15:showDataLabelsRange val="0"/>
                </c:ext>
                <c:ext xmlns:c16="http://schemas.microsoft.com/office/drawing/2014/chart" uri="{C3380CC4-5D6E-409C-BE32-E72D297353CC}">
                  <c16:uniqueId val="{0000001F-66AB-4566-A53A-B06AF02CE2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1.4052222443691449</c:v>
                </c:pt>
                <c:pt idx="1">
                  <c:v>7.2463768115942031</c:v>
                </c:pt>
                <c:pt idx="2">
                  <c:v>6.4</c:v>
                </c:pt>
                <c:pt idx="3">
                  <c:v>-1.4100185528756957</c:v>
                </c:pt>
                <c:pt idx="4">
                  <c:v>1.945137157107232</c:v>
                </c:pt>
                <c:pt idx="5">
                  <c:v>-0.73922438303195726</c:v>
                </c:pt>
                <c:pt idx="6">
                  <c:v>-6.1262607396339188</c:v>
                </c:pt>
                <c:pt idx="7">
                  <c:v>1.6838401608444333</c:v>
                </c:pt>
                <c:pt idx="8">
                  <c:v>2.2141014617368873</c:v>
                </c:pt>
                <c:pt idx="9">
                  <c:v>1.8230925050641458</c:v>
                </c:pt>
                <c:pt idx="10">
                  <c:v>0.69013112491373363</c:v>
                </c:pt>
                <c:pt idx="11">
                  <c:v>-6.8965517241379306</c:v>
                </c:pt>
                <c:pt idx="12">
                  <c:v>-3.1145717463848719</c:v>
                </c:pt>
                <c:pt idx="13">
                  <c:v>5</c:v>
                </c:pt>
                <c:pt idx="14">
                  <c:v>1.2549019607843137</c:v>
                </c:pt>
                <c:pt idx="15">
                  <c:v>-3.9301310043668121</c:v>
                </c:pt>
                <c:pt idx="16">
                  <c:v>2.4854574299312535</c:v>
                </c:pt>
                <c:pt idx="17">
                  <c:v>-0.28462998102466791</c:v>
                </c:pt>
                <c:pt idx="18">
                  <c:v>7.8016528925619832</c:v>
                </c:pt>
                <c:pt idx="19">
                  <c:v>4.917025199754149</c:v>
                </c:pt>
                <c:pt idx="20">
                  <c:v>0</c:v>
                </c:pt>
                <c:pt idx="21">
                  <c:v>0</c:v>
                </c:pt>
                <c:pt idx="23">
                  <c:v>7.2463768115942031</c:v>
                </c:pt>
                <c:pt idx="24">
                  <c:v>-0.45909618894850379</c:v>
                </c:pt>
                <c:pt idx="25">
                  <c:v>2.8225993954894211</c:v>
                </c:pt>
              </c:numCache>
            </c:numRef>
          </c:val>
          <c:extLst>
            <c:ext xmlns:c16="http://schemas.microsoft.com/office/drawing/2014/chart" uri="{C3380CC4-5D6E-409C-BE32-E72D297353CC}">
              <c16:uniqueId val="{00000020-66AB-4566-A53A-B06AF02CE24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{6E38B3EB-0E9A-4C49-8E4B-C9007997D77B}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6AB-4566-A53A-B06AF02CE24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{73D67C63-A59B-4817-A668-E048EA6460C8}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6AB-4566-A53A-B06AF02CE24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{D3C0791F-71A8-49B7-8F5C-CD581EF515B8}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6AB-4566-A53A-B06AF02CE24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{3F36C156-F8D4-4167-A136-92C138584C72}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6AB-4566-A53A-B06AF02CE24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{E94BA843-8C9F-4ED8-BCAA-FE5BA162B2C8}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6AB-4566-A53A-B06AF02CE24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{E8F9866E-53D3-4876-9F7F-DBF16019A434}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6AB-4566-A53A-B06AF02CE24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{2D62CD7C-4F5F-4EB0-A21C-FCBE4F410515}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6AB-4566-A53A-B06AF02CE24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{CF03DB6B-5AA8-4A9C-B6A2-0AB51D1DC356}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6AB-4566-A53A-B06AF02CE24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{6530551E-97FF-4C4F-9EE4-E5CE07D7FC56}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6AB-4566-A53A-B06AF02CE24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{F7B89A76-6E81-4D90-BED4-2068DA04EB60}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6AB-4566-A53A-B06AF02CE24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{ECA89DFA-A6CF-4658-97BE-8D5E19F4F62B}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6AB-4566-A53A-B06AF02CE24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{6FB62D19-B5C3-484B-9480-31D6BE445557}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6AB-4566-A53A-B06AF02CE24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{DC36B54F-56E0-4FC8-B00D-4BF2A45DC447}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6AB-4566-A53A-B06AF02CE24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{C3A77515-6B6E-4C38-BCB1-53A86DC2BE7B}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6AB-4566-A53A-B06AF02CE24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{96B98BCB-B515-4E01-8854-8FCC1332B684}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6AB-4566-A53A-B06AF02CE24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{B9B203C9-B779-4150-873F-6456A6A30FC6}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6AB-4566-A53A-B06AF02CE24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{2CE238D5-A7D1-4CEB-8D3E-962BDD3ABCD4}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6AB-4566-A53A-B06AF02CE24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{991B90B5-F2B1-4A76-BD10-D4BD6643FA06}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6AB-4566-A53A-B06AF02CE24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{C67B067E-F036-4FC1-A721-7A2B6493E6F9}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6AB-4566-A53A-B06AF02CE24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{0FC8B0B8-C8A9-4356-A6FD-A10AD3C7CB78}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6AB-4566-A53A-B06AF02CE24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{E987C4BA-A3ED-462D-8E50-3A886CA09955}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6AB-4566-A53A-B06AF02CE24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{018D1E2F-05D0-4B65-B605-8909A93466D3}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6AB-4566-A53A-B06AF02CE24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{1DD85956-6099-4124-B308-D37292FBC711}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6AB-4566-A53A-B06AF02CE24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{0695B266-1C23-4570-8F6B-3CC833B3D7FA}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6AB-4566-A53A-B06AF02CE24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{9CE61F87-4EFF-4888-BC97-C55989480BD8}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6AB-4566-A53A-B06AF02CE24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{24A910ED-A58A-435E-9392-42BFAB9CB60C}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6AB-4566-A53A-B06AF02CE24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{A46FB044-C66F-42C8-89F6-9D6CE8FDAA0D}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6AB-4566-A53A-B06AF02CE24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{CEF63043-E850-4D73-94C5-963B2127248B}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6AB-4566-A53A-B06AF02CE24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{019EE72D-1832-44DB-9A92-4016C296A636}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6AB-4566-A53A-B06AF02CE24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{55F6493B-74B5-44EC-836E-E8113BB23001}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6AB-4566-A53A-B06AF02CE24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{7339BD8A-9629-4589-85A3-8AF5D6A94800}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6AB-4566-A53A-B06AF02CE24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{B9B0BB5B-4306-4FA9-82AA-80D265968BD4}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6AB-4566-A53A-B06AF02CE2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6AB-4566-A53A-B06AF02CE24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6AB-4566-A53A-B06AF02CE24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{4577D16C-4F4B-455F-9175-83DE5B6CD8CD}</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AAEC-4413-BE3A-EC767E89B81A}"/>
                </c:ext>
              </c:extLst>
            </c:dLbl>
            <c:dLbl>
              <c:idx val="1"/>
              <c:tx>
                <c:strRef>
                  <c:f>Daten_Diagramme!$E$15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{831DFEFF-1B79-48A7-ADE6-CF196EC8CA63}</c15:txfldGUID>
                      <c15:f>Daten_Diagramme!$E$15</c15:f>
                      <c15:dlblFieldTableCache>
                        <c:ptCount val="1"/>
                        <c:pt idx="0">
                          <c:v>1.7</c:v>
                        </c:pt>
                      </c15:dlblFieldTableCache>
                    </c15:dlblFTEntry>
                  </c15:dlblFieldTable>
                  <c15:showDataLabelsRange val="0"/>
                </c:ext>
                <c:ext xmlns:c16="http://schemas.microsoft.com/office/drawing/2014/chart" uri="{C3380CC4-5D6E-409C-BE32-E72D297353CC}">
                  <c16:uniqueId val="{00000001-AAEC-4413-BE3A-EC767E89B81A}"/>
                </c:ext>
              </c:extLst>
            </c:dLbl>
            <c:dLbl>
              <c:idx val="2"/>
              <c:tx>
                <c:strRef>
                  <c:f>Daten_Diagramme!$E$16</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{41D76CA0-32CE-4EEA-AC84-DE0BBFF5D462}</c15:txfldGUID>
                      <c15:f>Daten_Diagramme!$E$16</c15:f>
                      <c15:dlblFieldTableCache>
                        <c:ptCount val="1"/>
                        <c:pt idx="0">
                          <c:v>14.0</c:v>
                        </c:pt>
                      </c15:dlblFieldTableCache>
                    </c15:dlblFTEntry>
                  </c15:dlblFieldTable>
                  <c15:showDataLabelsRange val="0"/>
                </c:ext>
                <c:ext xmlns:c16="http://schemas.microsoft.com/office/drawing/2014/chart" uri="{C3380CC4-5D6E-409C-BE32-E72D297353CC}">
                  <c16:uniqueId val="{00000002-AAEC-4413-BE3A-EC767E89B81A}"/>
                </c:ext>
              </c:extLst>
            </c:dLbl>
            <c:dLbl>
              <c:idx val="3"/>
              <c:tx>
                <c:strRef>
                  <c:f>Daten_Diagramme!$E$17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{836FD81C-9E88-4347-B8D0-297C7036076E}</c15:txfldGUID>
                      <c15:f>Daten_Diagramme!$E$17</c15:f>
                      <c15:dlblFieldTableCache>
                        <c:ptCount val="1"/>
                        <c:pt idx="0">
                          <c:v>-1.8</c:v>
                        </c:pt>
                      </c15:dlblFieldTableCache>
                    </c15:dlblFTEntry>
                  </c15:dlblFieldTable>
                  <c15:showDataLabelsRange val="0"/>
                </c:ext>
                <c:ext xmlns:c16="http://schemas.microsoft.com/office/drawing/2014/chart" uri="{C3380CC4-5D6E-409C-BE32-E72D297353CC}">
                  <c16:uniqueId val="{00000003-AAEC-4413-BE3A-EC767E89B81A}"/>
                </c:ext>
              </c:extLst>
            </c:dLbl>
            <c:dLbl>
              <c:idx val="4"/>
              <c:tx>
                <c:strRef>
                  <c:f>Daten_Diagramme!$E$18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{74424537-12D7-4A29-8CF3-0836888F9C9C}</c15:txfldGUID>
                      <c15:f>Daten_Diagramme!$E$18</c15:f>
                      <c15:dlblFieldTableCache>
                        <c:ptCount val="1"/>
                        <c:pt idx="0">
                          <c:v>-0.3</c:v>
                        </c:pt>
                      </c15:dlblFieldTableCache>
                    </c15:dlblFTEntry>
                  </c15:dlblFieldTable>
                  <c15:showDataLabelsRange val="0"/>
                </c:ext>
                <c:ext xmlns:c16="http://schemas.microsoft.com/office/drawing/2014/chart" uri="{C3380CC4-5D6E-409C-BE32-E72D297353CC}">
                  <c16:uniqueId val="{00000004-AAEC-4413-BE3A-EC767E89B81A}"/>
                </c:ext>
              </c:extLst>
            </c:dLbl>
            <c:dLbl>
              <c:idx val="5"/>
              <c:tx>
                <c:strRef>
                  <c:f>Daten_Diagramme!$E$19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{7D3FDBA1-A874-40FE-9192-41677DB9D146}</c15:txfldGUID>
                      <c15:f>Daten_Diagramme!$E$19</c15:f>
                      <c15:dlblFieldTableCache>
                        <c:ptCount val="1"/>
                        <c:pt idx="0">
                          <c:v>-5.1</c:v>
                        </c:pt>
                      </c15:dlblFieldTableCache>
                    </c15:dlblFTEntry>
                  </c15:dlblFieldTable>
                  <c15:showDataLabelsRange val="0"/>
                </c:ext>
                <c:ext xmlns:c16="http://schemas.microsoft.com/office/drawing/2014/chart" uri="{C3380CC4-5D6E-409C-BE32-E72D297353CC}">
                  <c16:uniqueId val="{00000005-AAEC-4413-BE3A-EC767E89B81A}"/>
                </c:ext>
              </c:extLst>
            </c:dLbl>
            <c:dLbl>
              <c:idx val="6"/>
              <c:tx>
                <c:strRef>
                  <c:f>Daten_Diagramme!$E$20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{56018C3A-4762-4E8F-94EE-77B28CA03CC2}</c15:txfldGUID>
                      <c15:f>Daten_Diagramme!$E$20</c15:f>
                      <c15:dlblFieldTableCache>
                        <c:ptCount val="1"/>
                        <c:pt idx="0">
                          <c:v>0.0</c:v>
                        </c:pt>
                      </c15:dlblFieldTableCache>
                    </c15:dlblFTEntry>
                  </c15:dlblFieldTable>
                  <c15:showDataLabelsRange val="0"/>
                </c:ext>
                <c:ext xmlns:c16="http://schemas.microsoft.com/office/drawing/2014/chart" uri="{C3380CC4-5D6E-409C-BE32-E72D297353CC}">
                  <c16:uniqueId val="{00000006-AAEC-4413-BE3A-EC767E89B81A}"/>
                </c:ext>
              </c:extLst>
            </c:dLbl>
            <c:dLbl>
              <c:idx val="7"/>
              <c:tx>
                <c:strRef>
                  <c:f>Daten_Diagramme!$E$21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{F18BFF37-B0AA-4753-9B83-2BA2E6E2E658}</c15:txfldGUID>
                      <c15:f>Daten_Diagramme!$E$21</c15:f>
                      <c15:dlblFieldTableCache>
                        <c:ptCount val="1"/>
                        <c:pt idx="0">
                          <c:v>5.6</c:v>
                        </c:pt>
                      </c15:dlblFieldTableCache>
                    </c15:dlblFTEntry>
                  </c15:dlblFieldTable>
                  <c15:showDataLabelsRange val="0"/>
                </c:ext>
                <c:ext xmlns:c16="http://schemas.microsoft.com/office/drawing/2014/chart" uri="{C3380CC4-5D6E-409C-BE32-E72D297353CC}">
                  <c16:uniqueId val="{00000007-AAEC-4413-BE3A-EC767E89B81A}"/>
                </c:ext>
              </c:extLst>
            </c:dLbl>
            <c:dLbl>
              <c:idx val="8"/>
              <c:tx>
                <c:strRef>
                  <c:f>Daten_Diagramme!$E$22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{BFE11C3F-7487-4E5A-9E76-A6DCBEBD9605}</c15:txfldGUID>
                      <c15:f>Daten_Diagramme!$E$22</c15:f>
                      <c15:dlblFieldTableCache>
                        <c:ptCount val="1"/>
                        <c:pt idx="0">
                          <c:v>4.2</c:v>
                        </c:pt>
                      </c15:dlblFieldTableCache>
                    </c15:dlblFTEntry>
                  </c15:dlblFieldTable>
                  <c15:showDataLabelsRange val="0"/>
                </c:ext>
                <c:ext xmlns:c16="http://schemas.microsoft.com/office/drawing/2014/chart" uri="{C3380CC4-5D6E-409C-BE32-E72D297353CC}">
                  <c16:uniqueId val="{00000008-AAEC-4413-BE3A-EC767E89B81A}"/>
                </c:ext>
              </c:extLst>
            </c:dLbl>
            <c:dLbl>
              <c:idx val="9"/>
              <c:tx>
                <c:strRef>
                  <c:f>Daten_Diagramme!$E$23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{2CA4D147-740A-471A-8219-E54266CA5928}</c15:txfldGUID>
                      <c15:f>Daten_Diagramme!$E$23</c15:f>
                      <c15:dlblFieldTableCache>
                        <c:ptCount val="1"/>
                        <c:pt idx="0">
                          <c:v>-3.8</c:v>
                        </c:pt>
                      </c15:dlblFieldTableCache>
                    </c15:dlblFTEntry>
                  </c15:dlblFieldTable>
                  <c15:showDataLabelsRange val="0"/>
                </c:ext>
                <c:ext xmlns:c16="http://schemas.microsoft.com/office/drawing/2014/chart" uri="{C3380CC4-5D6E-409C-BE32-E72D297353CC}">
                  <c16:uniqueId val="{00000009-AAEC-4413-BE3A-EC767E89B81A}"/>
                </c:ext>
              </c:extLst>
            </c:dLbl>
            <c:dLbl>
              <c:idx val="10"/>
              <c:tx>
                <c:strRef>
                  <c:f>Daten_Diagramme!$E$24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{FB68726D-85D4-4C67-8C2E-9721CC63DC6C}</c15:txfldGUID>
                      <c15:f>Daten_Diagramme!$E$24</c15:f>
                      <c15:dlblFieldTableCache>
                        <c:ptCount val="1"/>
                        <c:pt idx="0">
                          <c:v>-3.9</c:v>
                        </c:pt>
                      </c15:dlblFieldTableCache>
                    </c15:dlblFTEntry>
                  </c15:dlblFieldTable>
                  <c15:showDataLabelsRange val="0"/>
                </c:ext>
                <c:ext xmlns:c16="http://schemas.microsoft.com/office/drawing/2014/chart" uri="{C3380CC4-5D6E-409C-BE32-E72D297353CC}">
                  <c16:uniqueId val="{0000000A-AAEC-4413-BE3A-EC767E89B81A}"/>
                </c:ext>
              </c:extLst>
            </c:dLbl>
            <c:dLbl>
              <c:idx val="11"/>
              <c:tx>
                <c:strRef>
                  <c:f>Daten_Diagramme!$E$25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{708B4DD7-68D9-4B36-8932-ABCA8ADA6172}</c15:txfldGUID>
                      <c15:f>Daten_Diagramme!$E$25</c15:f>
                      <c15:dlblFieldTableCache>
                        <c:ptCount val="1"/>
                        <c:pt idx="0">
                          <c:v>2.6</c:v>
                        </c:pt>
                      </c15:dlblFieldTableCache>
                    </c15:dlblFTEntry>
                  </c15:dlblFieldTable>
                  <c15:showDataLabelsRange val="0"/>
                </c:ext>
                <c:ext xmlns:c16="http://schemas.microsoft.com/office/drawing/2014/chart" uri="{C3380CC4-5D6E-409C-BE32-E72D297353CC}">
                  <c16:uniqueId val="{0000000B-AAEC-4413-BE3A-EC767E89B81A}"/>
                </c:ext>
              </c:extLst>
            </c:dLbl>
            <c:dLbl>
              <c:idx val="12"/>
              <c:tx>
                <c:strRef>
                  <c:f>Daten_Diagramme!$E$26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{D582B4AB-4B47-41A3-B779-39BF2CC9E0AF}</c15:txfldGUID>
                      <c15:f>Daten_Diagramme!$E$26</c15:f>
                      <c15:dlblFieldTableCache>
                        <c:ptCount val="1"/>
                        <c:pt idx="0">
                          <c:v>3.7</c:v>
                        </c:pt>
                      </c15:dlblFieldTableCache>
                    </c15:dlblFTEntry>
                  </c15:dlblFieldTable>
                  <c15:showDataLabelsRange val="0"/>
                </c:ext>
                <c:ext xmlns:c16="http://schemas.microsoft.com/office/drawing/2014/chart" uri="{C3380CC4-5D6E-409C-BE32-E72D297353CC}">
                  <c16:uniqueId val="{0000000C-AAEC-4413-BE3A-EC767E89B81A}"/>
                </c:ext>
              </c:extLst>
            </c:dLbl>
            <c:dLbl>
              <c:idx val="13"/>
              <c:tx>
                <c:strRef>
                  <c:f>Daten_Diagramme!$E$27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{0852DF77-C3B0-4A68-A377-76F62C3BC930}</c15:txfldGUID>
                      <c15:f>Daten_Diagramme!$E$27</c15:f>
                      <c15:dlblFieldTableCache>
                        <c:ptCount val="1"/>
                        <c:pt idx="0">
                          <c:v>4.7</c:v>
                        </c:pt>
                      </c15:dlblFieldTableCache>
                    </c15:dlblFTEntry>
                  </c15:dlblFieldTable>
                  <c15:showDataLabelsRange val="0"/>
                </c:ext>
                <c:ext xmlns:c16="http://schemas.microsoft.com/office/drawing/2014/chart" uri="{C3380CC4-5D6E-409C-BE32-E72D297353CC}">
                  <c16:uniqueId val="{0000000D-AAEC-4413-BE3A-EC767E89B81A}"/>
                </c:ext>
              </c:extLst>
            </c:dLbl>
            <c:dLbl>
              <c:idx val="14"/>
              <c:tx>
                <c:strRef>
                  <c:f>Daten_Diagramme!$E$28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{1B80AC4C-B091-43F9-8CAC-B2F0916B7B1C}</c15:txfldGUID>
                      <c15:f>Daten_Diagramme!$E$28</c15:f>
                      <c15:dlblFieldTableCache>
                        <c:ptCount val="1"/>
                        <c:pt idx="0">
                          <c:v>0.4</c:v>
                        </c:pt>
                      </c15:dlblFieldTableCache>
                    </c15:dlblFTEntry>
                  </c15:dlblFieldTable>
                  <c15:showDataLabelsRange val="0"/>
                </c:ext>
                <c:ext xmlns:c16="http://schemas.microsoft.com/office/drawing/2014/chart" uri="{C3380CC4-5D6E-409C-BE32-E72D297353CC}">
                  <c16:uniqueId val="{0000000E-AAEC-4413-BE3A-EC767E89B81A}"/>
                </c:ext>
              </c:extLst>
            </c:dLbl>
            <c:dLbl>
              <c:idx val="15"/>
              <c:tx>
                <c:strRef>
                  <c:f>Daten_Diagramme!$E$29</c:f>
                  <c:strCache>
                    <c:ptCount val="1"/>
                    <c:pt idx="0">
                      <c:v>-38.7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{50A547E6-DB6D-4223-997F-7C7D49657F55}</c15:txfldGUID>
                      <c15:f>Daten_Diagramme!$E$29</c15:f>
                      <c15:dlblFieldTableCache>
                        <c:ptCount val="1"/>
                        <c:pt idx="0">
                          <c:v>-38.7</c:v>
                        </c:pt>
                      </c15:dlblFieldTableCache>
                    </c15:dlblFTEntry>
                  </c15:dlblFieldTable>
                  <c15:showDataLabelsRange val="0"/>
                </c:ext>
                <c:ext xmlns:c16="http://schemas.microsoft.com/office/drawing/2014/chart" uri="{C3380CC4-5D6E-409C-BE32-E72D297353CC}">
                  <c16:uniqueId val="{0000000F-AAEC-4413-BE3A-EC767E89B81A}"/>
                </c:ext>
              </c:extLst>
            </c:dLbl>
            <c:dLbl>
              <c:idx val="16"/>
              <c:tx>
                <c:strRef>
                  <c:f>Daten_Diagramme!$E$30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{38A9CC31-5B43-4C48-8DB4-5486300D3D9D}</c15:txfldGUID>
                      <c15:f>Daten_Diagramme!$E$30</c15:f>
                      <c15:dlblFieldTableCache>
                        <c:ptCount val="1"/>
                        <c:pt idx="0">
                          <c:v>-0.3</c:v>
                        </c:pt>
                      </c15:dlblFieldTableCache>
                    </c15:dlblFTEntry>
                  </c15:dlblFieldTable>
                  <c15:showDataLabelsRange val="0"/>
                </c:ext>
                <c:ext xmlns:c16="http://schemas.microsoft.com/office/drawing/2014/chart" uri="{C3380CC4-5D6E-409C-BE32-E72D297353CC}">
                  <c16:uniqueId val="{00000010-AAEC-4413-BE3A-EC767E89B81A}"/>
                </c:ext>
              </c:extLst>
            </c:dLbl>
            <c:dLbl>
              <c:idx val="17"/>
              <c:tx>
                <c:strRef>
                  <c:f>Daten_Diagramme!$E$31</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{A126F952-59F3-4285-B646-4CE74D530CD8}</c15:txfldGUID>
                      <c15:f>Daten_Diagramme!$E$31</c15:f>
                      <c15:dlblFieldTableCache>
                        <c:ptCount val="1"/>
                        <c:pt idx="0">
                          <c:v>8.2</c:v>
                        </c:pt>
                      </c15:dlblFieldTableCache>
                    </c15:dlblFTEntry>
                  </c15:dlblFieldTable>
                  <c15:showDataLabelsRange val="0"/>
                </c:ext>
                <c:ext xmlns:c16="http://schemas.microsoft.com/office/drawing/2014/chart" uri="{C3380CC4-5D6E-409C-BE32-E72D297353CC}">
                  <c16:uniqueId val="{00000011-AAEC-4413-BE3A-EC767E89B81A}"/>
                </c:ext>
              </c:extLst>
            </c:dLbl>
            <c:dLbl>
              <c:idx val="18"/>
              <c:tx>
                <c:strRef>
                  <c:f>Daten_Diagramme!$E$32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{AFFB5846-2B12-47CE-AF04-47B4CCEDF867}</c15:txfldGUID>
                      <c15:f>Daten_Diagramme!$E$32</c15:f>
                      <c15:dlblFieldTableCache>
                        <c:ptCount val="1"/>
                        <c:pt idx="0">
                          <c:v>4.0</c:v>
                        </c:pt>
                      </c15:dlblFieldTableCache>
                    </c15:dlblFTEntry>
                  </c15:dlblFieldTable>
                  <c15:showDataLabelsRange val="0"/>
                </c:ext>
                <c:ext xmlns:c16="http://schemas.microsoft.com/office/drawing/2014/chart" uri="{C3380CC4-5D6E-409C-BE32-E72D297353CC}">
                  <c16:uniqueId val="{00000012-AAEC-4413-BE3A-EC767E89B81A}"/>
                </c:ext>
              </c:extLst>
            </c:dLbl>
            <c:dLbl>
              <c:idx val="19"/>
              <c:tx>
                <c:strRef>
                  <c:f>Daten_Diagramme!$E$33</c:f>
                  <c:strCache>
                    <c:ptCount val="1"/>
                    <c:pt idx="0">
                      <c:v>26.1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{FBC9BE84-F07C-47BC-994F-471C66448E9F}</c15:txfldGUID>
                      <c15:f>Daten_Diagramme!$E$33</c15:f>
                      <c15:dlblFieldTableCache>
                        <c:ptCount val="1"/>
                        <c:pt idx="0">
                          <c:v>26.1</c:v>
                        </c:pt>
                      </c15:dlblFieldTableCache>
                    </c15:dlblFTEntry>
                  </c15:dlblFieldTable>
                  <c15:showDataLabelsRange val="0"/>
                </c:ext>
                <c:ext xmlns:c16="http://schemas.microsoft.com/office/drawing/2014/chart" uri="{C3380CC4-5D6E-409C-BE32-E72D297353CC}">
                  <c16:uniqueId val="{00000013-AAEC-4413-BE3A-EC767E89B81A}"/>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{6AF0CC70-31C6-4026-9EE9-FABE27F49E9C}</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AAEC-4413-BE3A-EC767E89B81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{1C07A2CD-164E-4451-8C38-EE32F7503CE7}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AEC-4413-BE3A-EC767E89B81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{5CA1CF80-5C6D-46E8-A1A9-2912FA30E18A}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AEC-4413-BE3A-EC767E89B81A}"/>
                </c:ext>
              </c:extLst>
            </c:dLbl>
            <c:dLbl>
              <c:idx val="23"/>
              <c:tx>
                <c:strRef>
                  <c:f>Daten_Diagramme!$E$37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{5DF59D89-9FB2-483A-A662-005ECCC2EAEF}</c15:txfldGUID>
                      <c15:f>Daten_Diagramme!$E$37</c15:f>
                      <c15:dlblFieldTableCache>
                        <c:ptCount val="1"/>
                        <c:pt idx="0">
                          <c:v>1.7</c:v>
                        </c:pt>
                      </c15:dlblFieldTableCache>
                    </c15:dlblFTEntry>
                  </c15:dlblFieldTable>
                  <c15:showDataLabelsRange val="0"/>
                </c:ext>
                <c:ext xmlns:c16="http://schemas.microsoft.com/office/drawing/2014/chart" uri="{C3380CC4-5D6E-409C-BE32-E72D297353CC}">
                  <c16:uniqueId val="{00000017-AAEC-4413-BE3A-EC767E89B81A}"/>
                </c:ext>
              </c:extLst>
            </c:dLbl>
            <c:dLbl>
              <c:idx val="24"/>
              <c:tx>
                <c:strRef>
                  <c:f>Daten_Diagramme!$E$38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{1DD931D1-3E4D-4BE2-81C3-ADF8780B7B34}</c15:txfldGUID>
                      <c15:f>Daten_Diagramme!$E$38</c15:f>
                      <c15:dlblFieldTableCache>
                        <c:ptCount val="1"/>
                        <c:pt idx="0">
                          <c:v>2.1</c:v>
                        </c:pt>
                      </c15:dlblFieldTableCache>
                    </c15:dlblFTEntry>
                  </c15:dlblFieldTable>
                  <c15:showDataLabelsRange val="0"/>
                </c:ext>
                <c:ext xmlns:c16="http://schemas.microsoft.com/office/drawing/2014/chart" uri="{C3380CC4-5D6E-409C-BE32-E72D297353CC}">
                  <c16:uniqueId val="{00000018-AAEC-4413-BE3A-EC767E89B81A}"/>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{8915A16D-6D20-4B27-9251-17B57FE50756}</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AAEC-4413-BE3A-EC767E89B81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{D2369E33-3772-4454-ACC5-9525DFF9E01A}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AEC-4413-BE3A-EC767E89B81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{16AE6B80-A2C0-422F-AC47-EEDD3E257FF0}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AEC-4413-BE3A-EC767E89B81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{9FCC2355-4BFE-469B-8A09-168C3B25DC1B}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AEC-4413-BE3A-EC767E89B81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{2A1D3364-B15A-4C6F-8D2F-4B77D7B42F23}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AEC-4413-BE3A-EC767E89B81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{4BA6D91D-0091-4B5D-B2DF-7240BFC6F6CC}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AEC-4413-BE3A-EC767E89B81A}"/>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{A120ECEA-DEB6-4124-9800-FEEEFB244BA5}</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AAEC-4413-BE3A-EC767E89B8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1.9694642695817146</c:v>
                </c:pt>
                <c:pt idx="1">
                  <c:v>1.6877637130801688</c:v>
                </c:pt>
                <c:pt idx="2">
                  <c:v>14.018691588785046</c:v>
                </c:pt>
                <c:pt idx="3">
                  <c:v>-1.7543859649122806</c:v>
                </c:pt>
                <c:pt idx="4">
                  <c:v>-0.33057851239669422</c:v>
                </c:pt>
                <c:pt idx="5">
                  <c:v>-5.0898203592814371</c:v>
                </c:pt>
                <c:pt idx="6">
                  <c:v>0</c:v>
                </c:pt>
                <c:pt idx="7">
                  <c:v>5.6303549571603426</c:v>
                </c:pt>
                <c:pt idx="8">
                  <c:v>4.1938997821350759</c:v>
                </c:pt>
                <c:pt idx="9">
                  <c:v>-3.75234521575985</c:v>
                </c:pt>
                <c:pt idx="10">
                  <c:v>-3.9273153575615476</c:v>
                </c:pt>
                <c:pt idx="11">
                  <c:v>2.6315789473684212</c:v>
                </c:pt>
                <c:pt idx="12">
                  <c:v>3.7037037037037037</c:v>
                </c:pt>
                <c:pt idx="13">
                  <c:v>4.6894803548795947</c:v>
                </c:pt>
                <c:pt idx="14">
                  <c:v>0.38910505836575876</c:v>
                </c:pt>
                <c:pt idx="15">
                  <c:v>-38.70967741935484</c:v>
                </c:pt>
                <c:pt idx="16">
                  <c:v>-0.26666666666666666</c:v>
                </c:pt>
                <c:pt idx="17">
                  <c:v>8.1761006289308185</c:v>
                </c:pt>
                <c:pt idx="18">
                  <c:v>3.9589442815249267</c:v>
                </c:pt>
                <c:pt idx="19">
                  <c:v>26.120857699805068</c:v>
                </c:pt>
                <c:pt idx="20">
                  <c:v>-2.1328958162428222</c:v>
                </c:pt>
                <c:pt idx="21">
                  <c:v>0</c:v>
                </c:pt>
                <c:pt idx="23">
                  <c:v>1.6877637130801688</c:v>
                </c:pt>
                <c:pt idx="24">
                  <c:v>2.0926756352765321</c:v>
                </c:pt>
                <c:pt idx="25">
                  <c:v>1.9490084985835694</c:v>
                </c:pt>
              </c:numCache>
            </c:numRef>
          </c:val>
          <c:extLst>
            <c:ext xmlns:c16="http://schemas.microsoft.com/office/drawing/2014/chart" uri="{C3380CC4-5D6E-409C-BE32-E72D297353CC}">
              <c16:uniqueId val="{00000020-AAEC-4413-BE3A-EC767E89B81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{196BEDE7-E2E9-4D00-885E-FFD8BE30965E}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AEC-4413-BE3A-EC767E89B81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{8D4F08AC-EC10-4C14-988D-1618B00CBD52}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AEC-4413-BE3A-EC767E89B81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{0A038518-5F91-425B-8670-DFE339CCE5D8}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AEC-4413-BE3A-EC767E89B81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{461AB4E2-F704-4C84-AA32-1D25A98A0EE3}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AEC-4413-BE3A-EC767E89B81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{33D218C6-A7B9-4BC8-8E54-B742158797BC}</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AEC-4413-BE3A-EC767E89B81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{5B1546EF-A2DC-41D2-86D4-01900FABE1C9}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AEC-4413-BE3A-EC767E89B81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{459CA8BB-8F5C-40CD-8B9E-3B8B3DE4A574}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AEC-4413-BE3A-EC767E89B81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{B1631508-B03C-40A2-B1E3-83E432FB8156}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AEC-4413-BE3A-EC767E89B81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{82DCAF09-894A-4F53-9746-384C9C0A5097}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AEC-4413-BE3A-EC767E89B81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{D46F941D-8B40-431D-A5AE-DFDE5B967C6B}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AEC-4413-BE3A-EC767E89B81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{02A1CA28-E679-459C-AD60-169C42C2E9D1}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AEC-4413-BE3A-EC767E89B81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{FD2EB682-15D4-41BD-B49C-D4C3E60912B4}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AEC-4413-BE3A-EC767E89B81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{3C7034D1-26D6-4CFC-8305-0960E7A07338}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AEC-4413-BE3A-EC767E89B81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{C35BFA72-C2A1-46DF-8E65-7CAC156EB6C0}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AEC-4413-BE3A-EC767E89B81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{F62EEA50-6D0A-4DEC-AEBD-A24A8E213CBF}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AEC-4413-BE3A-EC767E89B81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{9BF7B8D0-DFCF-42F3-B2AB-B28911D5FDE6}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AEC-4413-BE3A-EC767E89B81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{1AFF1010-62E9-4A33-8AF9-98BECB8BA4D8}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AEC-4413-BE3A-EC767E89B81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{1B9F1731-5C94-499E-81A2-28101AB041FD}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AEC-4413-BE3A-EC767E89B81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{7FDAEE50-5107-455B-9F7D-5D6D27D07579}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AEC-4413-BE3A-EC767E89B81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{1A3E9F9D-DEB9-4B30-9F29-3528DD06BD5F}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AEC-4413-BE3A-EC767E89B81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{D9CD0699-B6E2-472E-87F6-2E5F4B69B1D6}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AEC-4413-BE3A-EC767E89B81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{3B9616AA-186D-40D1-9AEF-9996CD6608CD}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AEC-4413-BE3A-EC767E89B81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{7EE5569E-6ABC-4239-A0D6-D063B9FF0EDF}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AEC-4413-BE3A-EC767E89B81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{DA9B1032-F7F2-4810-B936-B6FD52FFEFF2}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AEC-4413-BE3A-EC767E89B81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{D3543FBC-8074-482A-AC51-63E0AC9C774C}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AEC-4413-BE3A-EC767E89B81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{C342BCD6-D9D2-4D41-B9BC-D5B3091EAB7A}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AEC-4413-BE3A-EC767E89B81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{A9B8AB68-CF01-4C98-95F3-D5AD256DD2A0}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AEC-4413-BE3A-EC767E89B81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{F602C09F-AA63-49D3-AFD6-664D9A9B80CA}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AEC-4413-BE3A-EC767E89B81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{AA3A7035-EE2C-4166-A17E-2D1B869AC4AD}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AEC-4413-BE3A-EC767E89B81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{27E9B1C8-1CF7-4D02-AB29-DF400F9B022B}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AEC-4413-BE3A-EC767E89B81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{00CD2F26-1A94-4A57-845C-8C4FDFD85788}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AEC-4413-BE3A-EC767E89B81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{09CD62CC-F6F0-4623-A3F0-23B1D37EDEC8}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AEC-4413-BE3A-EC767E89B8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AEC-4413-BE3A-EC767E89B81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AEC-4413-BE3A-EC767E89B81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{4EDD5580-0A02-43EA-8D37-5BE7D5E36B72}</c15:txfldGUID>
                      <c15:f>Diagramm!$I$46</c15:f>
                      <c15:dlblFieldTableCache>
                        <c:ptCount val="1"/>
                      </c15:dlblFieldTableCache>
                    </c15:dlblFTEntry>
                  </c15:dlblFieldTable>
                  <c15:showDataLabelsRange val="0"/>
                </c:ext>
                <c:ext xmlns:c16="http://schemas.microsoft.com/office/drawing/2014/chart" uri="{C3380CC4-5D6E-409C-BE32-E72D297353CC}">
                  <c16:uniqueId val="{00000000-F528-44A0-A7E0-1E2EF7FC5D7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{83B18A91-6F4E-49BB-A5C0-49DF442AF0BE}</c15:txfldGUID>
                      <c15:f>Diagramm!$I$47</c15:f>
                      <c15:dlblFieldTableCache>
                        <c:ptCount val="1"/>
                      </c15:dlblFieldTableCache>
                    </c15:dlblFTEntry>
                  </c15:dlblFieldTable>
                  <c15:showDataLabelsRange val="0"/>
                </c:ext>
                <c:ext xmlns:c16="http://schemas.microsoft.com/office/drawing/2014/chart" uri="{C3380CC4-5D6E-409C-BE32-E72D297353CC}">
                  <c16:uniqueId val="{00000001-F528-44A0-A7E0-1E2EF7FC5D7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{B049A976-4ED6-4E33-823D-ED417185320A}</c15:txfldGUID>
                      <c15:f>Diagramm!$I$48</c15:f>
                      <c15:dlblFieldTableCache>
                        <c:ptCount val="1"/>
                      </c15:dlblFieldTableCache>
                    </c15:dlblFTEntry>
                  </c15:dlblFieldTable>
                  <c15:showDataLabelsRange val="0"/>
                </c:ext>
                <c:ext xmlns:c16="http://schemas.microsoft.com/office/drawing/2014/chart" uri="{C3380CC4-5D6E-409C-BE32-E72D297353CC}">
                  <c16:uniqueId val="{00000002-F528-44A0-A7E0-1E2EF7FC5D7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{EFACD253-1554-4A3B-A7AA-CCA28022627A}</c15:txfldGUID>
                      <c15:f>Diagramm!$I$49</c15:f>
                      <c15:dlblFieldTableCache>
                        <c:ptCount val="1"/>
                      </c15:dlblFieldTableCache>
                    </c15:dlblFTEntry>
                  </c15:dlblFieldTable>
                  <c15:showDataLabelsRange val="0"/>
                </c:ext>
                <c:ext xmlns:c16="http://schemas.microsoft.com/office/drawing/2014/chart" uri="{C3380CC4-5D6E-409C-BE32-E72D297353CC}">
                  <c16:uniqueId val="{00000003-F528-44A0-A7E0-1E2EF7FC5D7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{D1F663CF-F3AA-43F0-BBF5-2F432E2C7C0D}</c15:txfldGUID>
                      <c15:f>Diagramm!$I$50</c15:f>
                      <c15:dlblFieldTableCache>
                        <c:ptCount val="1"/>
                      </c15:dlblFieldTableCache>
                    </c15:dlblFTEntry>
                  </c15:dlblFieldTable>
                  <c15:showDataLabelsRange val="0"/>
                </c:ext>
                <c:ext xmlns:c16="http://schemas.microsoft.com/office/drawing/2014/chart" uri="{C3380CC4-5D6E-409C-BE32-E72D297353CC}">
                  <c16:uniqueId val="{00000004-F528-44A0-A7E0-1E2EF7FC5D7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{884981AA-1A62-4E01-A61A-3692821D52EC}</c15:txfldGUID>
                      <c15:f>Diagramm!$I$51</c15:f>
                      <c15:dlblFieldTableCache>
                        <c:ptCount val="1"/>
                      </c15:dlblFieldTableCache>
                    </c15:dlblFTEntry>
                  </c15:dlblFieldTable>
                  <c15:showDataLabelsRange val="0"/>
                </c:ext>
                <c:ext xmlns:c16="http://schemas.microsoft.com/office/drawing/2014/chart" uri="{C3380CC4-5D6E-409C-BE32-E72D297353CC}">
                  <c16:uniqueId val="{00000005-F528-44A0-A7E0-1E2EF7FC5D7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{2C1B005F-1527-4862-830C-B632FC9FFE51}</c15:txfldGUID>
                      <c15:f>Diagramm!$I$52</c15:f>
                      <c15:dlblFieldTableCache>
                        <c:ptCount val="1"/>
                      </c15:dlblFieldTableCache>
                    </c15:dlblFTEntry>
                  </c15:dlblFieldTable>
                  <c15:showDataLabelsRange val="0"/>
                </c:ext>
                <c:ext xmlns:c16="http://schemas.microsoft.com/office/drawing/2014/chart" uri="{C3380CC4-5D6E-409C-BE32-E72D297353CC}">
                  <c16:uniqueId val="{00000006-F528-44A0-A7E0-1E2EF7FC5D7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{A80270AD-215F-4DA2-B4A6-46C94F519128}</c15:txfldGUID>
                      <c15:f>Diagramm!$I$53</c15:f>
                      <c15:dlblFieldTableCache>
                        <c:ptCount val="1"/>
                      </c15:dlblFieldTableCache>
                    </c15:dlblFTEntry>
                  </c15:dlblFieldTable>
                  <c15:showDataLabelsRange val="0"/>
                </c:ext>
                <c:ext xmlns:c16="http://schemas.microsoft.com/office/drawing/2014/chart" uri="{C3380CC4-5D6E-409C-BE32-E72D297353CC}">
                  <c16:uniqueId val="{00000007-F528-44A0-A7E0-1E2EF7FC5D7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{72E01AF6-DE37-434A-9673-772F7442CBE9}</c15:txfldGUID>
                      <c15:f>Diagramm!$I$54</c15:f>
                      <c15:dlblFieldTableCache>
                        <c:ptCount val="1"/>
                      </c15:dlblFieldTableCache>
                    </c15:dlblFTEntry>
                  </c15:dlblFieldTable>
                  <c15:showDataLabelsRange val="0"/>
                </c:ext>
                <c:ext xmlns:c16="http://schemas.microsoft.com/office/drawing/2014/chart" uri="{C3380CC4-5D6E-409C-BE32-E72D297353CC}">
                  <c16:uniqueId val="{00000008-F528-44A0-A7E0-1E2EF7FC5D7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{DB9D7BCD-C3FB-4104-B566-487DEA5E26D2}</c15:txfldGUID>
                      <c15:f>Diagramm!$I$55</c15:f>
                      <c15:dlblFieldTableCache>
                        <c:ptCount val="1"/>
                      </c15:dlblFieldTableCache>
                    </c15:dlblFTEntry>
                  </c15:dlblFieldTable>
                  <c15:showDataLabelsRange val="0"/>
                </c:ext>
                <c:ext xmlns:c16="http://schemas.microsoft.com/office/drawing/2014/chart" uri="{C3380CC4-5D6E-409C-BE32-E72D297353CC}">
                  <c16:uniqueId val="{00000009-F528-44A0-A7E0-1E2EF7FC5D7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{EB94C203-6441-478E-B10D-F05D2D4D8721}</c15:txfldGUID>
                      <c15:f>Diagramm!$I$56</c15:f>
                      <c15:dlblFieldTableCache>
                        <c:ptCount val="1"/>
                      </c15:dlblFieldTableCache>
                    </c15:dlblFTEntry>
                  </c15:dlblFieldTable>
                  <c15:showDataLabelsRange val="0"/>
                </c:ext>
                <c:ext xmlns:c16="http://schemas.microsoft.com/office/drawing/2014/chart" uri="{C3380CC4-5D6E-409C-BE32-E72D297353CC}">
                  <c16:uniqueId val="{0000000A-F528-44A0-A7E0-1E2EF7FC5D7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{2D8F14DB-D22D-4D3C-80DE-B32DE23C4E71}</c15:txfldGUID>
                      <c15:f>Diagramm!$I$57</c15:f>
                      <c15:dlblFieldTableCache>
                        <c:ptCount val="1"/>
                      </c15:dlblFieldTableCache>
                    </c15:dlblFTEntry>
                  </c15:dlblFieldTable>
                  <c15:showDataLabelsRange val="0"/>
                </c:ext>
                <c:ext xmlns:c16="http://schemas.microsoft.com/office/drawing/2014/chart" uri="{C3380CC4-5D6E-409C-BE32-E72D297353CC}">
                  <c16:uniqueId val="{0000000B-F528-44A0-A7E0-1E2EF7FC5D7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{E468CCA6-E256-4922-BF7A-B6EED194B03D}</c15:txfldGUID>
                      <c15:f>Diagramm!$I$58</c15:f>
                      <c15:dlblFieldTableCache>
                        <c:ptCount val="1"/>
                      </c15:dlblFieldTableCache>
                    </c15:dlblFTEntry>
                  </c15:dlblFieldTable>
                  <c15:showDataLabelsRange val="0"/>
                </c:ext>
                <c:ext xmlns:c16="http://schemas.microsoft.com/office/drawing/2014/chart" uri="{C3380CC4-5D6E-409C-BE32-E72D297353CC}">
                  <c16:uniqueId val="{0000000C-F528-44A0-A7E0-1E2EF7FC5D7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{FB93E49E-CAD3-42E6-A1E7-800F960B6355}</c15:txfldGUID>
                      <c15:f>Diagramm!$I$59</c15:f>
                      <c15:dlblFieldTableCache>
                        <c:ptCount val="1"/>
                      </c15:dlblFieldTableCache>
                    </c15:dlblFTEntry>
                  </c15:dlblFieldTable>
                  <c15:showDataLabelsRange val="0"/>
                </c:ext>
                <c:ext xmlns:c16="http://schemas.microsoft.com/office/drawing/2014/chart" uri="{C3380CC4-5D6E-409C-BE32-E72D297353CC}">
                  <c16:uniqueId val="{0000000D-F528-44A0-A7E0-1E2EF7FC5D7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{F901F7EC-AB44-430D-9650-4E0EFD88D63C}</c15:txfldGUID>
                      <c15:f>Diagramm!$I$60</c15:f>
                      <c15:dlblFieldTableCache>
                        <c:ptCount val="1"/>
                      </c15:dlblFieldTableCache>
                    </c15:dlblFTEntry>
                  </c15:dlblFieldTable>
                  <c15:showDataLabelsRange val="0"/>
                </c:ext>
                <c:ext xmlns:c16="http://schemas.microsoft.com/office/drawing/2014/chart" uri="{C3380CC4-5D6E-409C-BE32-E72D297353CC}">
                  <c16:uniqueId val="{0000000E-F528-44A0-A7E0-1E2EF7FC5D7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{0B8B8DAC-4275-4C6E-9249-957AA9182EAF}</c15:txfldGUID>
                      <c15:f>Diagramm!$I$61</c15:f>
                      <c15:dlblFieldTableCache>
                        <c:ptCount val="1"/>
                      </c15:dlblFieldTableCache>
                    </c15:dlblFTEntry>
                  </c15:dlblFieldTable>
                  <c15:showDataLabelsRange val="0"/>
                </c:ext>
                <c:ext xmlns:c16="http://schemas.microsoft.com/office/drawing/2014/chart" uri="{C3380CC4-5D6E-409C-BE32-E72D297353CC}">
                  <c16:uniqueId val="{0000000F-F528-44A0-A7E0-1E2EF7FC5D7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{7CC1AC6B-3B8E-4070-8DE4-1596757F39ED}</c15:txfldGUID>
                      <c15:f>Diagramm!$I$62</c15:f>
                      <c15:dlblFieldTableCache>
                        <c:ptCount val="1"/>
                      </c15:dlblFieldTableCache>
                    </c15:dlblFTEntry>
                  </c15:dlblFieldTable>
                  <c15:showDataLabelsRange val="0"/>
                </c:ext>
                <c:ext xmlns:c16="http://schemas.microsoft.com/office/drawing/2014/chart" uri="{C3380CC4-5D6E-409C-BE32-E72D297353CC}">
                  <c16:uniqueId val="{00000010-F528-44A0-A7E0-1E2EF7FC5D7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{38A9DA51-FAA2-481A-A3CA-286355EEA0F7}</c15:txfldGUID>
                      <c15:f>Diagramm!$I$63</c15:f>
                      <c15:dlblFieldTableCache>
                        <c:ptCount val="1"/>
                      </c15:dlblFieldTableCache>
                    </c15:dlblFTEntry>
                  </c15:dlblFieldTable>
                  <c15:showDataLabelsRange val="0"/>
                </c:ext>
                <c:ext xmlns:c16="http://schemas.microsoft.com/office/drawing/2014/chart" uri="{C3380CC4-5D6E-409C-BE32-E72D297353CC}">
                  <c16:uniqueId val="{00000011-F528-44A0-A7E0-1E2EF7FC5D7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{C89B9418-24A9-461E-AA1E-3BD6FC2AA687}</c15:txfldGUID>
                      <c15:f>Diagramm!$I$64</c15:f>
                      <c15:dlblFieldTableCache>
                        <c:ptCount val="1"/>
                      </c15:dlblFieldTableCache>
                    </c15:dlblFTEntry>
                  </c15:dlblFieldTable>
                  <c15:showDataLabelsRange val="0"/>
                </c:ext>
                <c:ext xmlns:c16="http://schemas.microsoft.com/office/drawing/2014/chart" uri="{C3380CC4-5D6E-409C-BE32-E72D297353CC}">
                  <c16:uniqueId val="{00000012-F528-44A0-A7E0-1E2EF7FC5D7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{3B0044A4-A34C-4577-BBF4-73102CDED295}</c15:txfldGUID>
                      <c15:f>Diagramm!$I$65</c15:f>
                      <c15:dlblFieldTableCache>
                        <c:ptCount val="1"/>
                      </c15:dlblFieldTableCache>
                    </c15:dlblFTEntry>
                  </c15:dlblFieldTable>
                  <c15:showDataLabelsRange val="0"/>
                </c:ext>
                <c:ext xmlns:c16="http://schemas.microsoft.com/office/drawing/2014/chart" uri="{C3380CC4-5D6E-409C-BE32-E72D297353CC}">
                  <c16:uniqueId val="{00000013-F528-44A0-A7E0-1E2EF7FC5D7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{DB62D232-AA47-464E-B1D9-41D813082E8B}</c15:txfldGUID>
                      <c15:f>Diagramm!$I$66</c15:f>
                      <c15:dlblFieldTableCache>
                        <c:ptCount val="1"/>
                      </c15:dlblFieldTableCache>
                    </c15:dlblFTEntry>
                  </c15:dlblFieldTable>
                  <c15:showDataLabelsRange val="0"/>
                </c:ext>
                <c:ext xmlns:c16="http://schemas.microsoft.com/office/drawing/2014/chart" uri="{C3380CC4-5D6E-409C-BE32-E72D297353CC}">
                  <c16:uniqueId val="{00000014-F528-44A0-A7E0-1E2EF7FC5D7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{AADA0B11-4863-46B2-91CF-B2D62BCCF2B4}</c15:txfldGUID>
                      <c15:f>Diagramm!$I$67</c15:f>
                      <c15:dlblFieldTableCache>
                        <c:ptCount val="1"/>
                      </c15:dlblFieldTableCache>
                    </c15:dlblFTEntry>
                  </c15:dlblFieldTable>
                  <c15:showDataLabelsRange val="0"/>
                </c:ext>
                <c:ext xmlns:c16="http://schemas.microsoft.com/office/drawing/2014/chart" uri="{C3380CC4-5D6E-409C-BE32-E72D297353CC}">
                  <c16:uniqueId val="{00000015-F528-44A0-A7E0-1E2EF7FC5D7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528-44A0-A7E0-1E2EF7FC5D7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{7F2E9269-59E0-45A9-AAD0-27AAD965D79A}</c15:txfldGUID>
                      <c15:f>Diagramm!$K$46</c15:f>
                      <c15:dlblFieldTableCache>
                        <c:ptCount val="1"/>
                      </c15:dlblFieldTableCache>
                    </c15:dlblFTEntry>
                  </c15:dlblFieldTable>
                  <c15:showDataLabelsRange val="0"/>
                </c:ext>
                <c:ext xmlns:c16="http://schemas.microsoft.com/office/drawing/2014/chart" uri="{C3380CC4-5D6E-409C-BE32-E72D297353CC}">
                  <c16:uniqueId val="{00000017-F528-44A0-A7E0-1E2EF7FC5D7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{03D6D151-FA07-43EF-9A1C-4B16FFE06C69}</c15:txfldGUID>
                      <c15:f>Diagramm!$K$47</c15:f>
                      <c15:dlblFieldTableCache>
                        <c:ptCount val="1"/>
                      </c15:dlblFieldTableCache>
                    </c15:dlblFTEntry>
                  </c15:dlblFieldTable>
                  <c15:showDataLabelsRange val="0"/>
                </c:ext>
                <c:ext xmlns:c16="http://schemas.microsoft.com/office/drawing/2014/chart" uri="{C3380CC4-5D6E-409C-BE32-E72D297353CC}">
                  <c16:uniqueId val="{00000018-F528-44A0-A7E0-1E2EF7FC5D7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{87EBDF7A-1261-4DF3-A165-95E86E17B982}</c15:txfldGUID>
                      <c15:f>Diagramm!$K$48</c15:f>
                      <c15:dlblFieldTableCache>
                        <c:ptCount val="1"/>
                      </c15:dlblFieldTableCache>
                    </c15:dlblFTEntry>
                  </c15:dlblFieldTable>
                  <c15:showDataLabelsRange val="0"/>
                </c:ext>
                <c:ext xmlns:c16="http://schemas.microsoft.com/office/drawing/2014/chart" uri="{C3380CC4-5D6E-409C-BE32-E72D297353CC}">
                  <c16:uniqueId val="{00000019-F528-44A0-A7E0-1E2EF7FC5D7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{8B8AE92C-AD0A-4989-9C80-58256B583246}</c15:txfldGUID>
                      <c15:f>Diagramm!$K$49</c15:f>
                      <c15:dlblFieldTableCache>
                        <c:ptCount val="1"/>
                      </c15:dlblFieldTableCache>
                    </c15:dlblFTEntry>
                  </c15:dlblFieldTable>
                  <c15:showDataLabelsRange val="0"/>
                </c:ext>
                <c:ext xmlns:c16="http://schemas.microsoft.com/office/drawing/2014/chart" uri="{C3380CC4-5D6E-409C-BE32-E72D297353CC}">
                  <c16:uniqueId val="{0000001A-F528-44A0-A7E0-1E2EF7FC5D7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{A05C7201-FE9B-4D0C-A2D6-7924C1125935}</c15:txfldGUID>
                      <c15:f>Diagramm!$K$50</c15:f>
                      <c15:dlblFieldTableCache>
                        <c:ptCount val="1"/>
                      </c15:dlblFieldTableCache>
                    </c15:dlblFTEntry>
                  </c15:dlblFieldTable>
                  <c15:showDataLabelsRange val="0"/>
                </c:ext>
                <c:ext xmlns:c16="http://schemas.microsoft.com/office/drawing/2014/chart" uri="{C3380CC4-5D6E-409C-BE32-E72D297353CC}">
                  <c16:uniqueId val="{0000001B-F528-44A0-A7E0-1E2EF7FC5D7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{FD5CB294-42B0-4215-91A6-43AC14BEA060}</c15:txfldGUID>
                      <c15:f>Diagramm!$K$51</c15:f>
                      <c15:dlblFieldTableCache>
                        <c:ptCount val="1"/>
                      </c15:dlblFieldTableCache>
                    </c15:dlblFTEntry>
                  </c15:dlblFieldTable>
                  <c15:showDataLabelsRange val="0"/>
                </c:ext>
                <c:ext xmlns:c16="http://schemas.microsoft.com/office/drawing/2014/chart" uri="{C3380CC4-5D6E-409C-BE32-E72D297353CC}">
                  <c16:uniqueId val="{0000001C-F528-44A0-A7E0-1E2EF7FC5D7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{32591F9B-A507-4E1D-8510-9E1A85389119}</c15:txfldGUID>
                      <c15:f>Diagramm!$K$52</c15:f>
                      <c15:dlblFieldTableCache>
                        <c:ptCount val="1"/>
                      </c15:dlblFieldTableCache>
                    </c15:dlblFTEntry>
                  </c15:dlblFieldTable>
                  <c15:showDataLabelsRange val="0"/>
                </c:ext>
                <c:ext xmlns:c16="http://schemas.microsoft.com/office/drawing/2014/chart" uri="{C3380CC4-5D6E-409C-BE32-E72D297353CC}">
                  <c16:uniqueId val="{0000001D-F528-44A0-A7E0-1E2EF7FC5D7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{8EE69CE1-CC18-4FC1-8EC7-225CE22686B5}</c15:txfldGUID>
                      <c15:f>Diagramm!$K$53</c15:f>
                      <c15:dlblFieldTableCache>
                        <c:ptCount val="1"/>
                      </c15:dlblFieldTableCache>
                    </c15:dlblFTEntry>
                  </c15:dlblFieldTable>
                  <c15:showDataLabelsRange val="0"/>
                </c:ext>
                <c:ext xmlns:c16="http://schemas.microsoft.com/office/drawing/2014/chart" uri="{C3380CC4-5D6E-409C-BE32-E72D297353CC}">
                  <c16:uniqueId val="{0000001E-F528-44A0-A7E0-1E2EF7FC5D7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{CD9CCC8C-36DB-4FAA-8162-193C7E5955AA}</c15:txfldGUID>
                      <c15:f>Diagramm!$K$54</c15:f>
                      <c15:dlblFieldTableCache>
                        <c:ptCount val="1"/>
                      </c15:dlblFieldTableCache>
                    </c15:dlblFTEntry>
                  </c15:dlblFieldTable>
                  <c15:showDataLabelsRange val="0"/>
                </c:ext>
                <c:ext xmlns:c16="http://schemas.microsoft.com/office/drawing/2014/chart" uri="{C3380CC4-5D6E-409C-BE32-E72D297353CC}">
                  <c16:uniqueId val="{0000001F-F528-44A0-A7E0-1E2EF7FC5D7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{645ACB7F-E902-4FE1-9614-E3515DF27897}</c15:txfldGUID>
                      <c15:f>Diagramm!$K$55</c15:f>
                      <c15:dlblFieldTableCache>
                        <c:ptCount val="1"/>
                      </c15:dlblFieldTableCache>
                    </c15:dlblFTEntry>
                  </c15:dlblFieldTable>
                  <c15:showDataLabelsRange val="0"/>
                </c:ext>
                <c:ext xmlns:c16="http://schemas.microsoft.com/office/drawing/2014/chart" uri="{C3380CC4-5D6E-409C-BE32-E72D297353CC}">
                  <c16:uniqueId val="{00000020-F528-44A0-A7E0-1E2EF7FC5D7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{A1BBB978-83CC-4E28-BF6C-787FDD053966}</c15:txfldGUID>
                      <c15:f>Diagramm!$K$56</c15:f>
                      <c15:dlblFieldTableCache>
                        <c:ptCount val="1"/>
                      </c15:dlblFieldTableCache>
                    </c15:dlblFTEntry>
                  </c15:dlblFieldTable>
                  <c15:showDataLabelsRange val="0"/>
                </c:ext>
                <c:ext xmlns:c16="http://schemas.microsoft.com/office/drawing/2014/chart" uri="{C3380CC4-5D6E-409C-BE32-E72D297353CC}">
                  <c16:uniqueId val="{00000021-F528-44A0-A7E0-1E2EF7FC5D7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{AA2BEBD5-BA39-49EC-9D17-11B042151D8D}</c15:txfldGUID>
                      <c15:f>Diagramm!$K$57</c15:f>
                      <c15:dlblFieldTableCache>
                        <c:ptCount val="1"/>
                      </c15:dlblFieldTableCache>
                    </c15:dlblFTEntry>
                  </c15:dlblFieldTable>
                  <c15:showDataLabelsRange val="0"/>
                </c:ext>
                <c:ext xmlns:c16="http://schemas.microsoft.com/office/drawing/2014/chart" uri="{C3380CC4-5D6E-409C-BE32-E72D297353CC}">
                  <c16:uniqueId val="{00000022-F528-44A0-A7E0-1E2EF7FC5D7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{A2094158-AED3-4602-975C-59210EF82847}</c15:txfldGUID>
                      <c15:f>Diagramm!$K$58</c15:f>
                      <c15:dlblFieldTableCache>
                        <c:ptCount val="1"/>
                      </c15:dlblFieldTableCache>
                    </c15:dlblFTEntry>
                  </c15:dlblFieldTable>
                  <c15:showDataLabelsRange val="0"/>
                </c:ext>
                <c:ext xmlns:c16="http://schemas.microsoft.com/office/drawing/2014/chart" uri="{C3380CC4-5D6E-409C-BE32-E72D297353CC}">
                  <c16:uniqueId val="{00000023-F528-44A0-A7E0-1E2EF7FC5D7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{3B035A96-BC31-4D32-9DEE-63F94B5EF45C}</c15:txfldGUID>
                      <c15:f>Diagramm!$K$59</c15:f>
                      <c15:dlblFieldTableCache>
                        <c:ptCount val="1"/>
                      </c15:dlblFieldTableCache>
                    </c15:dlblFTEntry>
                  </c15:dlblFieldTable>
                  <c15:showDataLabelsRange val="0"/>
                </c:ext>
                <c:ext xmlns:c16="http://schemas.microsoft.com/office/drawing/2014/chart" uri="{C3380CC4-5D6E-409C-BE32-E72D297353CC}">
                  <c16:uniqueId val="{00000024-F528-44A0-A7E0-1E2EF7FC5D7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{CFB83FF9-131B-4A52-B9AA-F53E18C33FBA}</c15:txfldGUID>
                      <c15:f>Diagramm!$K$60</c15:f>
                      <c15:dlblFieldTableCache>
                        <c:ptCount val="1"/>
                      </c15:dlblFieldTableCache>
                    </c15:dlblFTEntry>
                  </c15:dlblFieldTable>
                  <c15:showDataLabelsRange val="0"/>
                </c:ext>
                <c:ext xmlns:c16="http://schemas.microsoft.com/office/drawing/2014/chart" uri="{C3380CC4-5D6E-409C-BE32-E72D297353CC}">
                  <c16:uniqueId val="{00000025-F528-44A0-A7E0-1E2EF7FC5D7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{ADE7C9DE-E8F5-4C9A-8C65-8AC1840ECAB6}</c15:txfldGUID>
                      <c15:f>Diagramm!$K$61</c15:f>
                      <c15:dlblFieldTableCache>
                        <c:ptCount val="1"/>
                      </c15:dlblFieldTableCache>
                    </c15:dlblFTEntry>
                  </c15:dlblFieldTable>
                  <c15:showDataLabelsRange val="0"/>
                </c:ext>
                <c:ext xmlns:c16="http://schemas.microsoft.com/office/drawing/2014/chart" uri="{C3380CC4-5D6E-409C-BE32-E72D297353CC}">
                  <c16:uniqueId val="{00000026-F528-44A0-A7E0-1E2EF7FC5D7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{028E4BD3-8D6F-4625-8AEA-BD202F4F0F7C}</c15:txfldGUID>
                      <c15:f>Diagramm!$K$62</c15:f>
                      <c15:dlblFieldTableCache>
                        <c:ptCount val="1"/>
                      </c15:dlblFieldTableCache>
                    </c15:dlblFTEntry>
                  </c15:dlblFieldTable>
                  <c15:showDataLabelsRange val="0"/>
                </c:ext>
                <c:ext xmlns:c16="http://schemas.microsoft.com/office/drawing/2014/chart" uri="{C3380CC4-5D6E-409C-BE32-E72D297353CC}">
                  <c16:uniqueId val="{00000027-F528-44A0-A7E0-1E2EF7FC5D7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{7F2BE9B5-CB43-4CA8-94A6-AEE3949E4840}</c15:txfldGUID>
                      <c15:f>Diagramm!$K$63</c15:f>
                      <c15:dlblFieldTableCache>
                        <c:ptCount val="1"/>
                      </c15:dlblFieldTableCache>
                    </c15:dlblFTEntry>
                  </c15:dlblFieldTable>
                  <c15:showDataLabelsRange val="0"/>
                </c:ext>
                <c:ext xmlns:c16="http://schemas.microsoft.com/office/drawing/2014/chart" uri="{C3380CC4-5D6E-409C-BE32-E72D297353CC}">
                  <c16:uniqueId val="{00000028-F528-44A0-A7E0-1E2EF7FC5D7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{DEBD3868-8B55-491D-8F7E-2DC741D49529}</c15:txfldGUID>
                      <c15:f>Diagramm!$K$64</c15:f>
                      <c15:dlblFieldTableCache>
                        <c:ptCount val="1"/>
                      </c15:dlblFieldTableCache>
                    </c15:dlblFTEntry>
                  </c15:dlblFieldTable>
                  <c15:showDataLabelsRange val="0"/>
                </c:ext>
                <c:ext xmlns:c16="http://schemas.microsoft.com/office/drawing/2014/chart" uri="{C3380CC4-5D6E-409C-BE32-E72D297353CC}">
                  <c16:uniqueId val="{00000029-F528-44A0-A7E0-1E2EF7FC5D7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{710559AF-A177-4EC4-AFFC-D1782C115E48}</c15:txfldGUID>
                      <c15:f>Diagramm!$K$65</c15:f>
                      <c15:dlblFieldTableCache>
                        <c:ptCount val="1"/>
                      </c15:dlblFieldTableCache>
                    </c15:dlblFTEntry>
                  </c15:dlblFieldTable>
                  <c15:showDataLabelsRange val="0"/>
                </c:ext>
                <c:ext xmlns:c16="http://schemas.microsoft.com/office/drawing/2014/chart" uri="{C3380CC4-5D6E-409C-BE32-E72D297353CC}">
                  <c16:uniqueId val="{0000002A-F528-44A0-A7E0-1E2EF7FC5D7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{0A699D60-DACE-4997-8D0F-FC3D58749704}</c15:txfldGUID>
                      <c15:f>Diagramm!$K$66</c15:f>
                      <c15:dlblFieldTableCache>
                        <c:ptCount val="1"/>
                      </c15:dlblFieldTableCache>
                    </c15:dlblFTEntry>
                  </c15:dlblFieldTable>
                  <c15:showDataLabelsRange val="0"/>
                </c:ext>
                <c:ext xmlns:c16="http://schemas.microsoft.com/office/drawing/2014/chart" uri="{C3380CC4-5D6E-409C-BE32-E72D297353CC}">
                  <c16:uniqueId val="{0000002B-F528-44A0-A7E0-1E2EF7FC5D7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{F3ACB6D3-D068-481A-AA75-73CAE8D6CCFA}</c15:txfldGUID>
                      <c15:f>Diagramm!$K$67</c15:f>
                      <c15:dlblFieldTableCache>
                        <c:ptCount val="1"/>
                      </c15:dlblFieldTableCache>
                    </c15:dlblFTEntry>
                  </c15:dlblFieldTable>
                  <c15:showDataLabelsRange val="0"/>
                </c:ext>
                <c:ext xmlns:c16="http://schemas.microsoft.com/office/drawing/2014/chart" uri="{C3380CC4-5D6E-409C-BE32-E72D297353CC}">
                  <c16:uniqueId val="{0000002C-F528-44A0-A7E0-1E2EF7FC5D7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528-44A0-A7E0-1E2EF7FC5D7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{02821E65-2ECB-458E-8FFA-CA0536BE2D78}</c15:txfldGUID>
                      <c15:f>Diagramm!$J$46</c15:f>
                      <c15:dlblFieldTableCache>
                        <c:ptCount val="1"/>
                      </c15:dlblFieldTableCache>
                    </c15:dlblFTEntry>
                  </c15:dlblFieldTable>
                  <c15:showDataLabelsRange val="0"/>
                </c:ext>
                <c:ext xmlns:c16="http://schemas.microsoft.com/office/drawing/2014/chart" uri="{C3380CC4-5D6E-409C-BE32-E72D297353CC}">
                  <c16:uniqueId val="{0000002E-F528-44A0-A7E0-1E2EF7FC5D7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{CDAE8F3C-B7EF-4FF6-ABBE-8355316ADF9D}</c15:txfldGUID>
                      <c15:f>Diagramm!$J$47</c15:f>
                      <c15:dlblFieldTableCache>
                        <c:ptCount val="1"/>
                      </c15:dlblFieldTableCache>
                    </c15:dlblFTEntry>
                  </c15:dlblFieldTable>
                  <c15:showDataLabelsRange val="0"/>
                </c:ext>
                <c:ext xmlns:c16="http://schemas.microsoft.com/office/drawing/2014/chart" uri="{C3380CC4-5D6E-409C-BE32-E72D297353CC}">
                  <c16:uniqueId val="{0000002F-F528-44A0-A7E0-1E2EF7FC5D7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{70282E8E-80D8-4B9B-84DF-63C89A10F14E}</c15:txfldGUID>
                      <c15:f>Diagramm!$J$48</c15:f>
                      <c15:dlblFieldTableCache>
                        <c:ptCount val="1"/>
                      </c15:dlblFieldTableCache>
                    </c15:dlblFTEntry>
                  </c15:dlblFieldTable>
                  <c15:showDataLabelsRange val="0"/>
                </c:ext>
                <c:ext xmlns:c16="http://schemas.microsoft.com/office/drawing/2014/chart" uri="{C3380CC4-5D6E-409C-BE32-E72D297353CC}">
                  <c16:uniqueId val="{00000030-F528-44A0-A7E0-1E2EF7FC5D7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{3CD5CBE9-DEE4-4C87-B060-3C66A97414B5}</c15:txfldGUID>
                      <c15:f>Diagramm!$J$49</c15:f>
                      <c15:dlblFieldTableCache>
                        <c:ptCount val="1"/>
                      </c15:dlblFieldTableCache>
                    </c15:dlblFTEntry>
                  </c15:dlblFieldTable>
                  <c15:showDataLabelsRange val="0"/>
                </c:ext>
                <c:ext xmlns:c16="http://schemas.microsoft.com/office/drawing/2014/chart" uri="{C3380CC4-5D6E-409C-BE32-E72D297353CC}">
                  <c16:uniqueId val="{00000031-F528-44A0-A7E0-1E2EF7FC5D7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{42AD86D2-BAB1-4D57-AE0A-A62BC59DFD93}</c15:txfldGUID>
                      <c15:f>Diagramm!$J$50</c15:f>
                      <c15:dlblFieldTableCache>
                        <c:ptCount val="1"/>
                      </c15:dlblFieldTableCache>
                    </c15:dlblFTEntry>
                  </c15:dlblFieldTable>
                  <c15:showDataLabelsRange val="0"/>
                </c:ext>
                <c:ext xmlns:c16="http://schemas.microsoft.com/office/drawing/2014/chart" uri="{C3380CC4-5D6E-409C-BE32-E72D297353CC}">
                  <c16:uniqueId val="{00000032-F528-44A0-A7E0-1E2EF7FC5D7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{E6CFF250-7BD2-4294-B07E-51AE0FE5BC51}</c15:txfldGUID>
                      <c15:f>Diagramm!$J$51</c15:f>
                      <c15:dlblFieldTableCache>
                        <c:ptCount val="1"/>
                      </c15:dlblFieldTableCache>
                    </c15:dlblFTEntry>
                  </c15:dlblFieldTable>
                  <c15:showDataLabelsRange val="0"/>
                </c:ext>
                <c:ext xmlns:c16="http://schemas.microsoft.com/office/drawing/2014/chart" uri="{C3380CC4-5D6E-409C-BE32-E72D297353CC}">
                  <c16:uniqueId val="{00000033-F528-44A0-A7E0-1E2EF7FC5D7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{57B9E36C-5185-42C4-BA19-6696212539C0}</c15:txfldGUID>
                      <c15:f>Diagramm!$J$52</c15:f>
                      <c15:dlblFieldTableCache>
                        <c:ptCount val="1"/>
                      </c15:dlblFieldTableCache>
                    </c15:dlblFTEntry>
                  </c15:dlblFieldTable>
                  <c15:showDataLabelsRange val="0"/>
                </c:ext>
                <c:ext xmlns:c16="http://schemas.microsoft.com/office/drawing/2014/chart" uri="{C3380CC4-5D6E-409C-BE32-E72D297353CC}">
                  <c16:uniqueId val="{00000034-F528-44A0-A7E0-1E2EF7FC5D7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{65E84072-798F-4EB4-9746-E36B962850E8}</c15:txfldGUID>
                      <c15:f>Diagramm!$J$53</c15:f>
                      <c15:dlblFieldTableCache>
                        <c:ptCount val="1"/>
                      </c15:dlblFieldTableCache>
                    </c15:dlblFTEntry>
                  </c15:dlblFieldTable>
                  <c15:showDataLabelsRange val="0"/>
                </c:ext>
                <c:ext xmlns:c16="http://schemas.microsoft.com/office/drawing/2014/chart" uri="{C3380CC4-5D6E-409C-BE32-E72D297353CC}">
                  <c16:uniqueId val="{00000035-F528-44A0-A7E0-1E2EF7FC5D7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{E67453FF-283B-4ECC-AD67-DF795BBF28D2}</c15:txfldGUID>
                      <c15:f>Diagramm!$J$54</c15:f>
                      <c15:dlblFieldTableCache>
                        <c:ptCount val="1"/>
                      </c15:dlblFieldTableCache>
                    </c15:dlblFTEntry>
                  </c15:dlblFieldTable>
                  <c15:showDataLabelsRange val="0"/>
                </c:ext>
                <c:ext xmlns:c16="http://schemas.microsoft.com/office/drawing/2014/chart" uri="{C3380CC4-5D6E-409C-BE32-E72D297353CC}">
                  <c16:uniqueId val="{00000036-F528-44A0-A7E0-1E2EF7FC5D7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{E16EB2A3-C270-4B11-8837-4667A400BF1B}</c15:txfldGUID>
                      <c15:f>Diagramm!$J$55</c15:f>
                      <c15:dlblFieldTableCache>
                        <c:ptCount val="1"/>
                      </c15:dlblFieldTableCache>
                    </c15:dlblFTEntry>
                  </c15:dlblFieldTable>
                  <c15:showDataLabelsRange val="0"/>
                </c:ext>
                <c:ext xmlns:c16="http://schemas.microsoft.com/office/drawing/2014/chart" uri="{C3380CC4-5D6E-409C-BE32-E72D297353CC}">
                  <c16:uniqueId val="{00000037-F528-44A0-A7E0-1E2EF7FC5D7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{D2DA534E-18DD-4B60-86BA-64A77AC83918}</c15:txfldGUID>
                      <c15:f>Diagramm!$J$56</c15:f>
                      <c15:dlblFieldTableCache>
                        <c:ptCount val="1"/>
                      </c15:dlblFieldTableCache>
                    </c15:dlblFTEntry>
                  </c15:dlblFieldTable>
                  <c15:showDataLabelsRange val="0"/>
                </c:ext>
                <c:ext xmlns:c16="http://schemas.microsoft.com/office/drawing/2014/chart" uri="{C3380CC4-5D6E-409C-BE32-E72D297353CC}">
                  <c16:uniqueId val="{00000038-F528-44A0-A7E0-1E2EF7FC5D7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{92BBBC6A-E66A-4DC4-AA5A-3C946E6BEFE2}</c15:txfldGUID>
                      <c15:f>Diagramm!$J$57</c15:f>
                      <c15:dlblFieldTableCache>
                        <c:ptCount val="1"/>
                      </c15:dlblFieldTableCache>
                    </c15:dlblFTEntry>
                  </c15:dlblFieldTable>
                  <c15:showDataLabelsRange val="0"/>
                </c:ext>
                <c:ext xmlns:c16="http://schemas.microsoft.com/office/drawing/2014/chart" uri="{C3380CC4-5D6E-409C-BE32-E72D297353CC}">
                  <c16:uniqueId val="{00000039-F528-44A0-A7E0-1E2EF7FC5D7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{21BFA60C-360D-4DB6-9C52-ADF480B4D4EB}</c15:txfldGUID>
                      <c15:f>Diagramm!$J$58</c15:f>
                      <c15:dlblFieldTableCache>
                        <c:ptCount val="1"/>
                      </c15:dlblFieldTableCache>
                    </c15:dlblFTEntry>
                  </c15:dlblFieldTable>
                  <c15:showDataLabelsRange val="0"/>
                </c:ext>
                <c:ext xmlns:c16="http://schemas.microsoft.com/office/drawing/2014/chart" uri="{C3380CC4-5D6E-409C-BE32-E72D297353CC}">
                  <c16:uniqueId val="{0000003A-F528-44A0-A7E0-1E2EF7FC5D7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{EB393772-2E3D-4C00-92ED-D3D1CFFEF3ED}</c15:txfldGUID>
                      <c15:f>Diagramm!$J$59</c15:f>
                      <c15:dlblFieldTableCache>
                        <c:ptCount val="1"/>
                      </c15:dlblFieldTableCache>
                    </c15:dlblFTEntry>
                  </c15:dlblFieldTable>
                  <c15:showDataLabelsRange val="0"/>
                </c:ext>
                <c:ext xmlns:c16="http://schemas.microsoft.com/office/drawing/2014/chart" uri="{C3380CC4-5D6E-409C-BE32-E72D297353CC}">
                  <c16:uniqueId val="{0000003B-F528-44A0-A7E0-1E2EF7FC5D7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{8207DC2D-6000-46F3-B0B5-48CBD696A3E0}</c15:txfldGUID>
                      <c15:f>Diagramm!$J$60</c15:f>
                      <c15:dlblFieldTableCache>
                        <c:ptCount val="1"/>
                      </c15:dlblFieldTableCache>
                    </c15:dlblFTEntry>
                  </c15:dlblFieldTable>
                  <c15:showDataLabelsRange val="0"/>
                </c:ext>
                <c:ext xmlns:c16="http://schemas.microsoft.com/office/drawing/2014/chart" uri="{C3380CC4-5D6E-409C-BE32-E72D297353CC}">
                  <c16:uniqueId val="{0000003C-F528-44A0-A7E0-1E2EF7FC5D7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{7B745C7C-437A-4B05-B042-485585E67B9B}</c15:txfldGUID>
                      <c15:f>Diagramm!$J$61</c15:f>
                      <c15:dlblFieldTableCache>
                        <c:ptCount val="1"/>
                      </c15:dlblFieldTableCache>
                    </c15:dlblFTEntry>
                  </c15:dlblFieldTable>
                  <c15:showDataLabelsRange val="0"/>
                </c:ext>
                <c:ext xmlns:c16="http://schemas.microsoft.com/office/drawing/2014/chart" uri="{C3380CC4-5D6E-409C-BE32-E72D297353CC}">
                  <c16:uniqueId val="{0000003D-F528-44A0-A7E0-1E2EF7FC5D7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{EDDE7223-A6AC-4B18-A18F-971595CD84A6}</c15:txfldGUID>
                      <c15:f>Diagramm!$J$62</c15:f>
                      <c15:dlblFieldTableCache>
                        <c:ptCount val="1"/>
                      </c15:dlblFieldTableCache>
                    </c15:dlblFTEntry>
                  </c15:dlblFieldTable>
                  <c15:showDataLabelsRange val="0"/>
                </c:ext>
                <c:ext xmlns:c16="http://schemas.microsoft.com/office/drawing/2014/chart" uri="{C3380CC4-5D6E-409C-BE32-E72D297353CC}">
                  <c16:uniqueId val="{0000003E-F528-44A0-A7E0-1E2EF7FC5D7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{0A28F797-FC5B-47DE-95DD-989C57218ACC}</c15:txfldGUID>
                      <c15:f>Diagramm!$J$63</c15:f>
                      <c15:dlblFieldTableCache>
                        <c:ptCount val="1"/>
                      </c15:dlblFieldTableCache>
                    </c15:dlblFTEntry>
                  </c15:dlblFieldTable>
                  <c15:showDataLabelsRange val="0"/>
                </c:ext>
                <c:ext xmlns:c16="http://schemas.microsoft.com/office/drawing/2014/chart" uri="{C3380CC4-5D6E-409C-BE32-E72D297353CC}">
                  <c16:uniqueId val="{0000003F-F528-44A0-A7E0-1E2EF7FC5D7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{9BCDB60F-F818-46CA-B5F3-91D6B19B1F3D}</c15:txfldGUID>
                      <c15:f>Diagramm!$J$64</c15:f>
                      <c15:dlblFieldTableCache>
                        <c:ptCount val="1"/>
                      </c15:dlblFieldTableCache>
                    </c15:dlblFTEntry>
                  </c15:dlblFieldTable>
                  <c15:showDataLabelsRange val="0"/>
                </c:ext>
                <c:ext xmlns:c16="http://schemas.microsoft.com/office/drawing/2014/chart" uri="{C3380CC4-5D6E-409C-BE32-E72D297353CC}">
                  <c16:uniqueId val="{00000040-F528-44A0-A7E0-1E2EF7FC5D7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{1FEB358A-821F-48EC-85E1-A4F4679AD906}</c15:txfldGUID>
                      <c15:f>Diagramm!$J$65</c15:f>
                      <c15:dlblFieldTableCache>
                        <c:ptCount val="1"/>
                      </c15:dlblFieldTableCache>
                    </c15:dlblFTEntry>
                  </c15:dlblFieldTable>
                  <c15:showDataLabelsRange val="0"/>
                </c:ext>
                <c:ext xmlns:c16="http://schemas.microsoft.com/office/drawing/2014/chart" uri="{C3380CC4-5D6E-409C-BE32-E72D297353CC}">
                  <c16:uniqueId val="{00000041-F528-44A0-A7E0-1E2EF7FC5D7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{7A373991-2CC4-4F42-B954-77235121C219}</c15:txfldGUID>
                      <c15:f>Diagramm!$J$66</c15:f>
                      <c15:dlblFieldTableCache>
                        <c:ptCount val="1"/>
                      </c15:dlblFieldTableCache>
                    </c15:dlblFTEntry>
                  </c15:dlblFieldTable>
                  <c15:showDataLabelsRange val="0"/>
                </c:ext>
                <c:ext xmlns:c16="http://schemas.microsoft.com/office/drawing/2014/chart" uri="{C3380CC4-5D6E-409C-BE32-E72D297353CC}">
                  <c16:uniqueId val="{00000042-F528-44A0-A7E0-1E2EF7FC5D7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{D95ACA19-AF2D-4894-BB40-BBC75D36263D}</c15:txfldGUID>
                      <c15:f>Diagramm!$J$67</c15:f>
                      <c15:dlblFieldTableCache>
                        <c:ptCount val="1"/>
                      </c15:dlblFieldTableCache>
                    </c15:dlblFTEntry>
                  </c15:dlblFieldTable>
                  <c15:showDataLabelsRange val="0"/>
                </c:ext>
                <c:ext xmlns:c16="http://schemas.microsoft.com/office/drawing/2014/chart" uri="{C3380CC4-5D6E-409C-BE32-E72D297353CC}">
                  <c16:uniqueId val="{00000043-F528-44A0-A7E0-1E2EF7FC5D7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528-44A0-A7E0-1E2EF7FC5D7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38-4F98-95A8-99879971A0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38-4F98-95A8-99879971A0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38-4F98-95A8-99879971A0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38-4F98-95A8-99879971A0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38-4F98-95A8-99879971A0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38-4F98-95A8-99879971A0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38-4F98-95A8-99879971A0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738-4F98-95A8-99879971A0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38-4F98-95A8-99879971A0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738-4F98-95A8-99879971A0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38-4F98-95A8-99879971A0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38-4F98-95A8-99879971A0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38-4F98-95A8-99879971A0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38-4F98-95A8-99879971A0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38-4F98-95A8-99879971A0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738-4F98-95A8-99879971A0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738-4F98-95A8-99879971A0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38-4F98-95A8-99879971A0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38-4F98-95A8-99879971A0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738-4F98-95A8-99879971A0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38-4F98-95A8-99879971A0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738-4F98-95A8-99879971A0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738-4F98-95A8-99879971A00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38-4F98-95A8-99879971A0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738-4F98-95A8-99879971A0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738-4F98-95A8-99879971A0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738-4F98-95A8-99879971A0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738-4F98-95A8-99879971A0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738-4F98-95A8-99879971A0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738-4F98-95A8-99879971A0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738-4F98-95A8-99879971A0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738-4F98-95A8-99879971A0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738-4F98-95A8-99879971A0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738-4F98-95A8-99879971A0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738-4F98-95A8-99879971A0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738-4F98-95A8-99879971A0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738-4F98-95A8-99879971A0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738-4F98-95A8-99879971A0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738-4F98-95A8-99879971A0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738-4F98-95A8-99879971A0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738-4F98-95A8-99879971A0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738-4F98-95A8-99879971A0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738-4F98-95A8-99879971A0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738-4F98-95A8-99879971A0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738-4F98-95A8-99879971A00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738-4F98-95A8-99879971A00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738-4F98-95A8-99879971A0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738-4F98-95A8-99879971A0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738-4F98-95A8-99879971A0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738-4F98-95A8-99879971A0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738-4F98-95A8-99879971A0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738-4F98-95A8-99879971A0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738-4F98-95A8-99879971A0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738-4F98-95A8-99879971A0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738-4F98-95A8-99879971A0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738-4F98-95A8-99879971A0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738-4F98-95A8-99879971A0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738-4F98-95A8-99879971A0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738-4F98-95A8-99879971A0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738-4F98-95A8-99879971A0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738-4F98-95A8-99879971A0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738-4F98-95A8-99879971A0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738-4F98-95A8-99879971A0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738-4F98-95A8-99879971A0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738-4F98-95A8-99879971A0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738-4F98-95A8-99879971A0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738-4F98-95A8-99879971A0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738-4F98-95A8-99879971A0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738-4F98-95A8-99879971A00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100.95665755564234</c:v>
                </c:pt>
                <c:pt idx="2">
                  <c:v>102.50739108607129</c:v>
                </c:pt>
                <c:pt idx="3">
                  <c:v>100.09203993975568</c:v>
                </c:pt>
                <c:pt idx="4">
                  <c:v>101.45869359067328</c:v>
                </c:pt>
                <c:pt idx="5">
                  <c:v>103.12099068444248</c:v>
                </c:pt>
                <c:pt idx="6">
                  <c:v>105.46382551458693</c:v>
                </c:pt>
                <c:pt idx="7">
                  <c:v>103.12935795169298</c:v>
                </c:pt>
                <c:pt idx="8">
                  <c:v>104.59084063144977</c:v>
                </c:pt>
                <c:pt idx="9">
                  <c:v>104.66893512578793</c:v>
                </c:pt>
                <c:pt idx="10">
                  <c:v>106.62966475149216</c:v>
                </c:pt>
                <c:pt idx="11">
                  <c:v>104.68566966028897</c:v>
                </c:pt>
                <c:pt idx="12">
                  <c:v>106.09694873654266</c:v>
                </c:pt>
                <c:pt idx="13">
                  <c:v>107.2823115970324</c:v>
                </c:pt>
                <c:pt idx="14">
                  <c:v>109.11195403581191</c:v>
                </c:pt>
                <c:pt idx="15">
                  <c:v>107.41897696212416</c:v>
                </c:pt>
                <c:pt idx="16">
                  <c:v>108.19155463825514</c:v>
                </c:pt>
                <c:pt idx="17">
                  <c:v>110.04350978970268</c:v>
                </c:pt>
                <c:pt idx="18">
                  <c:v>112.30546103642551</c:v>
                </c:pt>
                <c:pt idx="19">
                  <c:v>110.62085122998828</c:v>
                </c:pt>
                <c:pt idx="20">
                  <c:v>111.94287945556982</c:v>
                </c:pt>
                <c:pt idx="21">
                  <c:v>112.22457745300385</c:v>
                </c:pt>
                <c:pt idx="22">
                  <c:v>114.21598705862665</c:v>
                </c:pt>
                <c:pt idx="23">
                  <c:v>112.66246443911419</c:v>
                </c:pt>
                <c:pt idx="24">
                  <c:v>113.51592569866682</c:v>
                </c:pt>
              </c:numCache>
            </c:numRef>
          </c:val>
          <c:smooth val="0"/>
          <c:extLst>
            <c:ext xmlns:c16="http://schemas.microsoft.com/office/drawing/2014/chart" uri="{C3380CC4-5D6E-409C-BE32-E72D297353CC}">
              <c16:uniqueId val="{00000000-1951-47CB-870F-E0BE4BF59CE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105.0145157033518</c:v>
                </c:pt>
                <c:pt idx="2">
                  <c:v>106.73000791765637</c:v>
                </c:pt>
                <c:pt idx="3">
                  <c:v>104.72420163631566</c:v>
                </c:pt>
                <c:pt idx="4">
                  <c:v>103.64212193190816</c:v>
                </c:pt>
                <c:pt idx="5">
                  <c:v>108.89416732647138</c:v>
                </c:pt>
                <c:pt idx="6">
                  <c:v>112.19319081551862</c:v>
                </c:pt>
                <c:pt idx="7">
                  <c:v>110.31934547373979</c:v>
                </c:pt>
                <c:pt idx="8">
                  <c:v>108.86777513855898</c:v>
                </c:pt>
                <c:pt idx="9">
                  <c:v>113.82950646608603</c:v>
                </c:pt>
                <c:pt idx="10">
                  <c:v>115.09633148588019</c:v>
                </c:pt>
                <c:pt idx="11">
                  <c:v>113.40723145948799</c:v>
                </c:pt>
                <c:pt idx="12">
                  <c:v>114.22538928477171</c:v>
                </c:pt>
                <c:pt idx="13">
                  <c:v>120.32198469253102</c:v>
                </c:pt>
                <c:pt idx="14">
                  <c:v>121.03457376616522</c:v>
                </c:pt>
                <c:pt idx="15">
                  <c:v>119.82053312219583</c:v>
                </c:pt>
                <c:pt idx="16">
                  <c:v>118.58010029031408</c:v>
                </c:pt>
                <c:pt idx="17">
                  <c:v>123.85853787278967</c:v>
                </c:pt>
                <c:pt idx="18">
                  <c:v>125.83795196621801</c:v>
                </c:pt>
                <c:pt idx="19">
                  <c:v>122.40696753760886</c:v>
                </c:pt>
                <c:pt idx="20">
                  <c:v>123.75296912114013</c:v>
                </c:pt>
                <c:pt idx="21">
                  <c:v>128.76748482449193</c:v>
                </c:pt>
                <c:pt idx="22">
                  <c:v>130.93164423330694</c:v>
                </c:pt>
                <c:pt idx="23">
                  <c:v>134.44180522565321</c:v>
                </c:pt>
                <c:pt idx="24">
                  <c:v>129.82317234098707</c:v>
                </c:pt>
              </c:numCache>
            </c:numRef>
          </c:val>
          <c:smooth val="0"/>
          <c:extLst>
            <c:ext xmlns:c16="http://schemas.microsoft.com/office/drawing/2014/chart" uri="{C3380CC4-5D6E-409C-BE32-E72D297353CC}">
              <c16:uniqueId val="{00000001-1951-47CB-870F-E0BE4BF59CE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102.35363342159458</c:v>
                </c:pt>
                <c:pt idx="2">
                  <c:v>102.05942924389527</c:v>
                </c:pt>
                <c:pt idx="3">
                  <c:v>103.38334804354221</c:v>
                </c:pt>
                <c:pt idx="4">
                  <c:v>99.764636657840541</c:v>
                </c:pt>
                <c:pt idx="5">
                  <c:v>100.86790232421301</c:v>
                </c:pt>
                <c:pt idx="6">
                  <c:v>99.691085613415709</c:v>
                </c:pt>
                <c:pt idx="7">
                  <c:v>99.970579582230073</c:v>
                </c:pt>
                <c:pt idx="8">
                  <c:v>99.014416004707257</c:v>
                </c:pt>
                <c:pt idx="9">
                  <c:v>100.48543689320388</c:v>
                </c:pt>
                <c:pt idx="10">
                  <c:v>97.984701382759624</c:v>
                </c:pt>
                <c:pt idx="11">
                  <c:v>96.601941747572823</c:v>
                </c:pt>
                <c:pt idx="12">
                  <c:v>94.983818770226534</c:v>
                </c:pt>
                <c:pt idx="13">
                  <c:v>96.734333627537524</c:v>
                </c:pt>
                <c:pt idx="14">
                  <c:v>94.763165636952039</c:v>
                </c:pt>
                <c:pt idx="15">
                  <c:v>94.763165636952039</c:v>
                </c:pt>
                <c:pt idx="16">
                  <c:v>93.689320388349515</c:v>
                </c:pt>
                <c:pt idx="17">
                  <c:v>94.822006472491907</c:v>
                </c:pt>
                <c:pt idx="18">
                  <c:v>93.468667255075019</c:v>
                </c:pt>
                <c:pt idx="19">
                  <c:v>94.763165636952039</c:v>
                </c:pt>
                <c:pt idx="20">
                  <c:v>93.851132686084142</c:v>
                </c:pt>
                <c:pt idx="21">
                  <c:v>96.322447778758459</c:v>
                </c:pt>
                <c:pt idx="22">
                  <c:v>95.645778170050008</c:v>
                </c:pt>
                <c:pt idx="23">
                  <c:v>95.763459841129745</c:v>
                </c:pt>
                <c:pt idx="24">
                  <c:v>93.674610179464551</c:v>
                </c:pt>
              </c:numCache>
            </c:numRef>
          </c:val>
          <c:smooth val="0"/>
          <c:extLst>
            <c:ext xmlns:c16="http://schemas.microsoft.com/office/drawing/2014/chart" uri="{C3380CC4-5D6E-409C-BE32-E72D297353CC}">
              <c16:uniqueId val="{00000002-1951-47CB-870F-E0BE4BF59CE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951-47CB-870F-E0BE4BF59CEE}"/>
                </c:ext>
              </c:extLst>
            </c:dLbl>
            <c:dLbl>
              <c:idx val="1"/>
              <c:delete val="1"/>
              <c:extLst>
                <c:ext xmlns:c15="http://schemas.microsoft.com/office/drawing/2012/chart" uri="{CE6537A1-D6FC-4f65-9D91-7224C49458BB}"/>
                <c:ext xmlns:c16="http://schemas.microsoft.com/office/drawing/2014/chart" uri="{C3380CC4-5D6E-409C-BE32-E72D297353CC}">
                  <c16:uniqueId val="{00000004-1951-47CB-870F-E0BE4BF59CEE}"/>
                </c:ext>
              </c:extLst>
            </c:dLbl>
            <c:dLbl>
              <c:idx val="2"/>
              <c:delete val="1"/>
              <c:extLst>
                <c:ext xmlns:c15="http://schemas.microsoft.com/office/drawing/2012/chart" uri="{CE6537A1-D6FC-4f65-9D91-7224C49458BB}"/>
                <c:ext xmlns:c16="http://schemas.microsoft.com/office/drawing/2014/chart" uri="{C3380CC4-5D6E-409C-BE32-E72D297353CC}">
                  <c16:uniqueId val="{00000005-1951-47CB-870F-E0BE4BF59CEE}"/>
                </c:ext>
              </c:extLst>
            </c:dLbl>
            <c:dLbl>
              <c:idx val="3"/>
              <c:delete val="1"/>
              <c:extLst>
                <c:ext xmlns:c15="http://schemas.microsoft.com/office/drawing/2012/chart" uri="{CE6537A1-D6FC-4f65-9D91-7224C49458BB}"/>
                <c:ext xmlns:c16="http://schemas.microsoft.com/office/drawing/2014/chart" uri="{C3380CC4-5D6E-409C-BE32-E72D297353CC}">
                  <c16:uniqueId val="{00000006-1951-47CB-870F-E0BE4BF59CEE}"/>
                </c:ext>
              </c:extLst>
            </c:dLbl>
            <c:dLbl>
              <c:idx val="4"/>
              <c:delete val="1"/>
              <c:extLst>
                <c:ext xmlns:c15="http://schemas.microsoft.com/office/drawing/2012/chart" uri="{CE6537A1-D6FC-4f65-9D91-7224C49458BB}"/>
                <c:ext xmlns:c16="http://schemas.microsoft.com/office/drawing/2014/chart" uri="{C3380CC4-5D6E-409C-BE32-E72D297353CC}">
                  <c16:uniqueId val="{00000007-1951-47CB-870F-E0BE4BF59CEE}"/>
                </c:ext>
              </c:extLst>
            </c:dLbl>
            <c:dLbl>
              <c:idx val="5"/>
              <c:delete val="1"/>
              <c:extLst>
                <c:ext xmlns:c15="http://schemas.microsoft.com/office/drawing/2012/chart" uri="{CE6537A1-D6FC-4f65-9D91-7224C49458BB}"/>
                <c:ext xmlns:c16="http://schemas.microsoft.com/office/drawing/2014/chart" uri="{C3380CC4-5D6E-409C-BE32-E72D297353CC}">
                  <c16:uniqueId val="{00000008-1951-47CB-870F-E0BE4BF59CEE}"/>
                </c:ext>
              </c:extLst>
            </c:dLbl>
            <c:dLbl>
              <c:idx val="6"/>
              <c:delete val="1"/>
              <c:extLst>
                <c:ext xmlns:c15="http://schemas.microsoft.com/office/drawing/2012/chart" uri="{CE6537A1-D6FC-4f65-9D91-7224C49458BB}"/>
                <c:ext xmlns:c16="http://schemas.microsoft.com/office/drawing/2014/chart" uri="{C3380CC4-5D6E-409C-BE32-E72D297353CC}">
                  <c16:uniqueId val="{00000009-1951-47CB-870F-E0BE4BF59CEE}"/>
                </c:ext>
              </c:extLst>
            </c:dLbl>
            <c:dLbl>
              <c:idx val="7"/>
              <c:delete val="1"/>
              <c:extLst>
                <c:ext xmlns:c15="http://schemas.microsoft.com/office/drawing/2012/chart" uri="{CE6537A1-D6FC-4f65-9D91-7224C49458BB}"/>
                <c:ext xmlns:c16="http://schemas.microsoft.com/office/drawing/2014/chart" uri="{C3380CC4-5D6E-409C-BE32-E72D297353CC}">
                  <c16:uniqueId val="{0000000A-1951-47CB-870F-E0BE4BF59CEE}"/>
                </c:ext>
              </c:extLst>
            </c:dLbl>
            <c:dLbl>
              <c:idx val="8"/>
              <c:delete val="1"/>
              <c:extLst>
                <c:ext xmlns:c15="http://schemas.microsoft.com/office/drawing/2012/chart" uri="{CE6537A1-D6FC-4f65-9D91-7224C49458BB}"/>
                <c:ext xmlns:c16="http://schemas.microsoft.com/office/drawing/2014/chart" uri="{C3380CC4-5D6E-409C-BE32-E72D297353CC}">
                  <c16:uniqueId val="{0000000B-1951-47CB-870F-E0BE4BF59CEE}"/>
                </c:ext>
              </c:extLst>
            </c:dLbl>
            <c:dLbl>
              <c:idx val="9"/>
              <c:delete val="1"/>
              <c:extLst>
                <c:ext xmlns:c15="http://schemas.microsoft.com/office/drawing/2012/chart" uri="{CE6537A1-D6FC-4f65-9D91-7224C49458BB}"/>
                <c:ext xmlns:c16="http://schemas.microsoft.com/office/drawing/2014/chart" uri="{C3380CC4-5D6E-409C-BE32-E72D297353CC}">
                  <c16:uniqueId val="{0000000C-1951-47CB-870F-E0BE4BF59CEE}"/>
                </c:ext>
              </c:extLst>
            </c:dLbl>
            <c:dLbl>
              <c:idx val="10"/>
              <c:delete val="1"/>
              <c:extLst>
                <c:ext xmlns:c15="http://schemas.microsoft.com/office/drawing/2012/chart" uri="{CE6537A1-D6FC-4f65-9D91-7224C49458BB}"/>
                <c:ext xmlns:c16="http://schemas.microsoft.com/office/drawing/2014/chart" uri="{C3380CC4-5D6E-409C-BE32-E72D297353CC}">
                  <c16:uniqueId val="{0000000D-1951-47CB-870F-E0BE4BF59CEE}"/>
                </c:ext>
              </c:extLst>
            </c:dLbl>
            <c:dLbl>
              <c:idx val="11"/>
              <c:delete val="1"/>
              <c:extLst>
                <c:ext xmlns:c15="http://schemas.microsoft.com/office/drawing/2012/chart" uri="{CE6537A1-D6FC-4f65-9D91-7224C49458BB}"/>
                <c:ext xmlns:c16="http://schemas.microsoft.com/office/drawing/2014/chart" uri="{C3380CC4-5D6E-409C-BE32-E72D297353CC}">
                  <c16:uniqueId val="{0000000E-1951-47CB-870F-E0BE4BF59CEE}"/>
                </c:ext>
              </c:extLst>
            </c:dLbl>
            <c:dLbl>
              <c:idx val="12"/>
              <c:delete val="1"/>
              <c:extLst>
                <c:ext xmlns:c15="http://schemas.microsoft.com/office/drawing/2012/chart" uri="{CE6537A1-D6FC-4f65-9D91-7224C49458BB}"/>
                <c:ext xmlns:c16="http://schemas.microsoft.com/office/drawing/2014/chart" uri="{C3380CC4-5D6E-409C-BE32-E72D297353CC}">
                  <c16:uniqueId val="{0000000F-1951-47CB-870F-E0BE4BF59CE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951-47CB-870F-E0BE4BF59CEE}"/>
                </c:ext>
              </c:extLst>
            </c:dLbl>
            <c:dLbl>
              <c:idx val="14"/>
              <c:delete val="1"/>
              <c:extLst>
                <c:ext xmlns:c15="http://schemas.microsoft.com/office/drawing/2012/chart" uri="{CE6537A1-D6FC-4f65-9D91-7224C49458BB}"/>
                <c:ext xmlns:c16="http://schemas.microsoft.com/office/drawing/2014/chart" uri="{C3380CC4-5D6E-409C-BE32-E72D297353CC}">
                  <c16:uniqueId val="{00000011-1951-47CB-870F-E0BE4BF59CEE}"/>
                </c:ext>
              </c:extLst>
            </c:dLbl>
            <c:dLbl>
              <c:idx val="15"/>
              <c:delete val="1"/>
              <c:extLst>
                <c:ext xmlns:c15="http://schemas.microsoft.com/office/drawing/2012/chart" uri="{CE6537A1-D6FC-4f65-9D91-7224C49458BB}"/>
                <c:ext xmlns:c16="http://schemas.microsoft.com/office/drawing/2014/chart" uri="{C3380CC4-5D6E-409C-BE32-E72D297353CC}">
                  <c16:uniqueId val="{00000012-1951-47CB-870F-E0BE4BF59CEE}"/>
                </c:ext>
              </c:extLst>
            </c:dLbl>
            <c:dLbl>
              <c:idx val="16"/>
              <c:delete val="1"/>
              <c:extLst>
                <c:ext xmlns:c15="http://schemas.microsoft.com/office/drawing/2012/chart" uri="{CE6537A1-D6FC-4f65-9D91-7224C49458BB}"/>
                <c:ext xmlns:c16="http://schemas.microsoft.com/office/drawing/2014/chart" uri="{C3380CC4-5D6E-409C-BE32-E72D297353CC}">
                  <c16:uniqueId val="{00000013-1951-47CB-870F-E0BE4BF59CEE}"/>
                </c:ext>
              </c:extLst>
            </c:dLbl>
            <c:dLbl>
              <c:idx val="17"/>
              <c:delete val="1"/>
              <c:extLst>
                <c:ext xmlns:c15="http://schemas.microsoft.com/office/drawing/2012/chart" uri="{CE6537A1-D6FC-4f65-9D91-7224C49458BB}"/>
                <c:ext xmlns:c16="http://schemas.microsoft.com/office/drawing/2014/chart" uri="{C3380CC4-5D6E-409C-BE32-E72D297353CC}">
                  <c16:uniqueId val="{00000014-1951-47CB-870F-E0BE4BF59CEE}"/>
                </c:ext>
              </c:extLst>
            </c:dLbl>
            <c:dLbl>
              <c:idx val="18"/>
              <c:delete val="1"/>
              <c:extLst>
                <c:ext xmlns:c15="http://schemas.microsoft.com/office/drawing/2012/chart" uri="{CE6537A1-D6FC-4f65-9D91-7224C49458BB}"/>
                <c:ext xmlns:c16="http://schemas.microsoft.com/office/drawing/2014/chart" uri="{C3380CC4-5D6E-409C-BE32-E72D297353CC}">
                  <c16:uniqueId val="{00000015-1951-47CB-870F-E0BE4BF59CEE}"/>
                </c:ext>
              </c:extLst>
            </c:dLbl>
            <c:dLbl>
              <c:idx val="19"/>
              <c:delete val="1"/>
              <c:extLst>
                <c:ext xmlns:c15="http://schemas.microsoft.com/office/drawing/2012/chart" uri="{CE6537A1-D6FC-4f65-9D91-7224C49458BB}"/>
                <c:ext xmlns:c16="http://schemas.microsoft.com/office/drawing/2014/chart" uri="{C3380CC4-5D6E-409C-BE32-E72D297353CC}">
                  <c16:uniqueId val="{00000016-1951-47CB-870F-E0BE4BF59CEE}"/>
                </c:ext>
              </c:extLst>
            </c:dLbl>
            <c:dLbl>
              <c:idx val="20"/>
              <c:delete val="1"/>
              <c:extLst>
                <c:ext xmlns:c15="http://schemas.microsoft.com/office/drawing/2012/chart" uri="{CE6537A1-D6FC-4f65-9D91-7224C49458BB}"/>
                <c:ext xmlns:c16="http://schemas.microsoft.com/office/drawing/2014/chart" uri="{C3380CC4-5D6E-409C-BE32-E72D297353CC}">
                  <c16:uniqueId val="{00000017-1951-47CB-870F-E0BE4BF59CEE}"/>
                </c:ext>
              </c:extLst>
            </c:dLbl>
            <c:dLbl>
              <c:idx val="21"/>
              <c:delete val="1"/>
              <c:extLst>
                <c:ext xmlns:c15="http://schemas.microsoft.com/office/drawing/2012/chart" uri="{CE6537A1-D6FC-4f65-9D91-7224C49458BB}"/>
                <c:ext xmlns:c16="http://schemas.microsoft.com/office/drawing/2014/chart" uri="{C3380CC4-5D6E-409C-BE32-E72D297353CC}">
                  <c16:uniqueId val="{00000018-1951-47CB-870F-E0BE4BF59CEE}"/>
                </c:ext>
              </c:extLst>
            </c:dLbl>
            <c:dLbl>
              <c:idx val="22"/>
              <c:delete val="1"/>
              <c:extLst>
                <c:ext xmlns:c15="http://schemas.microsoft.com/office/drawing/2012/chart" uri="{CE6537A1-D6FC-4f65-9D91-7224C49458BB}"/>
                <c:ext xmlns:c16="http://schemas.microsoft.com/office/drawing/2014/chart" uri="{C3380CC4-5D6E-409C-BE32-E72D297353CC}">
                  <c16:uniqueId val="{00000019-1951-47CB-870F-E0BE4BF59CEE}"/>
                </c:ext>
              </c:extLst>
            </c:dLbl>
            <c:dLbl>
              <c:idx val="23"/>
              <c:delete val="1"/>
              <c:extLst>
                <c:ext xmlns:c15="http://schemas.microsoft.com/office/drawing/2012/chart" uri="{CE6537A1-D6FC-4f65-9D91-7224C49458BB}"/>
                <c:ext xmlns:c16="http://schemas.microsoft.com/office/drawing/2014/chart" uri="{C3380CC4-5D6E-409C-BE32-E72D297353CC}">
                  <c16:uniqueId val="{0000001A-1951-47CB-870F-E0BE4BF59CEE}"/>
                </c:ext>
              </c:extLst>
            </c:dLbl>
            <c:dLbl>
              <c:idx val="24"/>
              <c:delete val="1"/>
              <c:extLst>
                <c:ext xmlns:c15="http://schemas.microsoft.com/office/drawing/2012/chart" uri="{CE6537A1-D6FC-4f65-9D91-7224C49458BB}"/>
                <c:ext xmlns:c16="http://schemas.microsoft.com/office/drawing/2014/chart" uri="{C3380CC4-5D6E-409C-BE32-E72D297353CC}">
                  <c16:uniqueId val="{0000001B-1951-47CB-870F-E0BE4BF59CE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951-47CB-870F-E0BE4BF59CE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Kelheim (09273)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40700</v>
      </c>
      <c r="F11" s="238">
        <v>40394</v>
      </c>
      <c r="G11" s="238">
        <v>40951</v>
      </c>
      <c r="H11" s="238">
        <v>40237</v>
      </c>
      <c r="I11" s="265">
        <v>40136</v>
      </c>
      <c r="J11" s="263">
        <v>564</v>
      </c>
      <c r="K11" s="266">
        <v>1.4052222443691449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19.744471744471745</v>
      </c>
      <c r="E13" s="115">
        <v>8036</v>
      </c>
      <c r="F13" s="114">
        <v>7810</v>
      </c>
      <c r="G13" s="114">
        <v>8141</v>
      </c>
      <c r="H13" s="114">
        <v>8166</v>
      </c>
      <c r="I13" s="140">
        <v>8096</v>
      </c>
      <c r="J13" s="115">
        <v>-60</v>
      </c>
      <c r="K13" s="116">
        <v>-0.74110671936758898</v>
      </c>
    </row>
    <row r="14" spans="1:255" ht="14.1" customHeight="1" x14ac:dyDescent="0.2">
      <c r="A14" s="306" t="s">
        <v>230</v>
      </c>
      <c r="B14" s="307"/>
      <c r="C14" s="308"/>
      <c r="D14" s="113">
        <v>60.680589680589684</v>
      </c>
      <c r="E14" s="115">
        <v>24697</v>
      </c>
      <c r="F14" s="114">
        <v>24668</v>
      </c>
      <c r="G14" s="114">
        <v>24916</v>
      </c>
      <c r="H14" s="114">
        <v>24295</v>
      </c>
      <c r="I14" s="140">
        <v>24269</v>
      </c>
      <c r="J14" s="115">
        <v>428</v>
      </c>
      <c r="K14" s="116">
        <v>1.7635666900160698</v>
      </c>
    </row>
    <row r="15" spans="1:255" ht="14.1" customHeight="1" x14ac:dyDescent="0.2">
      <c r="A15" s="306" t="s">
        <v>231</v>
      </c>
      <c r="B15" s="307"/>
      <c r="C15" s="308"/>
      <c r="D15" s="113">
        <v>11.157248157248157</v>
      </c>
      <c r="E15" s="115">
        <v>4541</v>
      </c>
      <c r="F15" s="114">
        <v>4511</v>
      </c>
      <c r="G15" s="114">
        <v>4492</v>
      </c>
      <c r="H15" s="114">
        <v>4422</v>
      </c>
      <c r="I15" s="140">
        <v>4396</v>
      </c>
      <c r="J15" s="115">
        <v>145</v>
      </c>
      <c r="K15" s="116">
        <v>3.2984531392174703</v>
      </c>
    </row>
    <row r="16" spans="1:255" ht="14.1" customHeight="1" x14ac:dyDescent="0.2">
      <c r="A16" s="306" t="s">
        <v>232</v>
      </c>
      <c r="B16" s="307"/>
      <c r="C16" s="308"/>
      <c r="D16" s="113">
        <v>7.3710073710073711</v>
      </c>
      <c r="E16" s="115">
        <v>3000</v>
      </c>
      <c r="F16" s="114">
        <v>2967</v>
      </c>
      <c r="G16" s="114">
        <v>2950</v>
      </c>
      <c r="H16" s="114">
        <v>2942</v>
      </c>
      <c r="I16" s="140">
        <v>2952</v>
      </c>
      <c r="J16" s="115">
        <v>48</v>
      </c>
      <c r="K16" s="116">
        <v>1.6260162601626016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1.0663390663390664</v>
      </c>
      <c r="E18" s="115">
        <v>434</v>
      </c>
      <c r="F18" s="114">
        <v>292</v>
      </c>
      <c r="G18" s="114">
        <v>359</v>
      </c>
      <c r="H18" s="114">
        <v>363</v>
      </c>
      <c r="I18" s="140">
        <v>394</v>
      </c>
      <c r="J18" s="115">
        <v>40</v>
      </c>
      <c r="K18" s="116">
        <v>10.152284263959391</v>
      </c>
    </row>
    <row r="19" spans="1:255" ht="14.1" customHeight="1" x14ac:dyDescent="0.2">
      <c r="A19" s="306" t="s">
        <v>235</v>
      </c>
      <c r="B19" s="307" t="s">
        <v>236</v>
      </c>
      <c r="C19" s="308"/>
      <c r="D19" s="113">
        <v>0.82063882063882065</v>
      </c>
      <c r="E19" s="115">
        <v>334</v>
      </c>
      <c r="F19" s="114">
        <v>195</v>
      </c>
      <c r="G19" s="114">
        <v>254</v>
      </c>
      <c r="H19" s="114">
        <v>260</v>
      </c>
      <c r="I19" s="140">
        <v>295</v>
      </c>
      <c r="J19" s="115">
        <v>39</v>
      </c>
      <c r="K19" s="116">
        <v>13.220338983050848</v>
      </c>
    </row>
    <row r="20" spans="1:255" ht="14.1" customHeight="1" x14ac:dyDescent="0.2">
      <c r="A20" s="306">
        <v>12</v>
      </c>
      <c r="B20" s="307" t="s">
        <v>237</v>
      </c>
      <c r="C20" s="308"/>
      <c r="D20" s="113">
        <v>1.1990171990171989</v>
      </c>
      <c r="E20" s="115">
        <v>488</v>
      </c>
      <c r="F20" s="114">
        <v>433</v>
      </c>
      <c r="G20" s="114">
        <v>526</v>
      </c>
      <c r="H20" s="114">
        <v>512</v>
      </c>
      <c r="I20" s="140">
        <v>490</v>
      </c>
      <c r="J20" s="115">
        <v>-2</v>
      </c>
      <c r="K20" s="116">
        <v>-0.40816326530612246</v>
      </c>
    </row>
    <row r="21" spans="1:255" ht="14.1" customHeight="1" x14ac:dyDescent="0.2">
      <c r="A21" s="306">
        <v>21</v>
      </c>
      <c r="B21" s="307" t="s">
        <v>238</v>
      </c>
      <c r="C21" s="308"/>
      <c r="D21" s="113">
        <v>0.38083538083538082</v>
      </c>
      <c r="E21" s="115">
        <v>155</v>
      </c>
      <c r="F21" s="114">
        <v>142</v>
      </c>
      <c r="G21" s="114">
        <v>155</v>
      </c>
      <c r="H21" s="114">
        <v>152</v>
      </c>
      <c r="I21" s="140">
        <v>145</v>
      </c>
      <c r="J21" s="115">
        <v>10</v>
      </c>
      <c r="K21" s="116">
        <v>6.8965517241379306</v>
      </c>
    </row>
    <row r="22" spans="1:255" ht="14.1" customHeight="1" x14ac:dyDescent="0.2">
      <c r="A22" s="306">
        <v>22</v>
      </c>
      <c r="B22" s="307" t="s">
        <v>239</v>
      </c>
      <c r="C22" s="308"/>
      <c r="D22" s="113">
        <v>5.2948402948402951</v>
      </c>
      <c r="E22" s="115">
        <v>2155</v>
      </c>
      <c r="F22" s="114">
        <v>2189</v>
      </c>
      <c r="G22" s="114">
        <v>2233</v>
      </c>
      <c r="H22" s="114">
        <v>2285</v>
      </c>
      <c r="I22" s="140">
        <v>2384</v>
      </c>
      <c r="J22" s="115">
        <v>-229</v>
      </c>
      <c r="K22" s="116">
        <v>-9.6057046979865763</v>
      </c>
    </row>
    <row r="23" spans="1:255" ht="14.1" customHeight="1" x14ac:dyDescent="0.2">
      <c r="A23" s="306">
        <v>23</v>
      </c>
      <c r="B23" s="307" t="s">
        <v>240</v>
      </c>
      <c r="C23" s="308"/>
      <c r="D23" s="113">
        <v>0.38083538083538082</v>
      </c>
      <c r="E23" s="115">
        <v>155</v>
      </c>
      <c r="F23" s="114">
        <v>156</v>
      </c>
      <c r="G23" s="114">
        <v>160</v>
      </c>
      <c r="H23" s="114">
        <v>166</v>
      </c>
      <c r="I23" s="140">
        <v>192</v>
      </c>
      <c r="J23" s="115">
        <v>-37</v>
      </c>
      <c r="K23" s="116">
        <v>-19.270833333333332</v>
      </c>
    </row>
    <row r="24" spans="1:255" ht="14.1" customHeight="1" x14ac:dyDescent="0.2">
      <c r="A24" s="306">
        <v>24</v>
      </c>
      <c r="B24" s="307" t="s">
        <v>241</v>
      </c>
      <c r="C24" s="308"/>
      <c r="D24" s="113">
        <v>3.0982800982800982</v>
      </c>
      <c r="E24" s="115">
        <v>1261</v>
      </c>
      <c r="F24" s="114">
        <v>1257</v>
      </c>
      <c r="G24" s="114">
        <v>1293</v>
      </c>
      <c r="H24" s="114">
        <v>1271</v>
      </c>
      <c r="I24" s="140">
        <v>1261</v>
      </c>
      <c r="J24" s="115">
        <v>0</v>
      </c>
      <c r="K24" s="116">
        <v>0</v>
      </c>
    </row>
    <row r="25" spans="1:255" ht="14.1" customHeight="1" x14ac:dyDescent="0.2">
      <c r="A25" s="306">
        <v>25</v>
      </c>
      <c r="B25" s="307" t="s">
        <v>242</v>
      </c>
      <c r="C25" s="308"/>
      <c r="D25" s="113">
        <v>6.8353808353808354</v>
      </c>
      <c r="E25" s="115">
        <v>2782</v>
      </c>
      <c r="F25" s="114">
        <v>2830</v>
      </c>
      <c r="G25" s="114">
        <v>2837</v>
      </c>
      <c r="H25" s="114">
        <v>2747</v>
      </c>
      <c r="I25" s="140">
        <v>2753</v>
      </c>
      <c r="J25" s="115">
        <v>29</v>
      </c>
      <c r="K25" s="116">
        <v>1.0533962949509625</v>
      </c>
    </row>
    <row r="26" spans="1:255" ht="14.1" customHeight="1" x14ac:dyDescent="0.2">
      <c r="A26" s="306">
        <v>26</v>
      </c>
      <c r="B26" s="307" t="s">
        <v>243</v>
      </c>
      <c r="C26" s="308"/>
      <c r="D26" s="113">
        <v>3.6339066339066339</v>
      </c>
      <c r="E26" s="115">
        <v>1479</v>
      </c>
      <c r="F26" s="114">
        <v>1468</v>
      </c>
      <c r="G26" s="114">
        <v>1474</v>
      </c>
      <c r="H26" s="114">
        <v>1449</v>
      </c>
      <c r="I26" s="140">
        <v>1466</v>
      </c>
      <c r="J26" s="115">
        <v>13</v>
      </c>
      <c r="K26" s="116">
        <v>0.88676671214188263</v>
      </c>
    </row>
    <row r="27" spans="1:255" ht="14.1" customHeight="1" x14ac:dyDescent="0.2">
      <c r="A27" s="306">
        <v>27</v>
      </c>
      <c r="B27" s="307" t="s">
        <v>244</v>
      </c>
      <c r="C27" s="308"/>
      <c r="D27" s="113">
        <v>4.1375921375921374</v>
      </c>
      <c r="E27" s="115">
        <v>1684</v>
      </c>
      <c r="F27" s="114">
        <v>1680</v>
      </c>
      <c r="G27" s="114">
        <v>1684</v>
      </c>
      <c r="H27" s="114">
        <v>1659</v>
      </c>
      <c r="I27" s="140">
        <v>1649</v>
      </c>
      <c r="J27" s="115">
        <v>35</v>
      </c>
      <c r="K27" s="116">
        <v>2.1224984839296543</v>
      </c>
    </row>
    <row r="28" spans="1:255" ht="14.1" customHeight="1" x14ac:dyDescent="0.2">
      <c r="A28" s="306">
        <v>28</v>
      </c>
      <c r="B28" s="307" t="s">
        <v>245</v>
      </c>
      <c r="C28" s="308"/>
      <c r="D28" s="113">
        <v>0.39803439803439805</v>
      </c>
      <c r="E28" s="115">
        <v>162</v>
      </c>
      <c r="F28" s="114">
        <v>165</v>
      </c>
      <c r="G28" s="114">
        <v>167</v>
      </c>
      <c r="H28" s="114">
        <v>168</v>
      </c>
      <c r="I28" s="140">
        <v>169</v>
      </c>
      <c r="J28" s="115">
        <v>-7</v>
      </c>
      <c r="K28" s="116">
        <v>-4.1420118343195265</v>
      </c>
    </row>
    <row r="29" spans="1:255" ht="14.1" customHeight="1" x14ac:dyDescent="0.2">
      <c r="A29" s="306">
        <v>29</v>
      </c>
      <c r="B29" s="307" t="s">
        <v>246</v>
      </c>
      <c r="C29" s="308"/>
      <c r="D29" s="113">
        <v>2.4938574938574938</v>
      </c>
      <c r="E29" s="115">
        <v>1015</v>
      </c>
      <c r="F29" s="114">
        <v>1014</v>
      </c>
      <c r="G29" s="114">
        <v>1022</v>
      </c>
      <c r="H29" s="114">
        <v>1023</v>
      </c>
      <c r="I29" s="140">
        <v>994</v>
      </c>
      <c r="J29" s="115">
        <v>21</v>
      </c>
      <c r="K29" s="116">
        <v>2.112676056338028</v>
      </c>
    </row>
    <row r="30" spans="1:255" ht="14.1" customHeight="1" x14ac:dyDescent="0.2">
      <c r="A30" s="306" t="s">
        <v>247</v>
      </c>
      <c r="B30" s="307" t="s">
        <v>248</v>
      </c>
      <c r="C30" s="308"/>
      <c r="D30" s="113">
        <v>0.7665847665847666</v>
      </c>
      <c r="E30" s="115">
        <v>312</v>
      </c>
      <c r="F30" s="114">
        <v>284</v>
      </c>
      <c r="G30" s="114">
        <v>287</v>
      </c>
      <c r="H30" s="114">
        <v>304</v>
      </c>
      <c r="I30" s="140">
        <v>309</v>
      </c>
      <c r="J30" s="115">
        <v>3</v>
      </c>
      <c r="K30" s="116">
        <v>0.970873786407767</v>
      </c>
    </row>
    <row r="31" spans="1:255" ht="14.1" customHeight="1" x14ac:dyDescent="0.2">
      <c r="A31" s="306" t="s">
        <v>249</v>
      </c>
      <c r="B31" s="307" t="s">
        <v>250</v>
      </c>
      <c r="C31" s="308"/>
      <c r="D31" s="113">
        <v>1.5429975429975431</v>
      </c>
      <c r="E31" s="115">
        <v>628</v>
      </c>
      <c r="F31" s="114">
        <v>656</v>
      </c>
      <c r="G31" s="114">
        <v>659</v>
      </c>
      <c r="H31" s="114">
        <v>647</v>
      </c>
      <c r="I31" s="140">
        <v>612</v>
      </c>
      <c r="J31" s="115">
        <v>16</v>
      </c>
      <c r="K31" s="116">
        <v>2.6143790849673203</v>
      </c>
    </row>
    <row r="32" spans="1:255" ht="14.1" customHeight="1" x14ac:dyDescent="0.2">
      <c r="A32" s="306">
        <v>31</v>
      </c>
      <c r="B32" s="307" t="s">
        <v>251</v>
      </c>
      <c r="C32" s="308"/>
      <c r="D32" s="113">
        <v>0.52088452088452086</v>
      </c>
      <c r="E32" s="115">
        <v>212</v>
      </c>
      <c r="F32" s="114">
        <v>209</v>
      </c>
      <c r="G32" s="114">
        <v>206</v>
      </c>
      <c r="H32" s="114">
        <v>201</v>
      </c>
      <c r="I32" s="140">
        <v>203</v>
      </c>
      <c r="J32" s="115">
        <v>9</v>
      </c>
      <c r="K32" s="116">
        <v>4.4334975369458132</v>
      </c>
    </row>
    <row r="33" spans="1:11" ht="14.1" customHeight="1" x14ac:dyDescent="0.2">
      <c r="A33" s="306">
        <v>32</v>
      </c>
      <c r="B33" s="307" t="s">
        <v>252</v>
      </c>
      <c r="C33" s="308"/>
      <c r="D33" s="113">
        <v>2.9754299754299756</v>
      </c>
      <c r="E33" s="115">
        <v>1211</v>
      </c>
      <c r="F33" s="114">
        <v>1129</v>
      </c>
      <c r="G33" s="114">
        <v>1260</v>
      </c>
      <c r="H33" s="114">
        <v>1242</v>
      </c>
      <c r="I33" s="140">
        <v>1187</v>
      </c>
      <c r="J33" s="115">
        <v>24</v>
      </c>
      <c r="K33" s="116">
        <v>2.0219039595619206</v>
      </c>
    </row>
    <row r="34" spans="1:11" ht="14.1" customHeight="1" x14ac:dyDescent="0.2">
      <c r="A34" s="306">
        <v>33</v>
      </c>
      <c r="B34" s="307" t="s">
        <v>253</v>
      </c>
      <c r="C34" s="308"/>
      <c r="D34" s="113">
        <v>1.7272727272727273</v>
      </c>
      <c r="E34" s="115">
        <v>703</v>
      </c>
      <c r="F34" s="114">
        <v>666</v>
      </c>
      <c r="G34" s="114">
        <v>775</v>
      </c>
      <c r="H34" s="114">
        <v>745</v>
      </c>
      <c r="I34" s="140">
        <v>698</v>
      </c>
      <c r="J34" s="115">
        <v>5</v>
      </c>
      <c r="K34" s="116">
        <v>0.71633237822349571</v>
      </c>
    </row>
    <row r="35" spans="1:11" ht="14.1" customHeight="1" x14ac:dyDescent="0.2">
      <c r="A35" s="306">
        <v>34</v>
      </c>
      <c r="B35" s="307" t="s">
        <v>254</v>
      </c>
      <c r="C35" s="308"/>
      <c r="D35" s="113">
        <v>3</v>
      </c>
      <c r="E35" s="115">
        <v>1221</v>
      </c>
      <c r="F35" s="114">
        <v>1213</v>
      </c>
      <c r="G35" s="114">
        <v>1236</v>
      </c>
      <c r="H35" s="114">
        <v>1206</v>
      </c>
      <c r="I35" s="140">
        <v>1188</v>
      </c>
      <c r="J35" s="115">
        <v>33</v>
      </c>
      <c r="K35" s="116">
        <v>2.7777777777777777</v>
      </c>
    </row>
    <row r="36" spans="1:11" ht="14.1" customHeight="1" x14ac:dyDescent="0.2">
      <c r="A36" s="306">
        <v>41</v>
      </c>
      <c r="B36" s="307" t="s">
        <v>255</v>
      </c>
      <c r="C36" s="308"/>
      <c r="D36" s="113">
        <v>2.4250614250614251</v>
      </c>
      <c r="E36" s="115">
        <v>987</v>
      </c>
      <c r="F36" s="114">
        <v>984</v>
      </c>
      <c r="G36" s="114">
        <v>982</v>
      </c>
      <c r="H36" s="114">
        <v>973</v>
      </c>
      <c r="I36" s="140">
        <v>985</v>
      </c>
      <c r="J36" s="115">
        <v>2</v>
      </c>
      <c r="K36" s="116">
        <v>0.20304568527918782</v>
      </c>
    </row>
    <row r="37" spans="1:11" ht="14.1" customHeight="1" x14ac:dyDescent="0.2">
      <c r="A37" s="306">
        <v>42</v>
      </c>
      <c r="B37" s="307" t="s">
        <v>256</v>
      </c>
      <c r="C37" s="308"/>
      <c r="D37" s="113">
        <v>0.14250614250614252</v>
      </c>
      <c r="E37" s="115">
        <v>58</v>
      </c>
      <c r="F37" s="114">
        <v>60</v>
      </c>
      <c r="G37" s="114">
        <v>57</v>
      </c>
      <c r="H37" s="114">
        <v>60</v>
      </c>
      <c r="I37" s="140">
        <v>61</v>
      </c>
      <c r="J37" s="115">
        <v>-3</v>
      </c>
      <c r="K37" s="116">
        <v>-4.918032786885246</v>
      </c>
    </row>
    <row r="38" spans="1:11" ht="14.1" customHeight="1" x14ac:dyDescent="0.2">
      <c r="A38" s="306">
        <v>43</v>
      </c>
      <c r="B38" s="307" t="s">
        <v>257</v>
      </c>
      <c r="C38" s="308"/>
      <c r="D38" s="113">
        <v>0.92137592137592139</v>
      </c>
      <c r="E38" s="115">
        <v>375</v>
      </c>
      <c r="F38" s="114">
        <v>371</v>
      </c>
      <c r="G38" s="114">
        <v>377</v>
      </c>
      <c r="H38" s="114">
        <v>361</v>
      </c>
      <c r="I38" s="140">
        <v>344</v>
      </c>
      <c r="J38" s="115">
        <v>31</v>
      </c>
      <c r="K38" s="116">
        <v>9.0116279069767433</v>
      </c>
    </row>
    <row r="39" spans="1:11" ht="14.1" customHeight="1" x14ac:dyDescent="0.2">
      <c r="A39" s="306">
        <v>51</v>
      </c>
      <c r="B39" s="307" t="s">
        <v>258</v>
      </c>
      <c r="C39" s="308"/>
      <c r="D39" s="113">
        <v>5.5823095823095823</v>
      </c>
      <c r="E39" s="115">
        <v>2272</v>
      </c>
      <c r="F39" s="114">
        <v>2284</v>
      </c>
      <c r="G39" s="114">
        <v>2301</v>
      </c>
      <c r="H39" s="114">
        <v>2272</v>
      </c>
      <c r="I39" s="140">
        <v>2293</v>
      </c>
      <c r="J39" s="115">
        <v>-21</v>
      </c>
      <c r="K39" s="116">
        <v>-0.91583078935891848</v>
      </c>
    </row>
    <row r="40" spans="1:11" ht="14.1" customHeight="1" x14ac:dyDescent="0.2">
      <c r="A40" s="306" t="s">
        <v>259</v>
      </c>
      <c r="B40" s="307" t="s">
        <v>260</v>
      </c>
      <c r="C40" s="308"/>
      <c r="D40" s="113">
        <v>4.5110565110565108</v>
      </c>
      <c r="E40" s="115">
        <v>1836</v>
      </c>
      <c r="F40" s="114">
        <v>1853</v>
      </c>
      <c r="G40" s="114">
        <v>1867</v>
      </c>
      <c r="H40" s="114">
        <v>1827</v>
      </c>
      <c r="I40" s="140">
        <v>1857</v>
      </c>
      <c r="J40" s="115">
        <v>-21</v>
      </c>
      <c r="K40" s="116">
        <v>-1.1308562197092085</v>
      </c>
    </row>
    <row r="41" spans="1:11" ht="14.1" customHeight="1" x14ac:dyDescent="0.2">
      <c r="A41" s="306"/>
      <c r="B41" s="307" t="s">
        <v>261</v>
      </c>
      <c r="C41" s="308"/>
      <c r="D41" s="113">
        <v>3.9213759213759212</v>
      </c>
      <c r="E41" s="115">
        <v>1596</v>
      </c>
      <c r="F41" s="114">
        <v>1614</v>
      </c>
      <c r="G41" s="114">
        <v>1635</v>
      </c>
      <c r="H41" s="114">
        <v>1602</v>
      </c>
      <c r="I41" s="140">
        <v>1632</v>
      </c>
      <c r="J41" s="115">
        <v>-36</v>
      </c>
      <c r="K41" s="116">
        <v>-2.2058823529411766</v>
      </c>
    </row>
    <row r="42" spans="1:11" ht="14.1" customHeight="1" x14ac:dyDescent="0.2">
      <c r="A42" s="306">
        <v>52</v>
      </c>
      <c r="B42" s="307" t="s">
        <v>262</v>
      </c>
      <c r="C42" s="308"/>
      <c r="D42" s="113">
        <v>4.1891891891891895</v>
      </c>
      <c r="E42" s="115">
        <v>1705</v>
      </c>
      <c r="F42" s="114">
        <v>1682</v>
      </c>
      <c r="G42" s="114">
        <v>1731</v>
      </c>
      <c r="H42" s="114">
        <v>1700</v>
      </c>
      <c r="I42" s="140">
        <v>1665</v>
      </c>
      <c r="J42" s="115">
        <v>40</v>
      </c>
      <c r="K42" s="116">
        <v>2.4024024024024024</v>
      </c>
    </row>
    <row r="43" spans="1:11" ht="14.1" customHeight="1" x14ac:dyDescent="0.2">
      <c r="A43" s="306" t="s">
        <v>263</v>
      </c>
      <c r="B43" s="307" t="s">
        <v>264</v>
      </c>
      <c r="C43" s="308"/>
      <c r="D43" s="113">
        <v>3.302211302211302</v>
      </c>
      <c r="E43" s="115">
        <v>1344</v>
      </c>
      <c r="F43" s="114">
        <v>1323</v>
      </c>
      <c r="G43" s="114">
        <v>1361</v>
      </c>
      <c r="H43" s="114">
        <v>1335</v>
      </c>
      <c r="I43" s="140">
        <v>1306</v>
      </c>
      <c r="J43" s="115">
        <v>38</v>
      </c>
      <c r="K43" s="116">
        <v>2.9096477794793261</v>
      </c>
    </row>
    <row r="44" spans="1:11" ht="14.1" customHeight="1" x14ac:dyDescent="0.2">
      <c r="A44" s="306">
        <v>53</v>
      </c>
      <c r="B44" s="307" t="s">
        <v>265</v>
      </c>
      <c r="C44" s="308"/>
      <c r="D44" s="113">
        <v>0.51842751842751844</v>
      </c>
      <c r="E44" s="115">
        <v>211</v>
      </c>
      <c r="F44" s="114">
        <v>208</v>
      </c>
      <c r="G44" s="114">
        <v>212</v>
      </c>
      <c r="H44" s="114">
        <v>215</v>
      </c>
      <c r="I44" s="140">
        <v>214</v>
      </c>
      <c r="J44" s="115">
        <v>-3</v>
      </c>
      <c r="K44" s="116">
        <v>-1.4018691588785046</v>
      </c>
    </row>
    <row r="45" spans="1:11" ht="14.1" customHeight="1" x14ac:dyDescent="0.2">
      <c r="A45" s="306" t="s">
        <v>266</v>
      </c>
      <c r="B45" s="307" t="s">
        <v>267</v>
      </c>
      <c r="C45" s="308"/>
      <c r="D45" s="113">
        <v>0.47665847665847666</v>
      </c>
      <c r="E45" s="115">
        <v>194</v>
      </c>
      <c r="F45" s="114">
        <v>191</v>
      </c>
      <c r="G45" s="114">
        <v>198</v>
      </c>
      <c r="H45" s="114">
        <v>199</v>
      </c>
      <c r="I45" s="140">
        <v>201</v>
      </c>
      <c r="J45" s="115">
        <v>-7</v>
      </c>
      <c r="K45" s="116">
        <v>-3.4825870646766171</v>
      </c>
    </row>
    <row r="46" spans="1:11" ht="14.1" customHeight="1" x14ac:dyDescent="0.2">
      <c r="A46" s="306">
        <v>54</v>
      </c>
      <c r="B46" s="307" t="s">
        <v>268</v>
      </c>
      <c r="C46" s="308"/>
      <c r="D46" s="113">
        <v>3.0221130221130221</v>
      </c>
      <c r="E46" s="115">
        <v>1230</v>
      </c>
      <c r="F46" s="114">
        <v>1187</v>
      </c>
      <c r="G46" s="114">
        <v>1197</v>
      </c>
      <c r="H46" s="114">
        <v>1188</v>
      </c>
      <c r="I46" s="140">
        <v>1184</v>
      </c>
      <c r="J46" s="115">
        <v>46</v>
      </c>
      <c r="K46" s="116">
        <v>3.8851351351351351</v>
      </c>
    </row>
    <row r="47" spans="1:11" ht="14.1" customHeight="1" x14ac:dyDescent="0.2">
      <c r="A47" s="306">
        <v>61</v>
      </c>
      <c r="B47" s="307" t="s">
        <v>269</v>
      </c>
      <c r="C47" s="308"/>
      <c r="D47" s="113">
        <v>2.407862407862408</v>
      </c>
      <c r="E47" s="115">
        <v>980</v>
      </c>
      <c r="F47" s="114">
        <v>985</v>
      </c>
      <c r="G47" s="114">
        <v>979</v>
      </c>
      <c r="H47" s="114">
        <v>958</v>
      </c>
      <c r="I47" s="140">
        <v>972</v>
      </c>
      <c r="J47" s="115">
        <v>8</v>
      </c>
      <c r="K47" s="116">
        <v>0.82304526748971196</v>
      </c>
    </row>
    <row r="48" spans="1:11" ht="14.1" customHeight="1" x14ac:dyDescent="0.2">
      <c r="A48" s="306">
        <v>62</v>
      </c>
      <c r="B48" s="307" t="s">
        <v>270</v>
      </c>
      <c r="C48" s="308"/>
      <c r="D48" s="113">
        <v>6.5085995085995085</v>
      </c>
      <c r="E48" s="115">
        <v>2649</v>
      </c>
      <c r="F48" s="114">
        <v>2655</v>
      </c>
      <c r="G48" s="114">
        <v>2654</v>
      </c>
      <c r="H48" s="114">
        <v>2575</v>
      </c>
      <c r="I48" s="140">
        <v>2596</v>
      </c>
      <c r="J48" s="115">
        <v>53</v>
      </c>
      <c r="K48" s="116">
        <v>2.041602465331279</v>
      </c>
    </row>
    <row r="49" spans="1:11" ht="14.1" customHeight="1" x14ac:dyDescent="0.2">
      <c r="A49" s="306">
        <v>63</v>
      </c>
      <c r="B49" s="307" t="s">
        <v>271</v>
      </c>
      <c r="C49" s="308"/>
      <c r="D49" s="113">
        <v>2.6339066339066339</v>
      </c>
      <c r="E49" s="115">
        <v>1072</v>
      </c>
      <c r="F49" s="114">
        <v>1102</v>
      </c>
      <c r="G49" s="114">
        <v>1148</v>
      </c>
      <c r="H49" s="114">
        <v>1137</v>
      </c>
      <c r="I49" s="140">
        <v>1039</v>
      </c>
      <c r="J49" s="115">
        <v>33</v>
      </c>
      <c r="K49" s="116">
        <v>3.176130895091434</v>
      </c>
    </row>
    <row r="50" spans="1:11" ht="14.1" customHeight="1" x14ac:dyDescent="0.2">
      <c r="A50" s="306" t="s">
        <v>272</v>
      </c>
      <c r="B50" s="307" t="s">
        <v>273</v>
      </c>
      <c r="C50" s="308"/>
      <c r="D50" s="113">
        <v>0.80835380835380832</v>
      </c>
      <c r="E50" s="115">
        <v>329</v>
      </c>
      <c r="F50" s="114">
        <v>340</v>
      </c>
      <c r="G50" s="114">
        <v>351</v>
      </c>
      <c r="H50" s="114">
        <v>339</v>
      </c>
      <c r="I50" s="140">
        <v>316</v>
      </c>
      <c r="J50" s="115">
        <v>13</v>
      </c>
      <c r="K50" s="116">
        <v>4.1139240506329111</v>
      </c>
    </row>
    <row r="51" spans="1:11" ht="14.1" customHeight="1" x14ac:dyDescent="0.2">
      <c r="A51" s="306" t="s">
        <v>274</v>
      </c>
      <c r="B51" s="307" t="s">
        <v>275</v>
      </c>
      <c r="C51" s="308"/>
      <c r="D51" s="113">
        <v>1.5872235872235871</v>
      </c>
      <c r="E51" s="115">
        <v>646</v>
      </c>
      <c r="F51" s="114">
        <v>663</v>
      </c>
      <c r="G51" s="114">
        <v>695</v>
      </c>
      <c r="H51" s="114">
        <v>693</v>
      </c>
      <c r="I51" s="140">
        <v>619</v>
      </c>
      <c r="J51" s="115">
        <v>27</v>
      </c>
      <c r="K51" s="116">
        <v>4.3618739903069468</v>
      </c>
    </row>
    <row r="52" spans="1:11" ht="14.1" customHeight="1" x14ac:dyDescent="0.2">
      <c r="A52" s="306">
        <v>71</v>
      </c>
      <c r="B52" s="307" t="s">
        <v>276</v>
      </c>
      <c r="C52" s="308"/>
      <c r="D52" s="113">
        <v>9.8280098280098276</v>
      </c>
      <c r="E52" s="115">
        <v>4000</v>
      </c>
      <c r="F52" s="114">
        <v>4008</v>
      </c>
      <c r="G52" s="114">
        <v>4051</v>
      </c>
      <c r="H52" s="114">
        <v>3972</v>
      </c>
      <c r="I52" s="140">
        <v>3953</v>
      </c>
      <c r="J52" s="115">
        <v>47</v>
      </c>
      <c r="K52" s="116">
        <v>1.1889704022261574</v>
      </c>
    </row>
    <row r="53" spans="1:11" ht="14.1" customHeight="1" x14ac:dyDescent="0.2">
      <c r="A53" s="306" t="s">
        <v>277</v>
      </c>
      <c r="B53" s="307" t="s">
        <v>278</v>
      </c>
      <c r="C53" s="308"/>
      <c r="D53" s="113">
        <v>3.4914004914004915</v>
      </c>
      <c r="E53" s="115">
        <v>1421</v>
      </c>
      <c r="F53" s="114">
        <v>1434</v>
      </c>
      <c r="G53" s="114">
        <v>1454</v>
      </c>
      <c r="H53" s="114">
        <v>1420</v>
      </c>
      <c r="I53" s="140">
        <v>1406</v>
      </c>
      <c r="J53" s="115">
        <v>15</v>
      </c>
      <c r="K53" s="116">
        <v>1.0668563300142246</v>
      </c>
    </row>
    <row r="54" spans="1:11" ht="14.1" customHeight="1" x14ac:dyDescent="0.2">
      <c r="A54" s="306" t="s">
        <v>279</v>
      </c>
      <c r="B54" s="307" t="s">
        <v>280</v>
      </c>
      <c r="C54" s="308"/>
      <c r="D54" s="113">
        <v>5.5110565110565108</v>
      </c>
      <c r="E54" s="115">
        <v>2243</v>
      </c>
      <c r="F54" s="114">
        <v>2241</v>
      </c>
      <c r="G54" s="114">
        <v>2255</v>
      </c>
      <c r="H54" s="114">
        <v>2222</v>
      </c>
      <c r="I54" s="140">
        <v>2219</v>
      </c>
      <c r="J54" s="115">
        <v>24</v>
      </c>
      <c r="K54" s="116">
        <v>1.081568273997296</v>
      </c>
    </row>
    <row r="55" spans="1:11" ht="14.1" customHeight="1" x14ac:dyDescent="0.2">
      <c r="A55" s="306">
        <v>72</v>
      </c>
      <c r="B55" s="307" t="s">
        <v>281</v>
      </c>
      <c r="C55" s="308"/>
      <c r="D55" s="113">
        <v>3.8599508599508598</v>
      </c>
      <c r="E55" s="115">
        <v>1571</v>
      </c>
      <c r="F55" s="114">
        <v>1572</v>
      </c>
      <c r="G55" s="114">
        <v>1581</v>
      </c>
      <c r="H55" s="114">
        <v>1568</v>
      </c>
      <c r="I55" s="140">
        <v>1583</v>
      </c>
      <c r="J55" s="115">
        <v>-12</v>
      </c>
      <c r="K55" s="116">
        <v>-0.75805432722678456</v>
      </c>
    </row>
    <row r="56" spans="1:11" ht="14.1" customHeight="1" x14ac:dyDescent="0.2">
      <c r="A56" s="306" t="s">
        <v>282</v>
      </c>
      <c r="B56" s="307" t="s">
        <v>283</v>
      </c>
      <c r="C56" s="308"/>
      <c r="D56" s="113">
        <v>1.9361179361179361</v>
      </c>
      <c r="E56" s="115">
        <v>788</v>
      </c>
      <c r="F56" s="114">
        <v>788</v>
      </c>
      <c r="G56" s="114">
        <v>796</v>
      </c>
      <c r="H56" s="114">
        <v>799</v>
      </c>
      <c r="I56" s="140">
        <v>815</v>
      </c>
      <c r="J56" s="115">
        <v>-27</v>
      </c>
      <c r="K56" s="116">
        <v>-3.3128834355828221</v>
      </c>
    </row>
    <row r="57" spans="1:11" ht="14.1" customHeight="1" x14ac:dyDescent="0.2">
      <c r="A57" s="306" t="s">
        <v>284</v>
      </c>
      <c r="B57" s="307" t="s">
        <v>285</v>
      </c>
      <c r="C57" s="308"/>
      <c r="D57" s="113">
        <v>1.1203931203931203</v>
      </c>
      <c r="E57" s="115">
        <v>456</v>
      </c>
      <c r="F57" s="114">
        <v>455</v>
      </c>
      <c r="G57" s="114">
        <v>452</v>
      </c>
      <c r="H57" s="114">
        <v>444</v>
      </c>
      <c r="I57" s="140">
        <v>442</v>
      </c>
      <c r="J57" s="115">
        <v>14</v>
      </c>
      <c r="K57" s="116">
        <v>3.1674208144796379</v>
      </c>
    </row>
    <row r="58" spans="1:11" ht="14.1" customHeight="1" x14ac:dyDescent="0.2">
      <c r="A58" s="306">
        <v>73</v>
      </c>
      <c r="B58" s="307" t="s">
        <v>286</v>
      </c>
      <c r="C58" s="308"/>
      <c r="D58" s="113">
        <v>2.4226044226044228</v>
      </c>
      <c r="E58" s="115">
        <v>986</v>
      </c>
      <c r="F58" s="114">
        <v>966</v>
      </c>
      <c r="G58" s="114">
        <v>965</v>
      </c>
      <c r="H58" s="114">
        <v>937</v>
      </c>
      <c r="I58" s="140">
        <v>935</v>
      </c>
      <c r="J58" s="115">
        <v>51</v>
      </c>
      <c r="K58" s="116">
        <v>5.4545454545454541</v>
      </c>
    </row>
    <row r="59" spans="1:11" ht="14.1" customHeight="1" x14ac:dyDescent="0.2">
      <c r="A59" s="306" t="s">
        <v>287</v>
      </c>
      <c r="B59" s="307" t="s">
        <v>288</v>
      </c>
      <c r="C59" s="308"/>
      <c r="D59" s="113">
        <v>2.117936117936118</v>
      </c>
      <c r="E59" s="115">
        <v>862</v>
      </c>
      <c r="F59" s="114">
        <v>847</v>
      </c>
      <c r="G59" s="114">
        <v>843</v>
      </c>
      <c r="H59" s="114">
        <v>815</v>
      </c>
      <c r="I59" s="140">
        <v>814</v>
      </c>
      <c r="J59" s="115">
        <v>48</v>
      </c>
      <c r="K59" s="116">
        <v>5.8968058968058967</v>
      </c>
    </row>
    <row r="60" spans="1:11" ht="14.1" customHeight="1" x14ac:dyDescent="0.2">
      <c r="A60" s="306">
        <v>81</v>
      </c>
      <c r="B60" s="307" t="s">
        <v>289</v>
      </c>
      <c r="C60" s="308"/>
      <c r="D60" s="113">
        <v>7.7592137592137593</v>
      </c>
      <c r="E60" s="115">
        <v>3158</v>
      </c>
      <c r="F60" s="114">
        <v>3152</v>
      </c>
      <c r="G60" s="114">
        <v>3019</v>
      </c>
      <c r="H60" s="114">
        <v>2944</v>
      </c>
      <c r="I60" s="140">
        <v>2961</v>
      </c>
      <c r="J60" s="115">
        <v>197</v>
      </c>
      <c r="K60" s="116">
        <v>6.6531577169875042</v>
      </c>
    </row>
    <row r="61" spans="1:11" ht="14.1" customHeight="1" x14ac:dyDescent="0.2">
      <c r="A61" s="306" t="s">
        <v>290</v>
      </c>
      <c r="B61" s="307" t="s">
        <v>291</v>
      </c>
      <c r="C61" s="308"/>
      <c r="D61" s="113">
        <v>2.2800982800982803</v>
      </c>
      <c r="E61" s="115">
        <v>928</v>
      </c>
      <c r="F61" s="114">
        <v>925</v>
      </c>
      <c r="G61" s="114">
        <v>930</v>
      </c>
      <c r="H61" s="114">
        <v>875</v>
      </c>
      <c r="I61" s="140">
        <v>889</v>
      </c>
      <c r="J61" s="115">
        <v>39</v>
      </c>
      <c r="K61" s="116">
        <v>4.3869516310461192</v>
      </c>
    </row>
    <row r="62" spans="1:11" ht="14.1" customHeight="1" x14ac:dyDescent="0.2">
      <c r="A62" s="306" t="s">
        <v>292</v>
      </c>
      <c r="B62" s="307" t="s">
        <v>293</v>
      </c>
      <c r="C62" s="308"/>
      <c r="D62" s="113">
        <v>3.1646191646191646</v>
      </c>
      <c r="E62" s="115">
        <v>1288</v>
      </c>
      <c r="F62" s="114">
        <v>1303</v>
      </c>
      <c r="G62" s="114">
        <v>1184</v>
      </c>
      <c r="H62" s="114">
        <v>1170</v>
      </c>
      <c r="I62" s="140">
        <v>1170</v>
      </c>
      <c r="J62" s="115">
        <v>118</v>
      </c>
      <c r="K62" s="116">
        <v>10.085470085470085</v>
      </c>
    </row>
    <row r="63" spans="1:11" ht="14.1" customHeight="1" x14ac:dyDescent="0.2">
      <c r="A63" s="306"/>
      <c r="B63" s="307" t="s">
        <v>294</v>
      </c>
      <c r="C63" s="308"/>
      <c r="D63" s="113">
        <v>2.8255528255528257</v>
      </c>
      <c r="E63" s="115">
        <v>1150</v>
      </c>
      <c r="F63" s="114">
        <v>1165</v>
      </c>
      <c r="G63" s="114">
        <v>1038</v>
      </c>
      <c r="H63" s="114">
        <v>1024</v>
      </c>
      <c r="I63" s="140">
        <v>1022</v>
      </c>
      <c r="J63" s="115">
        <v>128</v>
      </c>
      <c r="K63" s="116">
        <v>12.524461839530332</v>
      </c>
    </row>
    <row r="64" spans="1:11" ht="14.1" customHeight="1" x14ac:dyDescent="0.2">
      <c r="A64" s="306" t="s">
        <v>295</v>
      </c>
      <c r="B64" s="307" t="s">
        <v>296</v>
      </c>
      <c r="C64" s="308"/>
      <c r="D64" s="113">
        <v>0.67076167076167081</v>
      </c>
      <c r="E64" s="115">
        <v>273</v>
      </c>
      <c r="F64" s="114">
        <v>265</v>
      </c>
      <c r="G64" s="114">
        <v>255</v>
      </c>
      <c r="H64" s="114">
        <v>253</v>
      </c>
      <c r="I64" s="140">
        <v>255</v>
      </c>
      <c r="J64" s="115">
        <v>18</v>
      </c>
      <c r="K64" s="116">
        <v>7.0588235294117645</v>
      </c>
    </row>
    <row r="65" spans="1:11" ht="14.1" customHeight="1" x14ac:dyDescent="0.2">
      <c r="A65" s="306" t="s">
        <v>297</v>
      </c>
      <c r="B65" s="307" t="s">
        <v>298</v>
      </c>
      <c r="C65" s="308"/>
      <c r="D65" s="113">
        <v>1.0343980343980343</v>
      </c>
      <c r="E65" s="115">
        <v>421</v>
      </c>
      <c r="F65" s="114">
        <v>416</v>
      </c>
      <c r="G65" s="114">
        <v>407</v>
      </c>
      <c r="H65" s="114">
        <v>409</v>
      </c>
      <c r="I65" s="140">
        <v>411</v>
      </c>
      <c r="J65" s="115">
        <v>10</v>
      </c>
      <c r="K65" s="116">
        <v>2.4330900243309004</v>
      </c>
    </row>
    <row r="66" spans="1:11" ht="14.1" customHeight="1" x14ac:dyDescent="0.2">
      <c r="A66" s="306">
        <v>82</v>
      </c>
      <c r="B66" s="307" t="s">
        <v>299</v>
      </c>
      <c r="C66" s="308"/>
      <c r="D66" s="113">
        <v>2.9803439803439802</v>
      </c>
      <c r="E66" s="115">
        <v>1213</v>
      </c>
      <c r="F66" s="114">
        <v>1212</v>
      </c>
      <c r="G66" s="114">
        <v>1165</v>
      </c>
      <c r="H66" s="114">
        <v>1127</v>
      </c>
      <c r="I66" s="140">
        <v>1125</v>
      </c>
      <c r="J66" s="115">
        <v>88</v>
      </c>
      <c r="K66" s="116">
        <v>7.822222222222222</v>
      </c>
    </row>
    <row r="67" spans="1:11" ht="14.1" customHeight="1" x14ac:dyDescent="0.2">
      <c r="A67" s="306" t="s">
        <v>300</v>
      </c>
      <c r="B67" s="307" t="s">
        <v>301</v>
      </c>
      <c r="C67" s="308"/>
      <c r="D67" s="113">
        <v>2.0319410319410318</v>
      </c>
      <c r="E67" s="115">
        <v>827</v>
      </c>
      <c r="F67" s="114">
        <v>822</v>
      </c>
      <c r="G67" s="114">
        <v>771</v>
      </c>
      <c r="H67" s="114">
        <v>750</v>
      </c>
      <c r="I67" s="140">
        <v>744</v>
      </c>
      <c r="J67" s="115">
        <v>83</v>
      </c>
      <c r="K67" s="116">
        <v>11.155913978494624</v>
      </c>
    </row>
    <row r="68" spans="1:11" ht="14.1" customHeight="1" x14ac:dyDescent="0.2">
      <c r="A68" s="306" t="s">
        <v>302</v>
      </c>
      <c r="B68" s="307" t="s">
        <v>303</v>
      </c>
      <c r="C68" s="308"/>
      <c r="D68" s="113">
        <v>0.5626535626535627</v>
      </c>
      <c r="E68" s="115">
        <v>229</v>
      </c>
      <c r="F68" s="114">
        <v>231</v>
      </c>
      <c r="G68" s="114">
        <v>237</v>
      </c>
      <c r="H68" s="114">
        <v>229</v>
      </c>
      <c r="I68" s="140">
        <v>236</v>
      </c>
      <c r="J68" s="115">
        <v>-7</v>
      </c>
      <c r="K68" s="116">
        <v>-2.9661016949152543</v>
      </c>
    </row>
    <row r="69" spans="1:11" ht="14.1" customHeight="1" x14ac:dyDescent="0.2">
      <c r="A69" s="306">
        <v>83</v>
      </c>
      <c r="B69" s="307" t="s">
        <v>304</v>
      </c>
      <c r="C69" s="308"/>
      <c r="D69" s="113">
        <v>4.8280098280098276</v>
      </c>
      <c r="E69" s="115">
        <v>1965</v>
      </c>
      <c r="F69" s="114">
        <v>1961</v>
      </c>
      <c r="G69" s="114">
        <v>1956</v>
      </c>
      <c r="H69" s="114">
        <v>1907</v>
      </c>
      <c r="I69" s="140">
        <v>1899</v>
      </c>
      <c r="J69" s="115">
        <v>66</v>
      </c>
      <c r="K69" s="116">
        <v>3.4755134281200633</v>
      </c>
    </row>
    <row r="70" spans="1:11" ht="14.1" customHeight="1" x14ac:dyDescent="0.2">
      <c r="A70" s="306" t="s">
        <v>305</v>
      </c>
      <c r="B70" s="307" t="s">
        <v>306</v>
      </c>
      <c r="C70" s="308"/>
      <c r="D70" s="113">
        <v>4.2628992628992632</v>
      </c>
      <c r="E70" s="115">
        <v>1735</v>
      </c>
      <c r="F70" s="114">
        <v>1728</v>
      </c>
      <c r="G70" s="114">
        <v>1718</v>
      </c>
      <c r="H70" s="114">
        <v>1672</v>
      </c>
      <c r="I70" s="140">
        <v>1662</v>
      </c>
      <c r="J70" s="115">
        <v>73</v>
      </c>
      <c r="K70" s="116">
        <v>4.3922984356197352</v>
      </c>
    </row>
    <row r="71" spans="1:11" ht="14.1" customHeight="1" x14ac:dyDescent="0.2">
      <c r="A71" s="306"/>
      <c r="B71" s="307" t="s">
        <v>307</v>
      </c>
      <c r="C71" s="308"/>
      <c r="D71" s="113">
        <v>2.9975429975429977</v>
      </c>
      <c r="E71" s="115">
        <v>1220</v>
      </c>
      <c r="F71" s="114">
        <v>1217</v>
      </c>
      <c r="G71" s="114">
        <v>1213</v>
      </c>
      <c r="H71" s="114">
        <v>1171</v>
      </c>
      <c r="I71" s="140">
        <v>1162</v>
      </c>
      <c r="J71" s="115">
        <v>58</v>
      </c>
      <c r="K71" s="116">
        <v>4.9913941480206541</v>
      </c>
    </row>
    <row r="72" spans="1:11" ht="14.1" customHeight="1" x14ac:dyDescent="0.2">
      <c r="A72" s="306">
        <v>84</v>
      </c>
      <c r="B72" s="307" t="s">
        <v>308</v>
      </c>
      <c r="C72" s="308"/>
      <c r="D72" s="113">
        <v>1.0786240786240786</v>
      </c>
      <c r="E72" s="115">
        <v>439</v>
      </c>
      <c r="F72" s="114">
        <v>433</v>
      </c>
      <c r="G72" s="114">
        <v>438</v>
      </c>
      <c r="H72" s="114">
        <v>445</v>
      </c>
      <c r="I72" s="140">
        <v>444</v>
      </c>
      <c r="J72" s="115">
        <v>-5</v>
      </c>
      <c r="K72" s="116">
        <v>-1.1261261261261262</v>
      </c>
    </row>
    <row r="73" spans="1:11" ht="14.1" customHeight="1" x14ac:dyDescent="0.2">
      <c r="A73" s="306" t="s">
        <v>309</v>
      </c>
      <c r="B73" s="307" t="s">
        <v>310</v>
      </c>
      <c r="C73" s="308"/>
      <c r="D73" s="113">
        <v>0.37592137592137592</v>
      </c>
      <c r="E73" s="115">
        <v>153</v>
      </c>
      <c r="F73" s="114">
        <v>152</v>
      </c>
      <c r="G73" s="114">
        <v>153</v>
      </c>
      <c r="H73" s="114">
        <v>169</v>
      </c>
      <c r="I73" s="140">
        <v>171</v>
      </c>
      <c r="J73" s="115">
        <v>-18</v>
      </c>
      <c r="K73" s="116">
        <v>-10.526315789473685</v>
      </c>
    </row>
    <row r="74" spans="1:11" ht="14.1" customHeight="1" x14ac:dyDescent="0.2">
      <c r="A74" s="306" t="s">
        <v>311</v>
      </c>
      <c r="B74" s="307" t="s">
        <v>312</v>
      </c>
      <c r="C74" s="308"/>
      <c r="D74" s="113">
        <v>0.38574938574938578</v>
      </c>
      <c r="E74" s="115">
        <v>157</v>
      </c>
      <c r="F74" s="114">
        <v>155</v>
      </c>
      <c r="G74" s="114">
        <v>156</v>
      </c>
      <c r="H74" s="114">
        <v>149</v>
      </c>
      <c r="I74" s="140">
        <v>150</v>
      </c>
      <c r="J74" s="115">
        <v>7</v>
      </c>
      <c r="K74" s="116">
        <v>4.666666666666667</v>
      </c>
    </row>
    <row r="75" spans="1:11" ht="14.1" customHeight="1" x14ac:dyDescent="0.2">
      <c r="A75" s="306" t="s">
        <v>313</v>
      </c>
      <c r="B75" s="307" t="s">
        <v>314</v>
      </c>
      <c r="C75" s="308"/>
      <c r="D75" s="113" t="s">
        <v>513</v>
      </c>
      <c r="E75" s="115" t="s">
        <v>513</v>
      </c>
      <c r="F75" s="114">
        <v>3</v>
      </c>
      <c r="G75" s="114">
        <v>4</v>
      </c>
      <c r="H75" s="114">
        <v>4</v>
      </c>
      <c r="I75" s="140">
        <v>3</v>
      </c>
      <c r="J75" s="115" t="s">
        <v>513</v>
      </c>
      <c r="K75" s="116" t="s">
        <v>513</v>
      </c>
    </row>
    <row r="76" spans="1:11" ht="14.1" customHeight="1" x14ac:dyDescent="0.2">
      <c r="A76" s="306">
        <v>91</v>
      </c>
      <c r="B76" s="307" t="s">
        <v>315</v>
      </c>
      <c r="C76" s="308"/>
      <c r="D76" s="113">
        <v>7.125307125307126E-2</v>
      </c>
      <c r="E76" s="115">
        <v>29</v>
      </c>
      <c r="F76" s="114">
        <v>30</v>
      </c>
      <c r="G76" s="114" t="s">
        <v>513</v>
      </c>
      <c r="H76" s="114" t="s">
        <v>513</v>
      </c>
      <c r="I76" s="140">
        <v>25</v>
      </c>
      <c r="J76" s="115">
        <v>4</v>
      </c>
      <c r="K76" s="116">
        <v>16</v>
      </c>
    </row>
    <row r="77" spans="1:11" ht="14.1" customHeight="1" x14ac:dyDescent="0.2">
      <c r="A77" s="306">
        <v>92</v>
      </c>
      <c r="B77" s="307" t="s">
        <v>316</v>
      </c>
      <c r="C77" s="308"/>
      <c r="D77" s="113">
        <v>0.45208845208845211</v>
      </c>
      <c r="E77" s="115">
        <v>184</v>
      </c>
      <c r="F77" s="114">
        <v>188</v>
      </c>
      <c r="G77" s="114">
        <v>183</v>
      </c>
      <c r="H77" s="114">
        <v>182</v>
      </c>
      <c r="I77" s="140">
        <v>181</v>
      </c>
      <c r="J77" s="115">
        <v>3</v>
      </c>
      <c r="K77" s="116">
        <v>1.6574585635359116</v>
      </c>
    </row>
    <row r="78" spans="1:11" ht="14.1" customHeight="1" x14ac:dyDescent="0.2">
      <c r="A78" s="306">
        <v>93</v>
      </c>
      <c r="B78" s="307" t="s">
        <v>317</v>
      </c>
      <c r="C78" s="308"/>
      <c r="D78" s="113">
        <v>9.5823095823095825E-2</v>
      </c>
      <c r="E78" s="115">
        <v>39</v>
      </c>
      <c r="F78" s="114">
        <v>40</v>
      </c>
      <c r="G78" s="114">
        <v>42</v>
      </c>
      <c r="H78" s="114">
        <v>43</v>
      </c>
      <c r="I78" s="140">
        <v>45</v>
      </c>
      <c r="J78" s="115">
        <v>-6</v>
      </c>
      <c r="K78" s="116">
        <v>-13.333333333333334</v>
      </c>
    </row>
    <row r="79" spans="1:11" ht="14.1" customHeight="1" x14ac:dyDescent="0.2">
      <c r="A79" s="306">
        <v>94</v>
      </c>
      <c r="B79" s="307" t="s">
        <v>318</v>
      </c>
      <c r="C79" s="308"/>
      <c r="D79" s="113">
        <v>8.3538083538083535E-2</v>
      </c>
      <c r="E79" s="115">
        <v>34</v>
      </c>
      <c r="F79" s="114">
        <v>33</v>
      </c>
      <c r="G79" s="114">
        <v>43</v>
      </c>
      <c r="H79" s="114">
        <v>44</v>
      </c>
      <c r="I79" s="140">
        <v>36</v>
      </c>
      <c r="J79" s="115">
        <v>-2</v>
      </c>
      <c r="K79" s="116">
        <v>-5.5555555555555554</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224</v>
      </c>
      <c r="C81" s="312"/>
      <c r="D81" s="125">
        <v>1.0466830466830468</v>
      </c>
      <c r="E81" s="143">
        <v>426</v>
      </c>
      <c r="F81" s="144">
        <v>438</v>
      </c>
      <c r="G81" s="144">
        <v>452</v>
      </c>
      <c r="H81" s="144">
        <v>412</v>
      </c>
      <c r="I81" s="145">
        <v>423</v>
      </c>
      <c r="J81" s="143">
        <v>3</v>
      </c>
      <c r="K81" s="146">
        <v>0.70921985815602839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11287</v>
      </c>
      <c r="E12" s="114">
        <v>11604</v>
      </c>
      <c r="F12" s="114">
        <v>11463</v>
      </c>
      <c r="G12" s="114">
        <v>11427</v>
      </c>
      <c r="H12" s="140">
        <v>11069</v>
      </c>
      <c r="I12" s="115">
        <v>218</v>
      </c>
      <c r="J12" s="116">
        <v>1.9694642695817146</v>
      </c>
      <c r="K12"/>
      <c r="L12"/>
      <c r="M12"/>
      <c r="N12"/>
      <c r="O12"/>
      <c r="P12"/>
    </row>
    <row r="13" spans="1:16" s="110" customFormat="1" ht="14.45" customHeight="1" x14ac:dyDescent="0.2">
      <c r="A13" s="120" t="s">
        <v>105</v>
      </c>
      <c r="B13" s="119" t="s">
        <v>106</v>
      </c>
      <c r="C13" s="113">
        <v>35.899707628244883</v>
      </c>
      <c r="D13" s="115">
        <v>4052</v>
      </c>
      <c r="E13" s="114">
        <v>4142</v>
      </c>
      <c r="F13" s="114">
        <v>4152</v>
      </c>
      <c r="G13" s="114">
        <v>4106</v>
      </c>
      <c r="H13" s="140">
        <v>3963</v>
      </c>
      <c r="I13" s="115">
        <v>89</v>
      </c>
      <c r="J13" s="116">
        <v>2.2457734039868784</v>
      </c>
      <c r="K13"/>
      <c r="L13"/>
      <c r="M13"/>
      <c r="N13"/>
      <c r="O13"/>
      <c r="P13"/>
    </row>
    <row r="14" spans="1:16" s="110" customFormat="1" ht="14.45" customHeight="1" x14ac:dyDescent="0.2">
      <c r="A14" s="120"/>
      <c r="B14" s="119" t="s">
        <v>107</v>
      </c>
      <c r="C14" s="113">
        <v>64.100292371755117</v>
      </c>
      <c r="D14" s="115">
        <v>7235</v>
      </c>
      <c r="E14" s="114">
        <v>7462</v>
      </c>
      <c r="F14" s="114">
        <v>7311</v>
      </c>
      <c r="G14" s="114">
        <v>7321</v>
      </c>
      <c r="H14" s="140">
        <v>7106</v>
      </c>
      <c r="I14" s="115">
        <v>129</v>
      </c>
      <c r="J14" s="116">
        <v>1.8153672952434563</v>
      </c>
      <c r="K14"/>
      <c r="L14"/>
      <c r="M14"/>
      <c r="N14"/>
      <c r="O14"/>
      <c r="P14"/>
    </row>
    <row r="15" spans="1:16" s="110" customFormat="1" ht="14.45" customHeight="1" x14ac:dyDescent="0.2">
      <c r="A15" s="118" t="s">
        <v>105</v>
      </c>
      <c r="B15" s="121" t="s">
        <v>108</v>
      </c>
      <c r="C15" s="113">
        <v>11.499955701249224</v>
      </c>
      <c r="D15" s="115">
        <v>1298</v>
      </c>
      <c r="E15" s="114">
        <v>1359</v>
      </c>
      <c r="F15" s="114">
        <v>1403</v>
      </c>
      <c r="G15" s="114">
        <v>1403</v>
      </c>
      <c r="H15" s="140">
        <v>1270</v>
      </c>
      <c r="I15" s="115">
        <v>28</v>
      </c>
      <c r="J15" s="116">
        <v>2.204724409448819</v>
      </c>
      <c r="K15"/>
      <c r="L15"/>
      <c r="M15"/>
      <c r="N15"/>
      <c r="O15"/>
      <c r="P15"/>
    </row>
    <row r="16" spans="1:16" s="110" customFormat="1" ht="14.45" customHeight="1" x14ac:dyDescent="0.2">
      <c r="A16" s="118"/>
      <c r="B16" s="121" t="s">
        <v>109</v>
      </c>
      <c r="C16" s="113">
        <v>54.505182953840702</v>
      </c>
      <c r="D16" s="115">
        <v>6152</v>
      </c>
      <c r="E16" s="114">
        <v>6333</v>
      </c>
      <c r="F16" s="114">
        <v>6194</v>
      </c>
      <c r="G16" s="114">
        <v>6189</v>
      </c>
      <c r="H16" s="140">
        <v>6101</v>
      </c>
      <c r="I16" s="115">
        <v>51</v>
      </c>
      <c r="J16" s="116">
        <v>0.83592853630552366</v>
      </c>
      <c r="K16"/>
      <c r="L16"/>
      <c r="M16"/>
      <c r="N16"/>
      <c r="O16"/>
      <c r="P16"/>
    </row>
    <row r="17" spans="1:16" s="110" customFormat="1" ht="14.45" customHeight="1" x14ac:dyDescent="0.2">
      <c r="A17" s="118"/>
      <c r="B17" s="121" t="s">
        <v>110</v>
      </c>
      <c r="C17" s="113">
        <v>18.871267830247188</v>
      </c>
      <c r="D17" s="115">
        <v>2130</v>
      </c>
      <c r="E17" s="114">
        <v>2159</v>
      </c>
      <c r="F17" s="114">
        <v>2119</v>
      </c>
      <c r="G17" s="114">
        <v>2105</v>
      </c>
      <c r="H17" s="140">
        <v>2036</v>
      </c>
      <c r="I17" s="115">
        <v>94</v>
      </c>
      <c r="J17" s="116">
        <v>4.6168958742632613</v>
      </c>
      <c r="K17"/>
      <c r="L17"/>
      <c r="M17"/>
      <c r="N17"/>
      <c r="O17"/>
      <c r="P17"/>
    </row>
    <row r="18" spans="1:16" s="110" customFormat="1" ht="14.45" customHeight="1" x14ac:dyDescent="0.2">
      <c r="A18" s="120"/>
      <c r="B18" s="121" t="s">
        <v>111</v>
      </c>
      <c r="C18" s="113">
        <v>15.123593514662886</v>
      </c>
      <c r="D18" s="115">
        <v>1707</v>
      </c>
      <c r="E18" s="114">
        <v>1753</v>
      </c>
      <c r="F18" s="114">
        <v>1747</v>
      </c>
      <c r="G18" s="114">
        <v>1730</v>
      </c>
      <c r="H18" s="140">
        <v>1662</v>
      </c>
      <c r="I18" s="115">
        <v>45</v>
      </c>
      <c r="J18" s="116">
        <v>2.7075812274368229</v>
      </c>
      <c r="K18"/>
      <c r="L18"/>
      <c r="M18"/>
      <c r="N18"/>
      <c r="O18"/>
      <c r="P18"/>
    </row>
    <row r="19" spans="1:16" s="110" customFormat="1" ht="14.45" customHeight="1" x14ac:dyDescent="0.2">
      <c r="A19" s="120"/>
      <c r="B19" s="121" t="s">
        <v>112</v>
      </c>
      <c r="C19" s="113">
        <v>1.3732612740320722</v>
      </c>
      <c r="D19" s="115">
        <v>155</v>
      </c>
      <c r="E19" s="114">
        <v>164</v>
      </c>
      <c r="F19" s="114">
        <v>186</v>
      </c>
      <c r="G19" s="114">
        <v>154</v>
      </c>
      <c r="H19" s="140">
        <v>144</v>
      </c>
      <c r="I19" s="115">
        <v>11</v>
      </c>
      <c r="J19" s="116">
        <v>7.6388888888888893</v>
      </c>
      <c r="K19"/>
      <c r="L19"/>
      <c r="M19"/>
      <c r="N19"/>
      <c r="O19"/>
      <c r="P19"/>
    </row>
    <row r="20" spans="1:16" s="110" customFormat="1" ht="14.45" customHeight="1" x14ac:dyDescent="0.2">
      <c r="A20" s="120" t="s">
        <v>113</v>
      </c>
      <c r="B20" s="119" t="s">
        <v>116</v>
      </c>
      <c r="C20" s="113">
        <v>87.268539027199438</v>
      </c>
      <c r="D20" s="115">
        <v>9850</v>
      </c>
      <c r="E20" s="114">
        <v>10147</v>
      </c>
      <c r="F20" s="114">
        <v>10017</v>
      </c>
      <c r="G20" s="114">
        <v>9999</v>
      </c>
      <c r="H20" s="140">
        <v>9696</v>
      </c>
      <c r="I20" s="115">
        <v>154</v>
      </c>
      <c r="J20" s="116">
        <v>1.5882838283828382</v>
      </c>
      <c r="K20"/>
      <c r="L20"/>
      <c r="M20"/>
      <c r="N20"/>
      <c r="O20"/>
      <c r="P20"/>
    </row>
    <row r="21" spans="1:16" s="110" customFormat="1" ht="14.45" customHeight="1" x14ac:dyDescent="0.2">
      <c r="A21" s="123"/>
      <c r="B21" s="124" t="s">
        <v>117</v>
      </c>
      <c r="C21" s="125">
        <v>12.536546469389563</v>
      </c>
      <c r="D21" s="143">
        <v>1415</v>
      </c>
      <c r="E21" s="144">
        <v>1434</v>
      </c>
      <c r="F21" s="144">
        <v>1426</v>
      </c>
      <c r="G21" s="144">
        <v>1406</v>
      </c>
      <c r="H21" s="145">
        <v>1348</v>
      </c>
      <c r="I21" s="143">
        <v>67</v>
      </c>
      <c r="J21" s="146">
        <v>4.9703264094955486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12891</v>
      </c>
      <c r="E56" s="114">
        <v>13179</v>
      </c>
      <c r="F56" s="114">
        <v>13107</v>
      </c>
      <c r="G56" s="114">
        <v>13145</v>
      </c>
      <c r="H56" s="140">
        <v>12811</v>
      </c>
      <c r="I56" s="115">
        <v>80</v>
      </c>
      <c r="J56" s="116">
        <v>0.62446335180704082</v>
      </c>
      <c r="K56"/>
      <c r="L56"/>
      <c r="M56"/>
      <c r="N56"/>
      <c r="O56"/>
      <c r="P56"/>
    </row>
    <row r="57" spans="1:16" s="110" customFormat="1" ht="14.45" customHeight="1" x14ac:dyDescent="0.2">
      <c r="A57" s="120" t="s">
        <v>105</v>
      </c>
      <c r="B57" s="119" t="s">
        <v>106</v>
      </c>
      <c r="C57" s="113">
        <v>37.444728880614385</v>
      </c>
      <c r="D57" s="115">
        <v>4827</v>
      </c>
      <c r="E57" s="114">
        <v>4899</v>
      </c>
      <c r="F57" s="114">
        <v>4869</v>
      </c>
      <c r="G57" s="114">
        <v>4879</v>
      </c>
      <c r="H57" s="140">
        <v>4737</v>
      </c>
      <c r="I57" s="115">
        <v>90</v>
      </c>
      <c r="J57" s="116">
        <v>1.8999366687777075</v>
      </c>
    </row>
    <row r="58" spans="1:16" s="110" customFormat="1" ht="14.45" customHeight="1" x14ac:dyDescent="0.2">
      <c r="A58" s="120"/>
      <c r="B58" s="119" t="s">
        <v>107</v>
      </c>
      <c r="C58" s="113">
        <v>62.555271119385615</v>
      </c>
      <c r="D58" s="115">
        <v>8064</v>
      </c>
      <c r="E58" s="114">
        <v>8280</v>
      </c>
      <c r="F58" s="114">
        <v>8238</v>
      </c>
      <c r="G58" s="114">
        <v>8266</v>
      </c>
      <c r="H58" s="140">
        <v>8074</v>
      </c>
      <c r="I58" s="115">
        <v>-10</v>
      </c>
      <c r="J58" s="116">
        <v>-0.12385434728758979</v>
      </c>
    </row>
    <row r="59" spans="1:16" s="110" customFormat="1" ht="14.45" customHeight="1" x14ac:dyDescent="0.2">
      <c r="A59" s="118" t="s">
        <v>105</v>
      </c>
      <c r="B59" s="121" t="s">
        <v>108</v>
      </c>
      <c r="C59" s="113">
        <v>12.923745248623071</v>
      </c>
      <c r="D59" s="115">
        <v>1666</v>
      </c>
      <c r="E59" s="114">
        <v>1738</v>
      </c>
      <c r="F59" s="114">
        <v>1739</v>
      </c>
      <c r="G59" s="114">
        <v>1757</v>
      </c>
      <c r="H59" s="140">
        <v>1629</v>
      </c>
      <c r="I59" s="115">
        <v>37</v>
      </c>
      <c r="J59" s="116">
        <v>2.2713321055862492</v>
      </c>
    </row>
    <row r="60" spans="1:16" s="110" customFormat="1" ht="14.45" customHeight="1" x14ac:dyDescent="0.2">
      <c r="A60" s="118"/>
      <c r="B60" s="121" t="s">
        <v>109</v>
      </c>
      <c r="C60" s="113">
        <v>53.680862617329922</v>
      </c>
      <c r="D60" s="115">
        <v>6920</v>
      </c>
      <c r="E60" s="114">
        <v>7119</v>
      </c>
      <c r="F60" s="114">
        <v>7065</v>
      </c>
      <c r="G60" s="114">
        <v>7117</v>
      </c>
      <c r="H60" s="140">
        <v>7025</v>
      </c>
      <c r="I60" s="115">
        <v>-105</v>
      </c>
      <c r="J60" s="116">
        <v>-1.4946619217081851</v>
      </c>
    </row>
    <row r="61" spans="1:16" s="110" customFormat="1" ht="14.45" customHeight="1" x14ac:dyDescent="0.2">
      <c r="A61" s="118"/>
      <c r="B61" s="121" t="s">
        <v>110</v>
      </c>
      <c r="C61" s="113">
        <v>18.431463811961834</v>
      </c>
      <c r="D61" s="115">
        <v>2376</v>
      </c>
      <c r="E61" s="114">
        <v>2372</v>
      </c>
      <c r="F61" s="114">
        <v>2366</v>
      </c>
      <c r="G61" s="114">
        <v>2356</v>
      </c>
      <c r="H61" s="140">
        <v>2291</v>
      </c>
      <c r="I61" s="115">
        <v>85</v>
      </c>
      <c r="J61" s="116">
        <v>3.710170231340026</v>
      </c>
    </row>
    <row r="62" spans="1:16" s="110" customFormat="1" ht="14.45" customHeight="1" x14ac:dyDescent="0.2">
      <c r="A62" s="120"/>
      <c r="B62" s="121" t="s">
        <v>111</v>
      </c>
      <c r="C62" s="113">
        <v>14.963928322085176</v>
      </c>
      <c r="D62" s="115">
        <v>1929</v>
      </c>
      <c r="E62" s="114">
        <v>1950</v>
      </c>
      <c r="F62" s="114">
        <v>1937</v>
      </c>
      <c r="G62" s="114">
        <v>1915</v>
      </c>
      <c r="H62" s="140">
        <v>1866</v>
      </c>
      <c r="I62" s="115">
        <v>63</v>
      </c>
      <c r="J62" s="116">
        <v>3.3762057877813505</v>
      </c>
    </row>
    <row r="63" spans="1:16" s="110" customFormat="1" ht="14.45" customHeight="1" x14ac:dyDescent="0.2">
      <c r="A63" s="120"/>
      <c r="B63" s="121" t="s">
        <v>112</v>
      </c>
      <c r="C63" s="113">
        <v>1.4351097665037622</v>
      </c>
      <c r="D63" s="115">
        <v>185</v>
      </c>
      <c r="E63" s="114">
        <v>177</v>
      </c>
      <c r="F63" s="114">
        <v>193</v>
      </c>
      <c r="G63" s="114">
        <v>165</v>
      </c>
      <c r="H63" s="140">
        <v>155</v>
      </c>
      <c r="I63" s="115">
        <v>30</v>
      </c>
      <c r="J63" s="116">
        <v>19.35483870967742</v>
      </c>
    </row>
    <row r="64" spans="1:16" s="110" customFormat="1" ht="14.45" customHeight="1" x14ac:dyDescent="0.2">
      <c r="A64" s="120" t="s">
        <v>113</v>
      </c>
      <c r="B64" s="119" t="s">
        <v>116</v>
      </c>
      <c r="C64" s="113">
        <v>87.068497401287715</v>
      </c>
      <c r="D64" s="115">
        <v>11224</v>
      </c>
      <c r="E64" s="114">
        <v>11500</v>
      </c>
      <c r="F64" s="114">
        <v>11463</v>
      </c>
      <c r="G64" s="114">
        <v>11492</v>
      </c>
      <c r="H64" s="140">
        <v>11179</v>
      </c>
      <c r="I64" s="115">
        <v>45</v>
      </c>
      <c r="J64" s="116">
        <v>0.40254047768136686</v>
      </c>
    </row>
    <row r="65" spans="1:10" s="110" customFormat="1" ht="14.45" customHeight="1" x14ac:dyDescent="0.2">
      <c r="A65" s="123"/>
      <c r="B65" s="124" t="s">
        <v>117</v>
      </c>
      <c r="C65" s="125">
        <v>12.784112947017299</v>
      </c>
      <c r="D65" s="143">
        <v>1648</v>
      </c>
      <c r="E65" s="144">
        <v>1657</v>
      </c>
      <c r="F65" s="144">
        <v>1624</v>
      </c>
      <c r="G65" s="144">
        <v>1630</v>
      </c>
      <c r="H65" s="145">
        <v>1608</v>
      </c>
      <c r="I65" s="143">
        <v>40</v>
      </c>
      <c r="J65" s="146">
        <v>2.4875621890547261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11287</v>
      </c>
      <c r="G11" s="114">
        <v>11604</v>
      </c>
      <c r="H11" s="114">
        <v>11463</v>
      </c>
      <c r="I11" s="114">
        <v>11427</v>
      </c>
      <c r="J11" s="140">
        <v>11069</v>
      </c>
      <c r="K11" s="114">
        <v>218</v>
      </c>
      <c r="L11" s="116">
        <v>1.9694642695817146</v>
      </c>
    </row>
    <row r="12" spans="1:17" s="110" customFormat="1" ht="24" customHeight="1" x14ac:dyDescent="0.2">
      <c r="A12" s="604" t="s">
        <v>185</v>
      </c>
      <c r="B12" s="605"/>
      <c r="C12" s="605"/>
      <c r="D12" s="606"/>
      <c r="E12" s="113">
        <v>35.899707628244883</v>
      </c>
      <c r="F12" s="115">
        <v>4052</v>
      </c>
      <c r="G12" s="114">
        <v>4142</v>
      </c>
      <c r="H12" s="114">
        <v>4152</v>
      </c>
      <c r="I12" s="114">
        <v>4106</v>
      </c>
      <c r="J12" s="140">
        <v>3963</v>
      </c>
      <c r="K12" s="114">
        <v>89</v>
      </c>
      <c r="L12" s="116">
        <v>2.2457734039868784</v>
      </c>
    </row>
    <row r="13" spans="1:17" s="110" customFormat="1" ht="15" customHeight="1" x14ac:dyDescent="0.2">
      <c r="A13" s="120"/>
      <c r="B13" s="612" t="s">
        <v>107</v>
      </c>
      <c r="C13" s="612"/>
      <c r="E13" s="113">
        <v>64.100292371755117</v>
      </c>
      <c r="F13" s="115">
        <v>7235</v>
      </c>
      <c r="G13" s="114">
        <v>7462</v>
      </c>
      <c r="H13" s="114">
        <v>7311</v>
      </c>
      <c r="I13" s="114">
        <v>7321</v>
      </c>
      <c r="J13" s="140">
        <v>7106</v>
      </c>
      <c r="K13" s="114">
        <v>129</v>
      </c>
      <c r="L13" s="116">
        <v>1.8153672952434563</v>
      </c>
    </row>
    <row r="14" spans="1:17" s="110" customFormat="1" ht="22.5" customHeight="1" x14ac:dyDescent="0.2">
      <c r="A14" s="604" t="s">
        <v>186</v>
      </c>
      <c r="B14" s="605"/>
      <c r="C14" s="605"/>
      <c r="D14" s="606"/>
      <c r="E14" s="113">
        <v>11.499955701249224</v>
      </c>
      <c r="F14" s="115">
        <v>1298</v>
      </c>
      <c r="G14" s="114">
        <v>1359</v>
      </c>
      <c r="H14" s="114">
        <v>1403</v>
      </c>
      <c r="I14" s="114">
        <v>1403</v>
      </c>
      <c r="J14" s="140">
        <v>1270</v>
      </c>
      <c r="K14" s="114">
        <v>28</v>
      </c>
      <c r="L14" s="116">
        <v>2.204724409448819</v>
      </c>
    </row>
    <row r="15" spans="1:17" s="110" customFormat="1" ht="15" customHeight="1" x14ac:dyDescent="0.2">
      <c r="A15" s="120"/>
      <c r="B15" s="119"/>
      <c r="C15" s="258" t="s">
        <v>106</v>
      </c>
      <c r="E15" s="113">
        <v>46.302003081664097</v>
      </c>
      <c r="F15" s="115">
        <v>601</v>
      </c>
      <c r="G15" s="114">
        <v>637</v>
      </c>
      <c r="H15" s="114">
        <v>659</v>
      </c>
      <c r="I15" s="114">
        <v>649</v>
      </c>
      <c r="J15" s="140">
        <v>618</v>
      </c>
      <c r="K15" s="114">
        <v>-17</v>
      </c>
      <c r="L15" s="116">
        <v>-2.7508090614886731</v>
      </c>
    </row>
    <row r="16" spans="1:17" s="110" customFormat="1" ht="15" customHeight="1" x14ac:dyDescent="0.2">
      <c r="A16" s="120"/>
      <c r="B16" s="119"/>
      <c r="C16" s="258" t="s">
        <v>107</v>
      </c>
      <c r="E16" s="113">
        <v>53.697996918335903</v>
      </c>
      <c r="F16" s="115">
        <v>697</v>
      </c>
      <c r="G16" s="114">
        <v>722</v>
      </c>
      <c r="H16" s="114">
        <v>744</v>
      </c>
      <c r="I16" s="114">
        <v>754</v>
      </c>
      <c r="J16" s="140">
        <v>652</v>
      </c>
      <c r="K16" s="114">
        <v>45</v>
      </c>
      <c r="L16" s="116">
        <v>6.9018404907975457</v>
      </c>
    </row>
    <row r="17" spans="1:12" s="110" customFormat="1" ht="15" customHeight="1" x14ac:dyDescent="0.2">
      <c r="A17" s="120"/>
      <c r="B17" s="121" t="s">
        <v>109</v>
      </c>
      <c r="C17" s="258"/>
      <c r="E17" s="113">
        <v>54.505182953840702</v>
      </c>
      <c r="F17" s="115">
        <v>6152</v>
      </c>
      <c r="G17" s="114">
        <v>6333</v>
      </c>
      <c r="H17" s="114">
        <v>6194</v>
      </c>
      <c r="I17" s="114">
        <v>6189</v>
      </c>
      <c r="J17" s="140">
        <v>6101</v>
      </c>
      <c r="K17" s="114">
        <v>51</v>
      </c>
      <c r="L17" s="116">
        <v>0.83592853630552366</v>
      </c>
    </row>
    <row r="18" spans="1:12" s="110" customFormat="1" ht="15" customHeight="1" x14ac:dyDescent="0.2">
      <c r="A18" s="120"/>
      <c r="B18" s="119"/>
      <c r="C18" s="258" t="s">
        <v>106</v>
      </c>
      <c r="E18" s="113">
        <v>31.680754226267879</v>
      </c>
      <c r="F18" s="115">
        <v>1949</v>
      </c>
      <c r="G18" s="114">
        <v>1988</v>
      </c>
      <c r="H18" s="114">
        <v>1979</v>
      </c>
      <c r="I18" s="114">
        <v>1956</v>
      </c>
      <c r="J18" s="140">
        <v>1904</v>
      </c>
      <c r="K18" s="114">
        <v>45</v>
      </c>
      <c r="L18" s="116">
        <v>2.3634453781512605</v>
      </c>
    </row>
    <row r="19" spans="1:12" s="110" customFormat="1" ht="15" customHeight="1" x14ac:dyDescent="0.2">
      <c r="A19" s="120"/>
      <c r="B19" s="119"/>
      <c r="C19" s="258" t="s">
        <v>107</v>
      </c>
      <c r="E19" s="113">
        <v>68.319245773732121</v>
      </c>
      <c r="F19" s="115">
        <v>4203</v>
      </c>
      <c r="G19" s="114">
        <v>4345</v>
      </c>
      <c r="H19" s="114">
        <v>4215</v>
      </c>
      <c r="I19" s="114">
        <v>4233</v>
      </c>
      <c r="J19" s="140">
        <v>4197</v>
      </c>
      <c r="K19" s="114">
        <v>6</v>
      </c>
      <c r="L19" s="116">
        <v>0.14295925661186562</v>
      </c>
    </row>
    <row r="20" spans="1:12" s="110" customFormat="1" ht="15" customHeight="1" x14ac:dyDescent="0.2">
      <c r="A20" s="120"/>
      <c r="B20" s="121" t="s">
        <v>110</v>
      </c>
      <c r="C20" s="258"/>
      <c r="E20" s="113">
        <v>18.871267830247188</v>
      </c>
      <c r="F20" s="115">
        <v>2130</v>
      </c>
      <c r="G20" s="114">
        <v>2159</v>
      </c>
      <c r="H20" s="114">
        <v>2119</v>
      </c>
      <c r="I20" s="114">
        <v>2105</v>
      </c>
      <c r="J20" s="140">
        <v>2036</v>
      </c>
      <c r="K20" s="114">
        <v>94</v>
      </c>
      <c r="L20" s="116">
        <v>4.6168958742632613</v>
      </c>
    </row>
    <row r="21" spans="1:12" s="110" customFormat="1" ht="15" customHeight="1" x14ac:dyDescent="0.2">
      <c r="A21" s="120"/>
      <c r="B21" s="119"/>
      <c r="C21" s="258" t="s">
        <v>106</v>
      </c>
      <c r="E21" s="113">
        <v>29.107981220657276</v>
      </c>
      <c r="F21" s="115">
        <v>620</v>
      </c>
      <c r="G21" s="114">
        <v>627</v>
      </c>
      <c r="H21" s="114">
        <v>627</v>
      </c>
      <c r="I21" s="114">
        <v>624</v>
      </c>
      <c r="J21" s="140">
        <v>596</v>
      </c>
      <c r="K21" s="114">
        <v>24</v>
      </c>
      <c r="L21" s="116">
        <v>4.026845637583893</v>
      </c>
    </row>
    <row r="22" spans="1:12" s="110" customFormat="1" ht="15" customHeight="1" x14ac:dyDescent="0.2">
      <c r="A22" s="120"/>
      <c r="B22" s="119"/>
      <c r="C22" s="258" t="s">
        <v>107</v>
      </c>
      <c r="E22" s="113">
        <v>70.89201877934272</v>
      </c>
      <c r="F22" s="115">
        <v>1510</v>
      </c>
      <c r="G22" s="114">
        <v>1532</v>
      </c>
      <c r="H22" s="114">
        <v>1492</v>
      </c>
      <c r="I22" s="114">
        <v>1481</v>
      </c>
      <c r="J22" s="140">
        <v>1440</v>
      </c>
      <c r="K22" s="114">
        <v>70</v>
      </c>
      <c r="L22" s="116">
        <v>4.8611111111111107</v>
      </c>
    </row>
    <row r="23" spans="1:12" s="110" customFormat="1" ht="15" customHeight="1" x14ac:dyDescent="0.2">
      <c r="A23" s="120"/>
      <c r="B23" s="121" t="s">
        <v>111</v>
      </c>
      <c r="C23" s="258"/>
      <c r="E23" s="113">
        <v>15.123593514662886</v>
      </c>
      <c r="F23" s="115">
        <v>1707</v>
      </c>
      <c r="G23" s="114">
        <v>1753</v>
      </c>
      <c r="H23" s="114">
        <v>1747</v>
      </c>
      <c r="I23" s="114">
        <v>1730</v>
      </c>
      <c r="J23" s="140">
        <v>1662</v>
      </c>
      <c r="K23" s="114">
        <v>45</v>
      </c>
      <c r="L23" s="116">
        <v>2.7075812274368229</v>
      </c>
    </row>
    <row r="24" spans="1:12" s="110" customFormat="1" ht="15" customHeight="1" x14ac:dyDescent="0.2">
      <c r="A24" s="120"/>
      <c r="B24" s="119"/>
      <c r="C24" s="258" t="s">
        <v>106</v>
      </c>
      <c r="E24" s="113">
        <v>51.669595782073813</v>
      </c>
      <c r="F24" s="115">
        <v>882</v>
      </c>
      <c r="G24" s="114">
        <v>890</v>
      </c>
      <c r="H24" s="114">
        <v>887</v>
      </c>
      <c r="I24" s="114">
        <v>877</v>
      </c>
      <c r="J24" s="140">
        <v>845</v>
      </c>
      <c r="K24" s="114">
        <v>37</v>
      </c>
      <c r="L24" s="116">
        <v>4.3786982248520712</v>
      </c>
    </row>
    <row r="25" spans="1:12" s="110" customFormat="1" ht="15" customHeight="1" x14ac:dyDescent="0.2">
      <c r="A25" s="120"/>
      <c r="B25" s="119"/>
      <c r="C25" s="258" t="s">
        <v>107</v>
      </c>
      <c r="E25" s="113">
        <v>48.330404217926187</v>
      </c>
      <c r="F25" s="115">
        <v>825</v>
      </c>
      <c r="G25" s="114">
        <v>863</v>
      </c>
      <c r="H25" s="114">
        <v>860</v>
      </c>
      <c r="I25" s="114">
        <v>853</v>
      </c>
      <c r="J25" s="140">
        <v>817</v>
      </c>
      <c r="K25" s="114">
        <v>8</v>
      </c>
      <c r="L25" s="116">
        <v>0.97919216646266827</v>
      </c>
    </row>
    <row r="26" spans="1:12" s="110" customFormat="1" ht="15" customHeight="1" x14ac:dyDescent="0.2">
      <c r="A26" s="120"/>
      <c r="C26" s="121" t="s">
        <v>187</v>
      </c>
      <c r="D26" s="110" t="s">
        <v>188</v>
      </c>
      <c r="E26" s="113">
        <v>1.3732612740320722</v>
      </c>
      <c r="F26" s="115">
        <v>155</v>
      </c>
      <c r="G26" s="114">
        <v>164</v>
      </c>
      <c r="H26" s="114">
        <v>186</v>
      </c>
      <c r="I26" s="114">
        <v>154</v>
      </c>
      <c r="J26" s="140">
        <v>144</v>
      </c>
      <c r="K26" s="114">
        <v>11</v>
      </c>
      <c r="L26" s="116">
        <v>7.6388888888888893</v>
      </c>
    </row>
    <row r="27" spans="1:12" s="110" customFormat="1" ht="15" customHeight="1" x14ac:dyDescent="0.2">
      <c r="A27" s="120"/>
      <c r="B27" s="119"/>
      <c r="D27" s="259" t="s">
        <v>106</v>
      </c>
      <c r="E27" s="113">
        <v>49.677419354838712</v>
      </c>
      <c r="F27" s="115">
        <v>77</v>
      </c>
      <c r="G27" s="114">
        <v>81</v>
      </c>
      <c r="H27" s="114">
        <v>84</v>
      </c>
      <c r="I27" s="114">
        <v>62</v>
      </c>
      <c r="J27" s="140">
        <v>60</v>
      </c>
      <c r="K27" s="114">
        <v>17</v>
      </c>
      <c r="L27" s="116">
        <v>28.333333333333332</v>
      </c>
    </row>
    <row r="28" spans="1:12" s="110" customFormat="1" ht="15" customHeight="1" x14ac:dyDescent="0.2">
      <c r="A28" s="120"/>
      <c r="B28" s="119"/>
      <c r="D28" s="259" t="s">
        <v>107</v>
      </c>
      <c r="E28" s="113">
        <v>50.322580645161288</v>
      </c>
      <c r="F28" s="115">
        <v>78</v>
      </c>
      <c r="G28" s="114">
        <v>83</v>
      </c>
      <c r="H28" s="114">
        <v>102</v>
      </c>
      <c r="I28" s="114">
        <v>92</v>
      </c>
      <c r="J28" s="140">
        <v>84</v>
      </c>
      <c r="K28" s="114">
        <v>-6</v>
      </c>
      <c r="L28" s="116">
        <v>-7.1428571428571432</v>
      </c>
    </row>
    <row r="29" spans="1:12" s="110" customFormat="1" ht="24" customHeight="1" x14ac:dyDescent="0.2">
      <c r="A29" s="604" t="s">
        <v>189</v>
      </c>
      <c r="B29" s="605"/>
      <c r="C29" s="605"/>
      <c r="D29" s="606"/>
      <c r="E29" s="113">
        <v>87.268539027199438</v>
      </c>
      <c r="F29" s="115">
        <v>9850</v>
      </c>
      <c r="G29" s="114">
        <v>10147</v>
      </c>
      <c r="H29" s="114">
        <v>10017</v>
      </c>
      <c r="I29" s="114">
        <v>9999</v>
      </c>
      <c r="J29" s="140">
        <v>9696</v>
      </c>
      <c r="K29" s="114">
        <v>154</v>
      </c>
      <c r="L29" s="116">
        <v>1.5882838283828382</v>
      </c>
    </row>
    <row r="30" spans="1:12" s="110" customFormat="1" ht="15" customHeight="1" x14ac:dyDescent="0.2">
      <c r="A30" s="120"/>
      <c r="B30" s="119"/>
      <c r="C30" s="258" t="s">
        <v>106</v>
      </c>
      <c r="E30" s="113">
        <v>35.979695431472081</v>
      </c>
      <c r="F30" s="115">
        <v>3544</v>
      </c>
      <c r="G30" s="114">
        <v>3618</v>
      </c>
      <c r="H30" s="114">
        <v>3608</v>
      </c>
      <c r="I30" s="114">
        <v>3584</v>
      </c>
      <c r="J30" s="140">
        <v>3457</v>
      </c>
      <c r="K30" s="114">
        <v>87</v>
      </c>
      <c r="L30" s="116">
        <v>2.5166329187156493</v>
      </c>
    </row>
    <row r="31" spans="1:12" s="110" customFormat="1" ht="15" customHeight="1" x14ac:dyDescent="0.2">
      <c r="A31" s="120"/>
      <c r="B31" s="119"/>
      <c r="C31" s="258" t="s">
        <v>107</v>
      </c>
      <c r="E31" s="113">
        <v>64.020304568527919</v>
      </c>
      <c r="F31" s="115">
        <v>6306</v>
      </c>
      <c r="G31" s="114">
        <v>6529</v>
      </c>
      <c r="H31" s="114">
        <v>6409</v>
      </c>
      <c r="I31" s="114">
        <v>6415</v>
      </c>
      <c r="J31" s="140">
        <v>6239</v>
      </c>
      <c r="K31" s="114">
        <v>67</v>
      </c>
      <c r="L31" s="116">
        <v>1.073890046481808</v>
      </c>
    </row>
    <row r="32" spans="1:12" s="110" customFormat="1" ht="15" customHeight="1" x14ac:dyDescent="0.2">
      <c r="A32" s="120"/>
      <c r="B32" s="119" t="s">
        <v>117</v>
      </c>
      <c r="C32" s="258"/>
      <c r="E32" s="113">
        <v>12.536546469389563</v>
      </c>
      <c r="F32" s="114">
        <v>1415</v>
      </c>
      <c r="G32" s="114">
        <v>1434</v>
      </c>
      <c r="H32" s="114">
        <v>1426</v>
      </c>
      <c r="I32" s="114">
        <v>1406</v>
      </c>
      <c r="J32" s="140">
        <v>1348</v>
      </c>
      <c r="K32" s="114">
        <v>67</v>
      </c>
      <c r="L32" s="116">
        <v>4.9703264094955486</v>
      </c>
    </row>
    <row r="33" spans="1:12" s="110" customFormat="1" ht="15" customHeight="1" x14ac:dyDescent="0.2">
      <c r="A33" s="120"/>
      <c r="B33" s="119"/>
      <c r="C33" s="258" t="s">
        <v>106</v>
      </c>
      <c r="E33" s="113">
        <v>35.759717314487631</v>
      </c>
      <c r="F33" s="114">
        <v>506</v>
      </c>
      <c r="G33" s="114">
        <v>521</v>
      </c>
      <c r="H33" s="114">
        <v>543</v>
      </c>
      <c r="I33" s="114">
        <v>519</v>
      </c>
      <c r="J33" s="140">
        <v>501</v>
      </c>
      <c r="K33" s="114">
        <v>5</v>
      </c>
      <c r="L33" s="116">
        <v>0.99800399201596801</v>
      </c>
    </row>
    <row r="34" spans="1:12" s="110" customFormat="1" ht="15" customHeight="1" x14ac:dyDescent="0.2">
      <c r="A34" s="120"/>
      <c r="B34" s="119"/>
      <c r="C34" s="258" t="s">
        <v>107</v>
      </c>
      <c r="E34" s="113">
        <v>64.240282685512369</v>
      </c>
      <c r="F34" s="114">
        <v>909</v>
      </c>
      <c r="G34" s="114">
        <v>913</v>
      </c>
      <c r="H34" s="114">
        <v>883</v>
      </c>
      <c r="I34" s="114">
        <v>887</v>
      </c>
      <c r="J34" s="140">
        <v>847</v>
      </c>
      <c r="K34" s="114">
        <v>62</v>
      </c>
      <c r="L34" s="116">
        <v>7.3199527744982289</v>
      </c>
    </row>
    <row r="35" spans="1:12" s="110" customFormat="1" ht="24" customHeight="1" x14ac:dyDescent="0.2">
      <c r="A35" s="604" t="s">
        <v>192</v>
      </c>
      <c r="B35" s="605"/>
      <c r="C35" s="605"/>
      <c r="D35" s="606"/>
      <c r="E35" s="113">
        <v>13.688313989545495</v>
      </c>
      <c r="F35" s="114">
        <v>1545</v>
      </c>
      <c r="G35" s="114">
        <v>1618</v>
      </c>
      <c r="H35" s="114">
        <v>1634</v>
      </c>
      <c r="I35" s="114">
        <v>1608</v>
      </c>
      <c r="J35" s="114">
        <v>1486</v>
      </c>
      <c r="K35" s="318">
        <v>59</v>
      </c>
      <c r="L35" s="319">
        <v>3.9703903095558548</v>
      </c>
    </row>
    <row r="36" spans="1:12" s="110" customFormat="1" ht="15" customHeight="1" x14ac:dyDescent="0.2">
      <c r="A36" s="120"/>
      <c r="B36" s="119"/>
      <c r="C36" s="258" t="s">
        <v>106</v>
      </c>
      <c r="E36" s="113">
        <v>36.245954692556637</v>
      </c>
      <c r="F36" s="114">
        <v>560</v>
      </c>
      <c r="G36" s="114">
        <v>599</v>
      </c>
      <c r="H36" s="114">
        <v>597</v>
      </c>
      <c r="I36" s="114">
        <v>572</v>
      </c>
      <c r="J36" s="114">
        <v>540</v>
      </c>
      <c r="K36" s="318">
        <v>20</v>
      </c>
      <c r="L36" s="116">
        <v>3.7037037037037037</v>
      </c>
    </row>
    <row r="37" spans="1:12" s="110" customFormat="1" ht="15" customHeight="1" x14ac:dyDescent="0.2">
      <c r="A37" s="120"/>
      <c r="B37" s="119"/>
      <c r="C37" s="258" t="s">
        <v>107</v>
      </c>
      <c r="E37" s="113">
        <v>63.754045307443363</v>
      </c>
      <c r="F37" s="114">
        <v>985</v>
      </c>
      <c r="G37" s="114">
        <v>1019</v>
      </c>
      <c r="H37" s="114">
        <v>1037</v>
      </c>
      <c r="I37" s="114">
        <v>1036</v>
      </c>
      <c r="J37" s="140">
        <v>946</v>
      </c>
      <c r="K37" s="114">
        <v>39</v>
      </c>
      <c r="L37" s="116">
        <v>4.1226215644820297</v>
      </c>
    </row>
    <row r="38" spans="1:12" s="110" customFormat="1" ht="15" customHeight="1" x14ac:dyDescent="0.2">
      <c r="A38" s="120"/>
      <c r="B38" s="119" t="s">
        <v>328</v>
      </c>
      <c r="C38" s="258"/>
      <c r="E38" s="113">
        <v>66.217772658811015</v>
      </c>
      <c r="F38" s="114">
        <v>7474</v>
      </c>
      <c r="G38" s="114">
        <v>7653</v>
      </c>
      <c r="H38" s="114">
        <v>7503</v>
      </c>
      <c r="I38" s="114">
        <v>7474</v>
      </c>
      <c r="J38" s="140">
        <v>7292</v>
      </c>
      <c r="K38" s="114">
        <v>182</v>
      </c>
      <c r="L38" s="116">
        <v>2.4958859023587494</v>
      </c>
    </row>
    <row r="39" spans="1:12" s="110" customFormat="1" ht="15" customHeight="1" x14ac:dyDescent="0.2">
      <c r="A39" s="120"/>
      <c r="B39" s="119"/>
      <c r="C39" s="258" t="s">
        <v>106</v>
      </c>
      <c r="E39" s="113">
        <v>37.382927481937386</v>
      </c>
      <c r="F39" s="115">
        <v>2794</v>
      </c>
      <c r="G39" s="114">
        <v>2847</v>
      </c>
      <c r="H39" s="114">
        <v>2842</v>
      </c>
      <c r="I39" s="114">
        <v>2821</v>
      </c>
      <c r="J39" s="140">
        <v>2727</v>
      </c>
      <c r="K39" s="114">
        <v>67</v>
      </c>
      <c r="L39" s="116">
        <v>2.456912357902457</v>
      </c>
    </row>
    <row r="40" spans="1:12" s="110" customFormat="1" ht="15" customHeight="1" x14ac:dyDescent="0.2">
      <c r="A40" s="120"/>
      <c r="B40" s="119"/>
      <c r="C40" s="258" t="s">
        <v>107</v>
      </c>
      <c r="E40" s="113">
        <v>62.617072518062614</v>
      </c>
      <c r="F40" s="115">
        <v>4680</v>
      </c>
      <c r="G40" s="114">
        <v>4806</v>
      </c>
      <c r="H40" s="114">
        <v>4661</v>
      </c>
      <c r="I40" s="114">
        <v>4653</v>
      </c>
      <c r="J40" s="140">
        <v>4565</v>
      </c>
      <c r="K40" s="114">
        <v>115</v>
      </c>
      <c r="L40" s="116">
        <v>2.5191675794085433</v>
      </c>
    </row>
    <row r="41" spans="1:12" s="110" customFormat="1" ht="15" customHeight="1" x14ac:dyDescent="0.2">
      <c r="A41" s="120"/>
      <c r="B41" s="320" t="s">
        <v>515</v>
      </c>
      <c r="C41" s="258"/>
      <c r="E41" s="113">
        <v>5.6968193496943389</v>
      </c>
      <c r="F41" s="115">
        <v>643</v>
      </c>
      <c r="G41" s="114">
        <v>654</v>
      </c>
      <c r="H41" s="114">
        <v>646</v>
      </c>
      <c r="I41" s="114">
        <v>635</v>
      </c>
      <c r="J41" s="140">
        <v>604</v>
      </c>
      <c r="K41" s="114">
        <v>39</v>
      </c>
      <c r="L41" s="116">
        <v>6.4569536423841063</v>
      </c>
    </row>
    <row r="42" spans="1:12" s="110" customFormat="1" ht="15" customHeight="1" x14ac:dyDescent="0.2">
      <c r="A42" s="120"/>
      <c r="B42" s="119"/>
      <c r="C42" s="268" t="s">
        <v>106</v>
      </c>
      <c r="D42" s="182"/>
      <c r="E42" s="113">
        <v>40.279937791601867</v>
      </c>
      <c r="F42" s="115">
        <v>259</v>
      </c>
      <c r="G42" s="114">
        <v>262</v>
      </c>
      <c r="H42" s="114">
        <v>264</v>
      </c>
      <c r="I42" s="114">
        <v>273</v>
      </c>
      <c r="J42" s="140">
        <v>253</v>
      </c>
      <c r="K42" s="114">
        <v>6</v>
      </c>
      <c r="L42" s="116">
        <v>2.3715415019762847</v>
      </c>
    </row>
    <row r="43" spans="1:12" s="110" customFormat="1" ht="15" customHeight="1" x14ac:dyDescent="0.2">
      <c r="A43" s="120"/>
      <c r="B43" s="119"/>
      <c r="C43" s="268" t="s">
        <v>107</v>
      </c>
      <c r="D43" s="182"/>
      <c r="E43" s="113">
        <v>59.720062208398133</v>
      </c>
      <c r="F43" s="115">
        <v>384</v>
      </c>
      <c r="G43" s="114">
        <v>392</v>
      </c>
      <c r="H43" s="114">
        <v>382</v>
      </c>
      <c r="I43" s="114">
        <v>362</v>
      </c>
      <c r="J43" s="140">
        <v>351</v>
      </c>
      <c r="K43" s="114">
        <v>33</v>
      </c>
      <c r="L43" s="116">
        <v>9.4017094017094021</v>
      </c>
    </row>
    <row r="44" spans="1:12" s="110" customFormat="1" ht="15" customHeight="1" x14ac:dyDescent="0.2">
      <c r="A44" s="120"/>
      <c r="B44" s="119" t="s">
        <v>205</v>
      </c>
      <c r="C44" s="268"/>
      <c r="D44" s="182"/>
      <c r="E44" s="113">
        <v>14.397094001949146</v>
      </c>
      <c r="F44" s="115">
        <v>1625</v>
      </c>
      <c r="G44" s="114">
        <v>1679</v>
      </c>
      <c r="H44" s="114">
        <v>1680</v>
      </c>
      <c r="I44" s="114">
        <v>1710</v>
      </c>
      <c r="J44" s="140">
        <v>1687</v>
      </c>
      <c r="K44" s="114">
        <v>-62</v>
      </c>
      <c r="L44" s="116">
        <v>-3.6751630112625961</v>
      </c>
    </row>
    <row r="45" spans="1:12" s="110" customFormat="1" ht="15" customHeight="1" x14ac:dyDescent="0.2">
      <c r="A45" s="120"/>
      <c r="B45" s="119"/>
      <c r="C45" s="268" t="s">
        <v>106</v>
      </c>
      <c r="D45" s="182"/>
      <c r="E45" s="113">
        <v>27.015384615384615</v>
      </c>
      <c r="F45" s="115">
        <v>439</v>
      </c>
      <c r="G45" s="114">
        <v>434</v>
      </c>
      <c r="H45" s="114">
        <v>449</v>
      </c>
      <c r="I45" s="114">
        <v>440</v>
      </c>
      <c r="J45" s="140">
        <v>443</v>
      </c>
      <c r="K45" s="114">
        <v>-4</v>
      </c>
      <c r="L45" s="116">
        <v>-0.90293453724604966</v>
      </c>
    </row>
    <row r="46" spans="1:12" s="110" customFormat="1" ht="15" customHeight="1" x14ac:dyDescent="0.2">
      <c r="A46" s="123"/>
      <c r="B46" s="124"/>
      <c r="C46" s="260" t="s">
        <v>107</v>
      </c>
      <c r="D46" s="261"/>
      <c r="E46" s="125">
        <v>72.984615384615381</v>
      </c>
      <c r="F46" s="143">
        <v>1186</v>
      </c>
      <c r="G46" s="144">
        <v>1245</v>
      </c>
      <c r="H46" s="144">
        <v>1231</v>
      </c>
      <c r="I46" s="144">
        <v>1270</v>
      </c>
      <c r="J46" s="145">
        <v>1244</v>
      </c>
      <c r="K46" s="144">
        <v>-58</v>
      </c>
      <c r="L46" s="146">
        <v>-4.662379421221865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11287</v>
      </c>
      <c r="E11" s="114">
        <v>11604</v>
      </c>
      <c r="F11" s="114">
        <v>11463</v>
      </c>
      <c r="G11" s="114">
        <v>11427</v>
      </c>
      <c r="H11" s="140">
        <v>11069</v>
      </c>
      <c r="I11" s="115">
        <v>218</v>
      </c>
      <c r="J11" s="116">
        <v>1.9694642695817146</v>
      </c>
    </row>
    <row r="12" spans="1:15" s="110" customFormat="1" ht="24.95" customHeight="1" x14ac:dyDescent="0.2">
      <c r="A12" s="193" t="s">
        <v>132</v>
      </c>
      <c r="B12" s="194" t="s">
        <v>133</v>
      </c>
      <c r="C12" s="113">
        <v>2.1351997873659965</v>
      </c>
      <c r="D12" s="115">
        <v>241</v>
      </c>
      <c r="E12" s="114">
        <v>232</v>
      </c>
      <c r="F12" s="114">
        <v>242</v>
      </c>
      <c r="G12" s="114">
        <v>240</v>
      </c>
      <c r="H12" s="140">
        <v>237</v>
      </c>
      <c r="I12" s="115">
        <v>4</v>
      </c>
      <c r="J12" s="116">
        <v>1.6877637130801688</v>
      </c>
    </row>
    <row r="13" spans="1:15" s="110" customFormat="1" ht="24.95" customHeight="1" x14ac:dyDescent="0.2">
      <c r="A13" s="193" t="s">
        <v>134</v>
      </c>
      <c r="B13" s="199" t="s">
        <v>214</v>
      </c>
      <c r="C13" s="113">
        <v>1.0808895189155665</v>
      </c>
      <c r="D13" s="115">
        <v>122</v>
      </c>
      <c r="E13" s="114">
        <v>118</v>
      </c>
      <c r="F13" s="114">
        <v>119</v>
      </c>
      <c r="G13" s="114">
        <v>109</v>
      </c>
      <c r="H13" s="140">
        <v>107</v>
      </c>
      <c r="I13" s="115">
        <v>15</v>
      </c>
      <c r="J13" s="116">
        <v>14.018691588785046</v>
      </c>
    </row>
    <row r="14" spans="1:15" s="287" customFormat="1" ht="24.95" customHeight="1" x14ac:dyDescent="0.2">
      <c r="A14" s="193" t="s">
        <v>215</v>
      </c>
      <c r="B14" s="199" t="s">
        <v>137</v>
      </c>
      <c r="C14" s="113">
        <v>9.4267741649685473</v>
      </c>
      <c r="D14" s="115">
        <v>1064</v>
      </c>
      <c r="E14" s="114">
        <v>1155</v>
      </c>
      <c r="F14" s="114">
        <v>1105</v>
      </c>
      <c r="G14" s="114">
        <v>1119</v>
      </c>
      <c r="H14" s="140">
        <v>1083</v>
      </c>
      <c r="I14" s="115">
        <v>-19</v>
      </c>
      <c r="J14" s="116">
        <v>-1.7543859649122806</v>
      </c>
      <c r="K14" s="110"/>
      <c r="L14" s="110"/>
      <c r="M14" s="110"/>
      <c r="N14" s="110"/>
      <c r="O14" s="110"/>
    </row>
    <row r="15" spans="1:15" s="110" customFormat="1" ht="24.95" customHeight="1" x14ac:dyDescent="0.2">
      <c r="A15" s="193" t="s">
        <v>216</v>
      </c>
      <c r="B15" s="199" t="s">
        <v>217</v>
      </c>
      <c r="C15" s="113">
        <v>5.3424293434925136</v>
      </c>
      <c r="D15" s="115">
        <v>603</v>
      </c>
      <c r="E15" s="114">
        <v>675</v>
      </c>
      <c r="F15" s="114">
        <v>626</v>
      </c>
      <c r="G15" s="114">
        <v>628</v>
      </c>
      <c r="H15" s="140">
        <v>605</v>
      </c>
      <c r="I15" s="115">
        <v>-2</v>
      </c>
      <c r="J15" s="116">
        <v>-0.33057851239669422</v>
      </c>
    </row>
    <row r="16" spans="1:15" s="287" customFormat="1" ht="24.95" customHeight="1" x14ac:dyDescent="0.2">
      <c r="A16" s="193" t="s">
        <v>218</v>
      </c>
      <c r="B16" s="199" t="s">
        <v>141</v>
      </c>
      <c r="C16" s="113">
        <v>2.8085407991494642</v>
      </c>
      <c r="D16" s="115">
        <v>317</v>
      </c>
      <c r="E16" s="114">
        <v>328</v>
      </c>
      <c r="F16" s="114">
        <v>335</v>
      </c>
      <c r="G16" s="114">
        <v>345</v>
      </c>
      <c r="H16" s="140">
        <v>334</v>
      </c>
      <c r="I16" s="115">
        <v>-17</v>
      </c>
      <c r="J16" s="116">
        <v>-5.0898203592814371</v>
      </c>
      <c r="K16" s="110"/>
      <c r="L16" s="110"/>
      <c r="M16" s="110"/>
      <c r="N16" s="110"/>
      <c r="O16" s="110"/>
    </row>
    <row r="17" spans="1:15" s="110" customFormat="1" ht="24.95" customHeight="1" x14ac:dyDescent="0.2">
      <c r="A17" s="193" t="s">
        <v>142</v>
      </c>
      <c r="B17" s="199" t="s">
        <v>220</v>
      </c>
      <c r="C17" s="113">
        <v>1.2758040223265703</v>
      </c>
      <c r="D17" s="115">
        <v>144</v>
      </c>
      <c r="E17" s="114">
        <v>152</v>
      </c>
      <c r="F17" s="114">
        <v>144</v>
      </c>
      <c r="G17" s="114">
        <v>146</v>
      </c>
      <c r="H17" s="140">
        <v>144</v>
      </c>
      <c r="I17" s="115">
        <v>0</v>
      </c>
      <c r="J17" s="116">
        <v>0</v>
      </c>
    </row>
    <row r="18" spans="1:15" s="287" customFormat="1" ht="24.95" customHeight="1" x14ac:dyDescent="0.2">
      <c r="A18" s="201" t="s">
        <v>144</v>
      </c>
      <c r="B18" s="202" t="s">
        <v>145</v>
      </c>
      <c r="C18" s="113">
        <v>7.6459643838043769</v>
      </c>
      <c r="D18" s="115">
        <v>863</v>
      </c>
      <c r="E18" s="114">
        <v>852</v>
      </c>
      <c r="F18" s="114">
        <v>857</v>
      </c>
      <c r="G18" s="114">
        <v>838</v>
      </c>
      <c r="H18" s="140">
        <v>817</v>
      </c>
      <c r="I18" s="115">
        <v>46</v>
      </c>
      <c r="J18" s="116">
        <v>5.6303549571603426</v>
      </c>
      <c r="K18" s="110"/>
      <c r="L18" s="110"/>
      <c r="M18" s="110"/>
      <c r="N18" s="110"/>
      <c r="O18" s="110"/>
    </row>
    <row r="19" spans="1:15" s="110" customFormat="1" ht="24.95" customHeight="1" x14ac:dyDescent="0.2">
      <c r="A19" s="193" t="s">
        <v>146</v>
      </c>
      <c r="B19" s="199" t="s">
        <v>147</v>
      </c>
      <c r="C19" s="113">
        <v>16.948702046602286</v>
      </c>
      <c r="D19" s="115">
        <v>1913</v>
      </c>
      <c r="E19" s="114">
        <v>1914</v>
      </c>
      <c r="F19" s="114">
        <v>1868</v>
      </c>
      <c r="G19" s="114">
        <v>1867</v>
      </c>
      <c r="H19" s="140">
        <v>1836</v>
      </c>
      <c r="I19" s="115">
        <v>77</v>
      </c>
      <c r="J19" s="116">
        <v>4.1938997821350759</v>
      </c>
    </row>
    <row r="20" spans="1:15" s="287" customFormat="1" ht="24.95" customHeight="1" x14ac:dyDescent="0.2">
      <c r="A20" s="193" t="s">
        <v>148</v>
      </c>
      <c r="B20" s="199" t="s">
        <v>149</v>
      </c>
      <c r="C20" s="113">
        <v>4.5450518295384068</v>
      </c>
      <c r="D20" s="115">
        <v>513</v>
      </c>
      <c r="E20" s="114">
        <v>534</v>
      </c>
      <c r="F20" s="114">
        <v>543</v>
      </c>
      <c r="G20" s="114">
        <v>545</v>
      </c>
      <c r="H20" s="140">
        <v>533</v>
      </c>
      <c r="I20" s="115">
        <v>-20</v>
      </c>
      <c r="J20" s="116">
        <v>-3.75234521575985</v>
      </c>
      <c r="K20" s="110"/>
      <c r="L20" s="110"/>
      <c r="M20" s="110"/>
      <c r="N20" s="110"/>
      <c r="O20" s="110"/>
    </row>
    <row r="21" spans="1:15" s="110" customFormat="1" ht="24.95" customHeight="1" x14ac:dyDescent="0.2">
      <c r="A21" s="201" t="s">
        <v>150</v>
      </c>
      <c r="B21" s="202" t="s">
        <v>151</v>
      </c>
      <c r="C21" s="113">
        <v>14.521130504119784</v>
      </c>
      <c r="D21" s="115">
        <v>1639</v>
      </c>
      <c r="E21" s="114">
        <v>1746</v>
      </c>
      <c r="F21" s="114">
        <v>1864</v>
      </c>
      <c r="G21" s="114">
        <v>1835</v>
      </c>
      <c r="H21" s="140">
        <v>1706</v>
      </c>
      <c r="I21" s="115">
        <v>-67</v>
      </c>
      <c r="J21" s="116">
        <v>-3.9273153575615476</v>
      </c>
    </row>
    <row r="22" spans="1:15" s="110" customFormat="1" ht="24.95" customHeight="1" x14ac:dyDescent="0.2">
      <c r="A22" s="201" t="s">
        <v>152</v>
      </c>
      <c r="B22" s="199" t="s">
        <v>153</v>
      </c>
      <c r="C22" s="113">
        <v>0.69106051209355901</v>
      </c>
      <c r="D22" s="115">
        <v>78</v>
      </c>
      <c r="E22" s="114">
        <v>78</v>
      </c>
      <c r="F22" s="114">
        <v>78</v>
      </c>
      <c r="G22" s="114">
        <v>76</v>
      </c>
      <c r="H22" s="140">
        <v>76</v>
      </c>
      <c r="I22" s="115">
        <v>2</v>
      </c>
      <c r="J22" s="116">
        <v>2.6315789473684212</v>
      </c>
    </row>
    <row r="23" spans="1:15" s="110" customFormat="1" ht="24.95" customHeight="1" x14ac:dyDescent="0.2">
      <c r="A23" s="193" t="s">
        <v>154</v>
      </c>
      <c r="B23" s="199" t="s">
        <v>155</v>
      </c>
      <c r="C23" s="113">
        <v>1.240365021706388</v>
      </c>
      <c r="D23" s="115">
        <v>140</v>
      </c>
      <c r="E23" s="114">
        <v>137</v>
      </c>
      <c r="F23" s="114">
        <v>138</v>
      </c>
      <c r="G23" s="114">
        <v>140</v>
      </c>
      <c r="H23" s="140">
        <v>135</v>
      </c>
      <c r="I23" s="115">
        <v>5</v>
      </c>
      <c r="J23" s="116">
        <v>3.7037037037037037</v>
      </c>
    </row>
    <row r="24" spans="1:15" s="110" customFormat="1" ht="24.95" customHeight="1" x14ac:dyDescent="0.2">
      <c r="A24" s="193" t="s">
        <v>156</v>
      </c>
      <c r="B24" s="199" t="s">
        <v>221</v>
      </c>
      <c r="C24" s="113">
        <v>7.3181536280676882</v>
      </c>
      <c r="D24" s="115">
        <v>826</v>
      </c>
      <c r="E24" s="114">
        <v>835</v>
      </c>
      <c r="F24" s="114">
        <v>804</v>
      </c>
      <c r="G24" s="114">
        <v>801</v>
      </c>
      <c r="H24" s="140">
        <v>789</v>
      </c>
      <c r="I24" s="115">
        <v>37</v>
      </c>
      <c r="J24" s="116">
        <v>4.6894803548795947</v>
      </c>
    </row>
    <row r="25" spans="1:15" s="110" customFormat="1" ht="24.95" customHeight="1" x14ac:dyDescent="0.2">
      <c r="A25" s="193" t="s">
        <v>222</v>
      </c>
      <c r="B25" s="204" t="s">
        <v>159</v>
      </c>
      <c r="C25" s="113">
        <v>6.8574466200053159</v>
      </c>
      <c r="D25" s="115">
        <v>774</v>
      </c>
      <c r="E25" s="114">
        <v>782</v>
      </c>
      <c r="F25" s="114">
        <v>787</v>
      </c>
      <c r="G25" s="114">
        <v>777</v>
      </c>
      <c r="H25" s="140">
        <v>771</v>
      </c>
      <c r="I25" s="115">
        <v>3</v>
      </c>
      <c r="J25" s="116">
        <v>0.38910505836575876</v>
      </c>
    </row>
    <row r="26" spans="1:15" s="110" customFormat="1" ht="24.95" customHeight="1" x14ac:dyDescent="0.2">
      <c r="A26" s="201">
        <v>782.78300000000002</v>
      </c>
      <c r="B26" s="203" t="s">
        <v>160</v>
      </c>
      <c r="C26" s="113">
        <v>0.16833525294586693</v>
      </c>
      <c r="D26" s="115">
        <v>19</v>
      </c>
      <c r="E26" s="114">
        <v>20</v>
      </c>
      <c r="F26" s="114">
        <v>25</v>
      </c>
      <c r="G26" s="114">
        <v>34</v>
      </c>
      <c r="H26" s="140">
        <v>31</v>
      </c>
      <c r="I26" s="115">
        <v>-12</v>
      </c>
      <c r="J26" s="116">
        <v>-38.70967741935484</v>
      </c>
    </row>
    <row r="27" spans="1:15" s="110" customFormat="1" ht="24.95" customHeight="1" x14ac:dyDescent="0.2">
      <c r="A27" s="193" t="s">
        <v>161</v>
      </c>
      <c r="B27" s="199" t="s">
        <v>162</v>
      </c>
      <c r="C27" s="113">
        <v>3.3135465579870647</v>
      </c>
      <c r="D27" s="115">
        <v>374</v>
      </c>
      <c r="E27" s="114">
        <v>385</v>
      </c>
      <c r="F27" s="114">
        <v>382</v>
      </c>
      <c r="G27" s="114">
        <v>393</v>
      </c>
      <c r="H27" s="140">
        <v>375</v>
      </c>
      <c r="I27" s="115">
        <v>-1</v>
      </c>
      <c r="J27" s="116">
        <v>-0.26666666666666666</v>
      </c>
    </row>
    <row r="28" spans="1:15" s="110" customFormat="1" ht="24.95" customHeight="1" x14ac:dyDescent="0.2">
      <c r="A28" s="193" t="s">
        <v>163</v>
      </c>
      <c r="B28" s="199" t="s">
        <v>164</v>
      </c>
      <c r="C28" s="113">
        <v>1.5238770266678479</v>
      </c>
      <c r="D28" s="115">
        <v>172</v>
      </c>
      <c r="E28" s="114">
        <v>171</v>
      </c>
      <c r="F28" s="114">
        <v>168</v>
      </c>
      <c r="G28" s="114">
        <v>161</v>
      </c>
      <c r="H28" s="140">
        <v>159</v>
      </c>
      <c r="I28" s="115">
        <v>13</v>
      </c>
      <c r="J28" s="116">
        <v>8.1761006289308185</v>
      </c>
    </row>
    <row r="29" spans="1:15" s="110" customFormat="1" ht="24.95" customHeight="1" x14ac:dyDescent="0.2">
      <c r="A29" s="193">
        <v>86</v>
      </c>
      <c r="B29" s="199" t="s">
        <v>165</v>
      </c>
      <c r="C29" s="113">
        <v>6.2815628599273499</v>
      </c>
      <c r="D29" s="115">
        <v>709</v>
      </c>
      <c r="E29" s="114">
        <v>711</v>
      </c>
      <c r="F29" s="114">
        <v>699</v>
      </c>
      <c r="G29" s="114">
        <v>695</v>
      </c>
      <c r="H29" s="140">
        <v>682</v>
      </c>
      <c r="I29" s="115">
        <v>27</v>
      </c>
      <c r="J29" s="116">
        <v>3.9589442815249267</v>
      </c>
    </row>
    <row r="30" spans="1:15" s="110" customFormat="1" ht="24.95" customHeight="1" x14ac:dyDescent="0.2">
      <c r="A30" s="193">
        <v>87.88</v>
      </c>
      <c r="B30" s="204" t="s">
        <v>166</v>
      </c>
      <c r="C30" s="113">
        <v>5.7322583503145212</v>
      </c>
      <c r="D30" s="115">
        <v>647</v>
      </c>
      <c r="E30" s="114">
        <v>672</v>
      </c>
      <c r="F30" s="114">
        <v>495</v>
      </c>
      <c r="G30" s="114">
        <v>495</v>
      </c>
      <c r="H30" s="140">
        <v>513</v>
      </c>
      <c r="I30" s="115">
        <v>134</v>
      </c>
      <c r="J30" s="116">
        <v>26.120857699805068</v>
      </c>
    </row>
    <row r="31" spans="1:15" s="110" customFormat="1" ht="24.95" customHeight="1" x14ac:dyDescent="0.2">
      <c r="A31" s="193" t="s">
        <v>167</v>
      </c>
      <c r="B31" s="199" t="s">
        <v>168</v>
      </c>
      <c r="C31" s="113">
        <v>10.569681934969434</v>
      </c>
      <c r="D31" s="115">
        <v>1193</v>
      </c>
      <c r="E31" s="114">
        <v>1262</v>
      </c>
      <c r="F31" s="114">
        <v>1289</v>
      </c>
      <c r="G31" s="114">
        <v>1302</v>
      </c>
      <c r="H31" s="140">
        <v>1219</v>
      </c>
      <c r="I31" s="115">
        <v>-26</v>
      </c>
      <c r="J31" s="116">
        <v>-2.1328958162428222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2.1351997873659965</v>
      </c>
      <c r="D34" s="115">
        <v>241</v>
      </c>
      <c r="E34" s="114">
        <v>232</v>
      </c>
      <c r="F34" s="114">
        <v>242</v>
      </c>
      <c r="G34" s="114">
        <v>240</v>
      </c>
      <c r="H34" s="140">
        <v>237</v>
      </c>
      <c r="I34" s="115">
        <v>4</v>
      </c>
      <c r="J34" s="116">
        <v>1.6877637130801688</v>
      </c>
    </row>
    <row r="35" spans="1:10" s="110" customFormat="1" ht="24.95" customHeight="1" x14ac:dyDescent="0.2">
      <c r="A35" s="292" t="s">
        <v>171</v>
      </c>
      <c r="B35" s="293" t="s">
        <v>172</v>
      </c>
      <c r="C35" s="113">
        <v>18.153628067688491</v>
      </c>
      <c r="D35" s="115">
        <v>2049</v>
      </c>
      <c r="E35" s="114">
        <v>2125</v>
      </c>
      <c r="F35" s="114">
        <v>2081</v>
      </c>
      <c r="G35" s="114">
        <v>2066</v>
      </c>
      <c r="H35" s="140">
        <v>2007</v>
      </c>
      <c r="I35" s="115">
        <v>42</v>
      </c>
      <c r="J35" s="116">
        <v>2.0926756352765321</v>
      </c>
    </row>
    <row r="36" spans="1:10" s="110" customFormat="1" ht="24.95" customHeight="1" x14ac:dyDescent="0.2">
      <c r="A36" s="294" t="s">
        <v>173</v>
      </c>
      <c r="B36" s="295" t="s">
        <v>174</v>
      </c>
      <c r="C36" s="125">
        <v>79.711172144945508</v>
      </c>
      <c r="D36" s="143">
        <v>8997</v>
      </c>
      <c r="E36" s="144">
        <v>9247</v>
      </c>
      <c r="F36" s="144">
        <v>9140</v>
      </c>
      <c r="G36" s="144">
        <v>9121</v>
      </c>
      <c r="H36" s="145">
        <v>8825</v>
      </c>
      <c r="I36" s="143">
        <v>172</v>
      </c>
      <c r="J36" s="146">
        <v>1.9490084985835694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11287</v>
      </c>
      <c r="F11" s="264">
        <v>11604</v>
      </c>
      <c r="G11" s="264">
        <v>11463</v>
      </c>
      <c r="H11" s="264">
        <v>11427</v>
      </c>
      <c r="I11" s="265">
        <v>11069</v>
      </c>
      <c r="J11" s="263">
        <v>218</v>
      </c>
      <c r="K11" s="266">
        <v>1.9694642695817146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41.959776734296092</v>
      </c>
      <c r="E13" s="115">
        <v>4736</v>
      </c>
      <c r="F13" s="114">
        <v>4863</v>
      </c>
      <c r="G13" s="114">
        <v>4898</v>
      </c>
      <c r="H13" s="114">
        <v>4883</v>
      </c>
      <c r="I13" s="140">
        <v>4723</v>
      </c>
      <c r="J13" s="115">
        <v>13</v>
      </c>
      <c r="K13" s="116">
        <v>0.2752487825534618</v>
      </c>
    </row>
    <row r="14" spans="1:15" ht="15.95" customHeight="1" x14ac:dyDescent="0.2">
      <c r="A14" s="306" t="s">
        <v>230</v>
      </c>
      <c r="B14" s="307"/>
      <c r="C14" s="308"/>
      <c r="D14" s="113">
        <v>47.116151324532645</v>
      </c>
      <c r="E14" s="115">
        <v>5318</v>
      </c>
      <c r="F14" s="114">
        <v>5487</v>
      </c>
      <c r="G14" s="114">
        <v>5312</v>
      </c>
      <c r="H14" s="114">
        <v>5300</v>
      </c>
      <c r="I14" s="140">
        <v>5142</v>
      </c>
      <c r="J14" s="115">
        <v>176</v>
      </c>
      <c r="K14" s="116">
        <v>3.4227926876701673</v>
      </c>
    </row>
    <row r="15" spans="1:15" ht="15.95" customHeight="1" x14ac:dyDescent="0.2">
      <c r="A15" s="306" t="s">
        <v>231</v>
      </c>
      <c r="B15" s="307"/>
      <c r="C15" s="308"/>
      <c r="D15" s="113">
        <v>4.952600336670506</v>
      </c>
      <c r="E15" s="115">
        <v>559</v>
      </c>
      <c r="F15" s="114">
        <v>567</v>
      </c>
      <c r="G15" s="114">
        <v>564</v>
      </c>
      <c r="H15" s="114">
        <v>552</v>
      </c>
      <c r="I15" s="140">
        <v>532</v>
      </c>
      <c r="J15" s="115">
        <v>27</v>
      </c>
      <c r="K15" s="116">
        <v>5.0751879699248121</v>
      </c>
    </row>
    <row r="16" spans="1:15" ht="15.95" customHeight="1" x14ac:dyDescent="0.2">
      <c r="A16" s="306" t="s">
        <v>232</v>
      </c>
      <c r="B16" s="307"/>
      <c r="C16" s="308"/>
      <c r="D16" s="113">
        <v>2.2858155400017721</v>
      </c>
      <c r="E16" s="115">
        <v>258</v>
      </c>
      <c r="F16" s="114">
        <v>265</v>
      </c>
      <c r="G16" s="114">
        <v>272</v>
      </c>
      <c r="H16" s="114">
        <v>268</v>
      </c>
      <c r="I16" s="140">
        <v>263</v>
      </c>
      <c r="J16" s="115">
        <v>-5</v>
      </c>
      <c r="K16" s="116">
        <v>-1.9011406844106464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1.8871267830247187</v>
      </c>
      <c r="E18" s="115">
        <v>213</v>
      </c>
      <c r="F18" s="114">
        <v>214</v>
      </c>
      <c r="G18" s="114">
        <v>212</v>
      </c>
      <c r="H18" s="114">
        <v>221</v>
      </c>
      <c r="I18" s="140">
        <v>207</v>
      </c>
      <c r="J18" s="115">
        <v>6</v>
      </c>
      <c r="K18" s="116">
        <v>2.8985507246376812</v>
      </c>
    </row>
    <row r="19" spans="1:11" ht="14.1" customHeight="1" x14ac:dyDescent="0.2">
      <c r="A19" s="306" t="s">
        <v>235</v>
      </c>
      <c r="B19" s="307" t="s">
        <v>236</v>
      </c>
      <c r="C19" s="308"/>
      <c r="D19" s="113">
        <v>1.5150172765128023</v>
      </c>
      <c r="E19" s="115">
        <v>171</v>
      </c>
      <c r="F19" s="114">
        <v>168</v>
      </c>
      <c r="G19" s="114">
        <v>163</v>
      </c>
      <c r="H19" s="114">
        <v>169</v>
      </c>
      <c r="I19" s="140">
        <v>156</v>
      </c>
      <c r="J19" s="115">
        <v>15</v>
      </c>
      <c r="K19" s="116">
        <v>9.615384615384615</v>
      </c>
    </row>
    <row r="20" spans="1:11" ht="14.1" customHeight="1" x14ac:dyDescent="0.2">
      <c r="A20" s="306">
        <v>12</v>
      </c>
      <c r="B20" s="307" t="s">
        <v>237</v>
      </c>
      <c r="C20" s="308"/>
      <c r="D20" s="113">
        <v>1.6479135288384867</v>
      </c>
      <c r="E20" s="115">
        <v>186</v>
      </c>
      <c r="F20" s="114">
        <v>174</v>
      </c>
      <c r="G20" s="114">
        <v>195</v>
      </c>
      <c r="H20" s="114">
        <v>188</v>
      </c>
      <c r="I20" s="140">
        <v>179</v>
      </c>
      <c r="J20" s="115">
        <v>7</v>
      </c>
      <c r="K20" s="116">
        <v>3.9106145251396649</v>
      </c>
    </row>
    <row r="21" spans="1:11" ht="14.1" customHeight="1" x14ac:dyDescent="0.2">
      <c r="A21" s="306">
        <v>21</v>
      </c>
      <c r="B21" s="307" t="s">
        <v>238</v>
      </c>
      <c r="C21" s="308"/>
      <c r="D21" s="113">
        <v>7.9737751395410644E-2</v>
      </c>
      <c r="E21" s="115">
        <v>9</v>
      </c>
      <c r="F21" s="114">
        <v>8</v>
      </c>
      <c r="G21" s="114">
        <v>6</v>
      </c>
      <c r="H21" s="114">
        <v>7</v>
      </c>
      <c r="I21" s="140">
        <v>7</v>
      </c>
      <c r="J21" s="115">
        <v>2</v>
      </c>
      <c r="K21" s="116">
        <v>28.571428571428573</v>
      </c>
    </row>
    <row r="22" spans="1:11" ht="14.1" customHeight="1" x14ac:dyDescent="0.2">
      <c r="A22" s="306">
        <v>22</v>
      </c>
      <c r="B22" s="307" t="s">
        <v>239</v>
      </c>
      <c r="C22" s="308"/>
      <c r="D22" s="113">
        <v>0.91255426596969969</v>
      </c>
      <c r="E22" s="115">
        <v>103</v>
      </c>
      <c r="F22" s="114">
        <v>100</v>
      </c>
      <c r="G22" s="114">
        <v>95</v>
      </c>
      <c r="H22" s="114">
        <v>95</v>
      </c>
      <c r="I22" s="140">
        <v>95</v>
      </c>
      <c r="J22" s="115">
        <v>8</v>
      </c>
      <c r="K22" s="116">
        <v>8.4210526315789469</v>
      </c>
    </row>
    <row r="23" spans="1:11" ht="14.1" customHeight="1" x14ac:dyDescent="0.2">
      <c r="A23" s="306">
        <v>23</v>
      </c>
      <c r="B23" s="307" t="s">
        <v>240</v>
      </c>
      <c r="C23" s="308"/>
      <c r="D23" s="113">
        <v>0.21263400372109506</v>
      </c>
      <c r="E23" s="115">
        <v>24</v>
      </c>
      <c r="F23" s="114">
        <v>28</v>
      </c>
      <c r="G23" s="114">
        <v>28</v>
      </c>
      <c r="H23" s="114">
        <v>26</v>
      </c>
      <c r="I23" s="140">
        <v>27</v>
      </c>
      <c r="J23" s="115">
        <v>-3</v>
      </c>
      <c r="K23" s="116">
        <v>-11.111111111111111</v>
      </c>
    </row>
    <row r="24" spans="1:11" ht="14.1" customHeight="1" x14ac:dyDescent="0.2">
      <c r="A24" s="306">
        <v>24</v>
      </c>
      <c r="B24" s="307" t="s">
        <v>241</v>
      </c>
      <c r="C24" s="308"/>
      <c r="D24" s="113">
        <v>0.88597501550456281</v>
      </c>
      <c r="E24" s="115">
        <v>100</v>
      </c>
      <c r="F24" s="114">
        <v>115</v>
      </c>
      <c r="G24" s="114">
        <v>117</v>
      </c>
      <c r="H24" s="114">
        <v>120</v>
      </c>
      <c r="I24" s="140">
        <v>116</v>
      </c>
      <c r="J24" s="115">
        <v>-16</v>
      </c>
      <c r="K24" s="116">
        <v>-13.793103448275861</v>
      </c>
    </row>
    <row r="25" spans="1:11" ht="14.1" customHeight="1" x14ac:dyDescent="0.2">
      <c r="A25" s="306">
        <v>25</v>
      </c>
      <c r="B25" s="307" t="s">
        <v>242</v>
      </c>
      <c r="C25" s="308"/>
      <c r="D25" s="113">
        <v>1.8694072827146275</v>
      </c>
      <c r="E25" s="115">
        <v>211</v>
      </c>
      <c r="F25" s="114">
        <v>203</v>
      </c>
      <c r="G25" s="114">
        <v>210</v>
      </c>
      <c r="H25" s="114">
        <v>203</v>
      </c>
      <c r="I25" s="140">
        <v>189</v>
      </c>
      <c r="J25" s="115">
        <v>22</v>
      </c>
      <c r="K25" s="116">
        <v>11.640211640211641</v>
      </c>
    </row>
    <row r="26" spans="1:11" ht="14.1" customHeight="1" x14ac:dyDescent="0.2">
      <c r="A26" s="306">
        <v>26</v>
      </c>
      <c r="B26" s="307" t="s">
        <v>243</v>
      </c>
      <c r="C26" s="308"/>
      <c r="D26" s="113">
        <v>1.0986090192256579</v>
      </c>
      <c r="E26" s="115">
        <v>124</v>
      </c>
      <c r="F26" s="114">
        <v>117</v>
      </c>
      <c r="G26" s="114">
        <v>118</v>
      </c>
      <c r="H26" s="114">
        <v>117</v>
      </c>
      <c r="I26" s="140">
        <v>113</v>
      </c>
      <c r="J26" s="115">
        <v>11</v>
      </c>
      <c r="K26" s="116">
        <v>9.7345132743362832</v>
      </c>
    </row>
    <row r="27" spans="1:11" ht="14.1" customHeight="1" x14ac:dyDescent="0.2">
      <c r="A27" s="306">
        <v>27</v>
      </c>
      <c r="B27" s="307" t="s">
        <v>244</v>
      </c>
      <c r="C27" s="308"/>
      <c r="D27" s="113">
        <v>0.37210950651191638</v>
      </c>
      <c r="E27" s="115">
        <v>42</v>
      </c>
      <c r="F27" s="114">
        <v>37</v>
      </c>
      <c r="G27" s="114">
        <v>37</v>
      </c>
      <c r="H27" s="114">
        <v>36</v>
      </c>
      <c r="I27" s="140">
        <v>34</v>
      </c>
      <c r="J27" s="115">
        <v>8</v>
      </c>
      <c r="K27" s="116">
        <v>23.529411764705884</v>
      </c>
    </row>
    <row r="28" spans="1:11" ht="14.1" customHeight="1" x14ac:dyDescent="0.2">
      <c r="A28" s="306">
        <v>28</v>
      </c>
      <c r="B28" s="307" t="s">
        <v>245</v>
      </c>
      <c r="C28" s="308"/>
      <c r="D28" s="113">
        <v>0.23921325418623196</v>
      </c>
      <c r="E28" s="115">
        <v>27</v>
      </c>
      <c r="F28" s="114">
        <v>28</v>
      </c>
      <c r="G28" s="114">
        <v>25</v>
      </c>
      <c r="H28" s="114">
        <v>28</v>
      </c>
      <c r="I28" s="140">
        <v>27</v>
      </c>
      <c r="J28" s="115">
        <v>0</v>
      </c>
      <c r="K28" s="116">
        <v>0</v>
      </c>
    </row>
    <row r="29" spans="1:11" ht="14.1" customHeight="1" x14ac:dyDescent="0.2">
      <c r="A29" s="306">
        <v>29</v>
      </c>
      <c r="B29" s="307" t="s">
        <v>246</v>
      </c>
      <c r="C29" s="308"/>
      <c r="D29" s="113">
        <v>4.3944360769026316</v>
      </c>
      <c r="E29" s="115">
        <v>496</v>
      </c>
      <c r="F29" s="114">
        <v>520</v>
      </c>
      <c r="G29" s="114">
        <v>529</v>
      </c>
      <c r="H29" s="114">
        <v>519</v>
      </c>
      <c r="I29" s="140">
        <v>508</v>
      </c>
      <c r="J29" s="115">
        <v>-12</v>
      </c>
      <c r="K29" s="116">
        <v>-2.3622047244094486</v>
      </c>
    </row>
    <row r="30" spans="1:11" ht="14.1" customHeight="1" x14ac:dyDescent="0.2">
      <c r="A30" s="306" t="s">
        <v>247</v>
      </c>
      <c r="B30" s="307" t="s">
        <v>248</v>
      </c>
      <c r="C30" s="308"/>
      <c r="D30" s="113">
        <v>0.95685301674492784</v>
      </c>
      <c r="E30" s="115">
        <v>108</v>
      </c>
      <c r="F30" s="114">
        <v>104</v>
      </c>
      <c r="G30" s="114">
        <v>111</v>
      </c>
      <c r="H30" s="114">
        <v>112</v>
      </c>
      <c r="I30" s="140">
        <v>107</v>
      </c>
      <c r="J30" s="115">
        <v>1</v>
      </c>
      <c r="K30" s="116">
        <v>0.93457943925233644</v>
      </c>
    </row>
    <row r="31" spans="1:11" ht="14.1" customHeight="1" x14ac:dyDescent="0.2">
      <c r="A31" s="306" t="s">
        <v>249</v>
      </c>
      <c r="B31" s="307" t="s">
        <v>250</v>
      </c>
      <c r="C31" s="308"/>
      <c r="D31" s="113">
        <v>3.402144059537521</v>
      </c>
      <c r="E31" s="115">
        <v>384</v>
      </c>
      <c r="F31" s="114">
        <v>412</v>
      </c>
      <c r="G31" s="114">
        <v>413</v>
      </c>
      <c r="H31" s="114">
        <v>403</v>
      </c>
      <c r="I31" s="140">
        <v>398</v>
      </c>
      <c r="J31" s="115">
        <v>-14</v>
      </c>
      <c r="K31" s="116">
        <v>-3.5175879396984926</v>
      </c>
    </row>
    <row r="32" spans="1:11" ht="14.1" customHeight="1" x14ac:dyDescent="0.2">
      <c r="A32" s="306">
        <v>31</v>
      </c>
      <c r="B32" s="307" t="s">
        <v>251</v>
      </c>
      <c r="C32" s="308"/>
      <c r="D32" s="113">
        <v>0.16833525294586693</v>
      </c>
      <c r="E32" s="115">
        <v>19</v>
      </c>
      <c r="F32" s="114">
        <v>20</v>
      </c>
      <c r="G32" s="114">
        <v>19</v>
      </c>
      <c r="H32" s="114">
        <v>18</v>
      </c>
      <c r="I32" s="140">
        <v>16</v>
      </c>
      <c r="J32" s="115">
        <v>3</v>
      </c>
      <c r="K32" s="116">
        <v>18.75</v>
      </c>
    </row>
    <row r="33" spans="1:11" ht="14.1" customHeight="1" x14ac:dyDescent="0.2">
      <c r="A33" s="306">
        <v>32</v>
      </c>
      <c r="B33" s="307" t="s">
        <v>252</v>
      </c>
      <c r="C33" s="308"/>
      <c r="D33" s="113">
        <v>1.6567732789935323</v>
      </c>
      <c r="E33" s="115">
        <v>187</v>
      </c>
      <c r="F33" s="114">
        <v>189</v>
      </c>
      <c r="G33" s="114">
        <v>202</v>
      </c>
      <c r="H33" s="114">
        <v>199</v>
      </c>
      <c r="I33" s="140">
        <v>186</v>
      </c>
      <c r="J33" s="115">
        <v>1</v>
      </c>
      <c r="K33" s="116">
        <v>0.5376344086021505</v>
      </c>
    </row>
    <row r="34" spans="1:11" ht="14.1" customHeight="1" x14ac:dyDescent="0.2">
      <c r="A34" s="306">
        <v>33</v>
      </c>
      <c r="B34" s="307" t="s">
        <v>253</v>
      </c>
      <c r="C34" s="308"/>
      <c r="D34" s="113">
        <v>0.95685301674492784</v>
      </c>
      <c r="E34" s="115">
        <v>108</v>
      </c>
      <c r="F34" s="114">
        <v>106</v>
      </c>
      <c r="G34" s="114">
        <v>104</v>
      </c>
      <c r="H34" s="114">
        <v>103</v>
      </c>
      <c r="I34" s="140">
        <v>108</v>
      </c>
      <c r="J34" s="115">
        <v>0</v>
      </c>
      <c r="K34" s="116">
        <v>0</v>
      </c>
    </row>
    <row r="35" spans="1:11" ht="14.1" customHeight="1" x14ac:dyDescent="0.2">
      <c r="A35" s="306">
        <v>34</v>
      </c>
      <c r="B35" s="307" t="s">
        <v>254</v>
      </c>
      <c r="C35" s="308"/>
      <c r="D35" s="113">
        <v>4.9260210862053686</v>
      </c>
      <c r="E35" s="115">
        <v>556</v>
      </c>
      <c r="F35" s="114">
        <v>562</v>
      </c>
      <c r="G35" s="114">
        <v>561</v>
      </c>
      <c r="H35" s="114">
        <v>557</v>
      </c>
      <c r="I35" s="140">
        <v>536</v>
      </c>
      <c r="J35" s="115">
        <v>20</v>
      </c>
      <c r="K35" s="116">
        <v>3.7313432835820897</v>
      </c>
    </row>
    <row r="36" spans="1:11" ht="14.1" customHeight="1" x14ac:dyDescent="0.2">
      <c r="A36" s="306">
        <v>41</v>
      </c>
      <c r="B36" s="307" t="s">
        <v>255</v>
      </c>
      <c r="C36" s="308"/>
      <c r="D36" s="113">
        <v>0.10631700186054753</v>
      </c>
      <c r="E36" s="115">
        <v>12</v>
      </c>
      <c r="F36" s="114">
        <v>11</v>
      </c>
      <c r="G36" s="114">
        <v>11</v>
      </c>
      <c r="H36" s="114">
        <v>9</v>
      </c>
      <c r="I36" s="140">
        <v>10</v>
      </c>
      <c r="J36" s="115">
        <v>2</v>
      </c>
      <c r="K36" s="116">
        <v>20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0.26579250465136883</v>
      </c>
      <c r="E38" s="115">
        <v>30</v>
      </c>
      <c r="F38" s="114">
        <v>38</v>
      </c>
      <c r="G38" s="114">
        <v>40</v>
      </c>
      <c r="H38" s="114">
        <v>43</v>
      </c>
      <c r="I38" s="140">
        <v>40</v>
      </c>
      <c r="J38" s="115">
        <v>-10</v>
      </c>
      <c r="K38" s="116">
        <v>-25</v>
      </c>
    </row>
    <row r="39" spans="1:11" ht="14.1" customHeight="1" x14ac:dyDescent="0.2">
      <c r="A39" s="306">
        <v>51</v>
      </c>
      <c r="B39" s="307" t="s">
        <v>258</v>
      </c>
      <c r="C39" s="308"/>
      <c r="D39" s="113">
        <v>2.7908212988393726</v>
      </c>
      <c r="E39" s="115">
        <v>315</v>
      </c>
      <c r="F39" s="114">
        <v>330</v>
      </c>
      <c r="G39" s="114">
        <v>342</v>
      </c>
      <c r="H39" s="114">
        <v>318</v>
      </c>
      <c r="I39" s="140">
        <v>313</v>
      </c>
      <c r="J39" s="115">
        <v>2</v>
      </c>
      <c r="K39" s="116">
        <v>0.63897763578274758</v>
      </c>
    </row>
    <row r="40" spans="1:11" ht="14.1" customHeight="1" x14ac:dyDescent="0.2">
      <c r="A40" s="306" t="s">
        <v>259</v>
      </c>
      <c r="B40" s="307" t="s">
        <v>260</v>
      </c>
      <c r="C40" s="308"/>
      <c r="D40" s="113">
        <v>2.5870470452733234</v>
      </c>
      <c r="E40" s="115">
        <v>292</v>
      </c>
      <c r="F40" s="114">
        <v>302</v>
      </c>
      <c r="G40" s="114">
        <v>311</v>
      </c>
      <c r="H40" s="114">
        <v>296</v>
      </c>
      <c r="I40" s="140">
        <v>288</v>
      </c>
      <c r="J40" s="115">
        <v>4</v>
      </c>
      <c r="K40" s="116">
        <v>1.3888888888888888</v>
      </c>
    </row>
    <row r="41" spans="1:11" ht="14.1" customHeight="1" x14ac:dyDescent="0.2">
      <c r="A41" s="306"/>
      <c r="B41" s="307" t="s">
        <v>261</v>
      </c>
      <c r="C41" s="308"/>
      <c r="D41" s="113">
        <v>2.1794985381412246</v>
      </c>
      <c r="E41" s="115">
        <v>246</v>
      </c>
      <c r="F41" s="114">
        <v>257</v>
      </c>
      <c r="G41" s="114">
        <v>265</v>
      </c>
      <c r="H41" s="114">
        <v>259</v>
      </c>
      <c r="I41" s="140">
        <v>253</v>
      </c>
      <c r="J41" s="115">
        <v>-7</v>
      </c>
      <c r="K41" s="116">
        <v>-2.766798418972332</v>
      </c>
    </row>
    <row r="42" spans="1:11" ht="14.1" customHeight="1" x14ac:dyDescent="0.2">
      <c r="A42" s="306">
        <v>52</v>
      </c>
      <c r="B42" s="307" t="s">
        <v>262</v>
      </c>
      <c r="C42" s="308"/>
      <c r="D42" s="113">
        <v>5.3690085939576502</v>
      </c>
      <c r="E42" s="115">
        <v>606</v>
      </c>
      <c r="F42" s="114">
        <v>613</v>
      </c>
      <c r="G42" s="114">
        <v>608</v>
      </c>
      <c r="H42" s="114">
        <v>633</v>
      </c>
      <c r="I42" s="140">
        <v>622</v>
      </c>
      <c r="J42" s="115">
        <v>-16</v>
      </c>
      <c r="K42" s="116">
        <v>-2.572347266881029</v>
      </c>
    </row>
    <row r="43" spans="1:11" ht="14.1" customHeight="1" x14ac:dyDescent="0.2">
      <c r="A43" s="306" t="s">
        <v>263</v>
      </c>
      <c r="B43" s="307" t="s">
        <v>264</v>
      </c>
      <c r="C43" s="308"/>
      <c r="D43" s="113">
        <v>5.00575883760078</v>
      </c>
      <c r="E43" s="115">
        <v>565</v>
      </c>
      <c r="F43" s="114">
        <v>573</v>
      </c>
      <c r="G43" s="114">
        <v>557</v>
      </c>
      <c r="H43" s="114">
        <v>580</v>
      </c>
      <c r="I43" s="140">
        <v>578</v>
      </c>
      <c r="J43" s="115">
        <v>-13</v>
      </c>
      <c r="K43" s="116">
        <v>-2.2491349480968856</v>
      </c>
    </row>
    <row r="44" spans="1:11" ht="14.1" customHeight="1" x14ac:dyDescent="0.2">
      <c r="A44" s="306">
        <v>53</v>
      </c>
      <c r="B44" s="307" t="s">
        <v>265</v>
      </c>
      <c r="C44" s="308"/>
      <c r="D44" s="113">
        <v>0.9922920173651103</v>
      </c>
      <c r="E44" s="115">
        <v>112</v>
      </c>
      <c r="F44" s="114">
        <v>115</v>
      </c>
      <c r="G44" s="114">
        <v>122</v>
      </c>
      <c r="H44" s="114">
        <v>142</v>
      </c>
      <c r="I44" s="140">
        <v>121</v>
      </c>
      <c r="J44" s="115">
        <v>-9</v>
      </c>
      <c r="K44" s="116">
        <v>-7.4380165289256199</v>
      </c>
    </row>
    <row r="45" spans="1:11" ht="14.1" customHeight="1" x14ac:dyDescent="0.2">
      <c r="A45" s="306" t="s">
        <v>266</v>
      </c>
      <c r="B45" s="307" t="s">
        <v>267</v>
      </c>
      <c r="C45" s="308"/>
      <c r="D45" s="113">
        <v>0.96571276689997343</v>
      </c>
      <c r="E45" s="115">
        <v>109</v>
      </c>
      <c r="F45" s="114">
        <v>110</v>
      </c>
      <c r="G45" s="114">
        <v>118</v>
      </c>
      <c r="H45" s="114">
        <v>139</v>
      </c>
      <c r="I45" s="140">
        <v>117</v>
      </c>
      <c r="J45" s="115">
        <v>-8</v>
      </c>
      <c r="K45" s="116">
        <v>-6.8376068376068373</v>
      </c>
    </row>
    <row r="46" spans="1:11" ht="14.1" customHeight="1" x14ac:dyDescent="0.2">
      <c r="A46" s="306">
        <v>54</v>
      </c>
      <c r="B46" s="307" t="s">
        <v>268</v>
      </c>
      <c r="C46" s="308"/>
      <c r="D46" s="113">
        <v>14.813502259236289</v>
      </c>
      <c r="E46" s="115">
        <v>1672</v>
      </c>
      <c r="F46" s="114">
        <v>1711</v>
      </c>
      <c r="G46" s="114">
        <v>1706</v>
      </c>
      <c r="H46" s="114">
        <v>1696</v>
      </c>
      <c r="I46" s="140">
        <v>1685</v>
      </c>
      <c r="J46" s="115">
        <v>-13</v>
      </c>
      <c r="K46" s="116">
        <v>-0.771513353115727</v>
      </c>
    </row>
    <row r="47" spans="1:11" ht="14.1" customHeight="1" x14ac:dyDescent="0.2">
      <c r="A47" s="306">
        <v>61</v>
      </c>
      <c r="B47" s="307" t="s">
        <v>269</v>
      </c>
      <c r="C47" s="308"/>
      <c r="D47" s="113">
        <v>0.62018251085319398</v>
      </c>
      <c r="E47" s="115">
        <v>70</v>
      </c>
      <c r="F47" s="114">
        <v>71</v>
      </c>
      <c r="G47" s="114">
        <v>67</v>
      </c>
      <c r="H47" s="114">
        <v>64</v>
      </c>
      <c r="I47" s="140">
        <v>67</v>
      </c>
      <c r="J47" s="115">
        <v>3</v>
      </c>
      <c r="K47" s="116">
        <v>4.4776119402985071</v>
      </c>
    </row>
    <row r="48" spans="1:11" ht="14.1" customHeight="1" x14ac:dyDescent="0.2">
      <c r="A48" s="306">
        <v>62</v>
      </c>
      <c r="B48" s="307" t="s">
        <v>270</v>
      </c>
      <c r="C48" s="308"/>
      <c r="D48" s="113">
        <v>10.959510941791441</v>
      </c>
      <c r="E48" s="115">
        <v>1237</v>
      </c>
      <c r="F48" s="114">
        <v>1237</v>
      </c>
      <c r="G48" s="114">
        <v>1218</v>
      </c>
      <c r="H48" s="114">
        <v>1239</v>
      </c>
      <c r="I48" s="140">
        <v>1188</v>
      </c>
      <c r="J48" s="115">
        <v>49</v>
      </c>
      <c r="K48" s="116">
        <v>4.1245791245791246</v>
      </c>
    </row>
    <row r="49" spans="1:11" ht="14.1" customHeight="1" x14ac:dyDescent="0.2">
      <c r="A49" s="306">
        <v>63</v>
      </c>
      <c r="B49" s="307" t="s">
        <v>271</v>
      </c>
      <c r="C49" s="308"/>
      <c r="D49" s="113">
        <v>11.455656950473996</v>
      </c>
      <c r="E49" s="115">
        <v>1293</v>
      </c>
      <c r="F49" s="114">
        <v>1460</v>
      </c>
      <c r="G49" s="114">
        <v>1509</v>
      </c>
      <c r="H49" s="114">
        <v>1500</v>
      </c>
      <c r="I49" s="140">
        <v>1365</v>
      </c>
      <c r="J49" s="115">
        <v>-72</v>
      </c>
      <c r="K49" s="116">
        <v>-5.2747252747252746</v>
      </c>
    </row>
    <row r="50" spans="1:11" ht="14.1" customHeight="1" x14ac:dyDescent="0.2">
      <c r="A50" s="306" t="s">
        <v>272</v>
      </c>
      <c r="B50" s="307" t="s">
        <v>273</v>
      </c>
      <c r="C50" s="308"/>
      <c r="D50" s="113">
        <v>1.3112430229467529</v>
      </c>
      <c r="E50" s="115">
        <v>148</v>
      </c>
      <c r="F50" s="114">
        <v>160</v>
      </c>
      <c r="G50" s="114">
        <v>173</v>
      </c>
      <c r="H50" s="114">
        <v>170</v>
      </c>
      <c r="I50" s="140">
        <v>168</v>
      </c>
      <c r="J50" s="115">
        <v>-20</v>
      </c>
      <c r="K50" s="116">
        <v>-11.904761904761905</v>
      </c>
    </row>
    <row r="51" spans="1:11" ht="14.1" customHeight="1" x14ac:dyDescent="0.2">
      <c r="A51" s="306" t="s">
        <v>274</v>
      </c>
      <c r="B51" s="307" t="s">
        <v>275</v>
      </c>
      <c r="C51" s="308"/>
      <c r="D51" s="113">
        <v>9.8963409231859654</v>
      </c>
      <c r="E51" s="115">
        <v>1117</v>
      </c>
      <c r="F51" s="114">
        <v>1269</v>
      </c>
      <c r="G51" s="114">
        <v>1297</v>
      </c>
      <c r="H51" s="114">
        <v>1289</v>
      </c>
      <c r="I51" s="140">
        <v>1160</v>
      </c>
      <c r="J51" s="115">
        <v>-43</v>
      </c>
      <c r="K51" s="116">
        <v>-3.7068965517241379</v>
      </c>
    </row>
    <row r="52" spans="1:11" ht="14.1" customHeight="1" x14ac:dyDescent="0.2">
      <c r="A52" s="306">
        <v>71</v>
      </c>
      <c r="B52" s="307" t="s">
        <v>276</v>
      </c>
      <c r="C52" s="308"/>
      <c r="D52" s="113">
        <v>11.99610170993178</v>
      </c>
      <c r="E52" s="115">
        <v>1354</v>
      </c>
      <c r="F52" s="114">
        <v>1366</v>
      </c>
      <c r="G52" s="114">
        <v>1346</v>
      </c>
      <c r="H52" s="114">
        <v>1313</v>
      </c>
      <c r="I52" s="140">
        <v>1313</v>
      </c>
      <c r="J52" s="115">
        <v>41</v>
      </c>
      <c r="K52" s="116">
        <v>3.1226199543031226</v>
      </c>
    </row>
    <row r="53" spans="1:11" ht="14.1" customHeight="1" x14ac:dyDescent="0.2">
      <c r="A53" s="306" t="s">
        <v>277</v>
      </c>
      <c r="B53" s="307" t="s">
        <v>278</v>
      </c>
      <c r="C53" s="308"/>
      <c r="D53" s="113">
        <v>0.76193851333392393</v>
      </c>
      <c r="E53" s="115">
        <v>86</v>
      </c>
      <c r="F53" s="114">
        <v>84</v>
      </c>
      <c r="G53" s="114">
        <v>77</v>
      </c>
      <c r="H53" s="114">
        <v>77</v>
      </c>
      <c r="I53" s="140">
        <v>81</v>
      </c>
      <c r="J53" s="115">
        <v>5</v>
      </c>
      <c r="K53" s="116">
        <v>6.1728395061728394</v>
      </c>
    </row>
    <row r="54" spans="1:11" ht="14.1" customHeight="1" x14ac:dyDescent="0.2">
      <c r="A54" s="306" t="s">
        <v>279</v>
      </c>
      <c r="B54" s="307" t="s">
        <v>280</v>
      </c>
      <c r="C54" s="308"/>
      <c r="D54" s="113">
        <v>10.49880393372907</v>
      </c>
      <c r="E54" s="115">
        <v>1185</v>
      </c>
      <c r="F54" s="114">
        <v>1198</v>
      </c>
      <c r="G54" s="114">
        <v>1189</v>
      </c>
      <c r="H54" s="114">
        <v>1161</v>
      </c>
      <c r="I54" s="140">
        <v>1154</v>
      </c>
      <c r="J54" s="115">
        <v>31</v>
      </c>
      <c r="K54" s="116">
        <v>2.6863084922010398</v>
      </c>
    </row>
    <row r="55" spans="1:11" ht="14.1" customHeight="1" x14ac:dyDescent="0.2">
      <c r="A55" s="306">
        <v>72</v>
      </c>
      <c r="B55" s="307" t="s">
        <v>281</v>
      </c>
      <c r="C55" s="308"/>
      <c r="D55" s="113">
        <v>1.3289625232568441</v>
      </c>
      <c r="E55" s="115">
        <v>150</v>
      </c>
      <c r="F55" s="114">
        <v>147</v>
      </c>
      <c r="G55" s="114">
        <v>141</v>
      </c>
      <c r="H55" s="114">
        <v>137</v>
      </c>
      <c r="I55" s="140">
        <v>132</v>
      </c>
      <c r="J55" s="115">
        <v>18</v>
      </c>
      <c r="K55" s="116">
        <v>13.636363636363637</v>
      </c>
    </row>
    <row r="56" spans="1:11" ht="14.1" customHeight="1" x14ac:dyDescent="0.2">
      <c r="A56" s="306" t="s">
        <v>282</v>
      </c>
      <c r="B56" s="307" t="s">
        <v>283</v>
      </c>
      <c r="C56" s="308"/>
      <c r="D56" s="113">
        <v>0.26579250465136883</v>
      </c>
      <c r="E56" s="115">
        <v>30</v>
      </c>
      <c r="F56" s="114">
        <v>26</v>
      </c>
      <c r="G56" s="114">
        <v>25</v>
      </c>
      <c r="H56" s="114">
        <v>24</v>
      </c>
      <c r="I56" s="140">
        <v>20</v>
      </c>
      <c r="J56" s="115">
        <v>10</v>
      </c>
      <c r="K56" s="116">
        <v>50</v>
      </c>
    </row>
    <row r="57" spans="1:11" ht="14.1" customHeight="1" x14ac:dyDescent="0.2">
      <c r="A57" s="306" t="s">
        <v>284</v>
      </c>
      <c r="B57" s="307" t="s">
        <v>285</v>
      </c>
      <c r="C57" s="308"/>
      <c r="D57" s="113">
        <v>0.67334101178346772</v>
      </c>
      <c r="E57" s="115">
        <v>76</v>
      </c>
      <c r="F57" s="114">
        <v>79</v>
      </c>
      <c r="G57" s="114">
        <v>75</v>
      </c>
      <c r="H57" s="114">
        <v>77</v>
      </c>
      <c r="I57" s="140">
        <v>75</v>
      </c>
      <c r="J57" s="115">
        <v>1</v>
      </c>
      <c r="K57" s="116">
        <v>1.3333333333333333</v>
      </c>
    </row>
    <row r="58" spans="1:11" ht="14.1" customHeight="1" x14ac:dyDescent="0.2">
      <c r="A58" s="306">
        <v>73</v>
      </c>
      <c r="B58" s="307" t="s">
        <v>286</v>
      </c>
      <c r="C58" s="308"/>
      <c r="D58" s="113">
        <v>1.0543102684504297</v>
      </c>
      <c r="E58" s="115">
        <v>119</v>
      </c>
      <c r="F58" s="114">
        <v>127</v>
      </c>
      <c r="G58" s="114">
        <v>124</v>
      </c>
      <c r="H58" s="114">
        <v>118</v>
      </c>
      <c r="I58" s="140">
        <v>117</v>
      </c>
      <c r="J58" s="115">
        <v>2</v>
      </c>
      <c r="K58" s="116">
        <v>1.7094017094017093</v>
      </c>
    </row>
    <row r="59" spans="1:11" ht="14.1" customHeight="1" x14ac:dyDescent="0.2">
      <c r="A59" s="306" t="s">
        <v>287</v>
      </c>
      <c r="B59" s="307" t="s">
        <v>288</v>
      </c>
      <c r="C59" s="308"/>
      <c r="D59" s="113">
        <v>0.81509701426419778</v>
      </c>
      <c r="E59" s="115">
        <v>92</v>
      </c>
      <c r="F59" s="114">
        <v>99</v>
      </c>
      <c r="G59" s="114">
        <v>98</v>
      </c>
      <c r="H59" s="114">
        <v>91</v>
      </c>
      <c r="I59" s="140">
        <v>92</v>
      </c>
      <c r="J59" s="115">
        <v>0</v>
      </c>
      <c r="K59" s="116">
        <v>0</v>
      </c>
    </row>
    <row r="60" spans="1:11" ht="14.1" customHeight="1" x14ac:dyDescent="0.2">
      <c r="A60" s="306">
        <v>81</v>
      </c>
      <c r="B60" s="307" t="s">
        <v>289</v>
      </c>
      <c r="C60" s="308"/>
      <c r="D60" s="113">
        <v>5.8297156020200234</v>
      </c>
      <c r="E60" s="115">
        <v>658</v>
      </c>
      <c r="F60" s="114">
        <v>681</v>
      </c>
      <c r="G60" s="114">
        <v>544</v>
      </c>
      <c r="H60" s="114">
        <v>547</v>
      </c>
      <c r="I60" s="140">
        <v>541</v>
      </c>
      <c r="J60" s="115">
        <v>117</v>
      </c>
      <c r="K60" s="116">
        <v>21.626617375231053</v>
      </c>
    </row>
    <row r="61" spans="1:11" ht="14.1" customHeight="1" x14ac:dyDescent="0.2">
      <c r="A61" s="306" t="s">
        <v>290</v>
      </c>
      <c r="B61" s="307" t="s">
        <v>291</v>
      </c>
      <c r="C61" s="308"/>
      <c r="D61" s="113">
        <v>1.7010720297687605</v>
      </c>
      <c r="E61" s="115">
        <v>192</v>
      </c>
      <c r="F61" s="114">
        <v>190</v>
      </c>
      <c r="G61" s="114">
        <v>188</v>
      </c>
      <c r="H61" s="114">
        <v>190</v>
      </c>
      <c r="I61" s="140">
        <v>184</v>
      </c>
      <c r="J61" s="115">
        <v>8</v>
      </c>
      <c r="K61" s="116">
        <v>4.3478260869565215</v>
      </c>
    </row>
    <row r="62" spans="1:11" ht="14.1" customHeight="1" x14ac:dyDescent="0.2">
      <c r="A62" s="306" t="s">
        <v>292</v>
      </c>
      <c r="B62" s="307" t="s">
        <v>293</v>
      </c>
      <c r="C62" s="308"/>
      <c r="D62" s="113">
        <v>3.0743333038008327</v>
      </c>
      <c r="E62" s="115">
        <v>347</v>
      </c>
      <c r="F62" s="114">
        <v>364</v>
      </c>
      <c r="G62" s="114">
        <v>227</v>
      </c>
      <c r="H62" s="114">
        <v>224</v>
      </c>
      <c r="I62" s="140">
        <v>229</v>
      </c>
      <c r="J62" s="115">
        <v>118</v>
      </c>
      <c r="K62" s="116">
        <v>51.528384279475979</v>
      </c>
    </row>
    <row r="63" spans="1:11" ht="14.1" customHeight="1" x14ac:dyDescent="0.2">
      <c r="A63" s="306"/>
      <c r="B63" s="307" t="s">
        <v>294</v>
      </c>
      <c r="C63" s="308"/>
      <c r="D63" s="113">
        <v>3.0477540533356957</v>
      </c>
      <c r="E63" s="115">
        <v>344</v>
      </c>
      <c r="F63" s="114">
        <v>360</v>
      </c>
      <c r="G63" s="114">
        <v>223</v>
      </c>
      <c r="H63" s="114">
        <v>220</v>
      </c>
      <c r="I63" s="140">
        <v>226</v>
      </c>
      <c r="J63" s="115">
        <v>118</v>
      </c>
      <c r="K63" s="116">
        <v>52.212389380530972</v>
      </c>
    </row>
    <row r="64" spans="1:11" ht="14.1" customHeight="1" x14ac:dyDescent="0.2">
      <c r="A64" s="306" t="s">
        <v>295</v>
      </c>
      <c r="B64" s="307" t="s">
        <v>296</v>
      </c>
      <c r="C64" s="308"/>
      <c r="D64" s="113">
        <v>9.7457251705501902E-2</v>
      </c>
      <c r="E64" s="115">
        <v>11</v>
      </c>
      <c r="F64" s="114">
        <v>14</v>
      </c>
      <c r="G64" s="114">
        <v>12</v>
      </c>
      <c r="H64" s="114">
        <v>13</v>
      </c>
      <c r="I64" s="140">
        <v>13</v>
      </c>
      <c r="J64" s="115">
        <v>-2</v>
      </c>
      <c r="K64" s="116">
        <v>-15.384615384615385</v>
      </c>
    </row>
    <row r="65" spans="1:11" ht="14.1" customHeight="1" x14ac:dyDescent="0.2">
      <c r="A65" s="306" t="s">
        <v>297</v>
      </c>
      <c r="B65" s="307" t="s">
        <v>298</v>
      </c>
      <c r="C65" s="308"/>
      <c r="D65" s="113">
        <v>0.77965801364401521</v>
      </c>
      <c r="E65" s="115">
        <v>88</v>
      </c>
      <c r="F65" s="114">
        <v>94</v>
      </c>
      <c r="G65" s="114">
        <v>94</v>
      </c>
      <c r="H65" s="114">
        <v>94</v>
      </c>
      <c r="I65" s="140">
        <v>92</v>
      </c>
      <c r="J65" s="115">
        <v>-4</v>
      </c>
      <c r="K65" s="116">
        <v>-4.3478260869565215</v>
      </c>
    </row>
    <row r="66" spans="1:11" ht="14.1" customHeight="1" x14ac:dyDescent="0.2">
      <c r="A66" s="306">
        <v>82</v>
      </c>
      <c r="B66" s="307" t="s">
        <v>299</v>
      </c>
      <c r="C66" s="308"/>
      <c r="D66" s="113">
        <v>2.4452910427925931</v>
      </c>
      <c r="E66" s="115">
        <v>276</v>
      </c>
      <c r="F66" s="114">
        <v>282</v>
      </c>
      <c r="G66" s="114">
        <v>241</v>
      </c>
      <c r="H66" s="114">
        <v>232</v>
      </c>
      <c r="I66" s="140">
        <v>232</v>
      </c>
      <c r="J66" s="115">
        <v>44</v>
      </c>
      <c r="K66" s="116">
        <v>18.96551724137931</v>
      </c>
    </row>
    <row r="67" spans="1:11" ht="14.1" customHeight="1" x14ac:dyDescent="0.2">
      <c r="A67" s="306" t="s">
        <v>300</v>
      </c>
      <c r="B67" s="307" t="s">
        <v>301</v>
      </c>
      <c r="C67" s="308"/>
      <c r="D67" s="113">
        <v>1.240365021706388</v>
      </c>
      <c r="E67" s="115">
        <v>140</v>
      </c>
      <c r="F67" s="114">
        <v>142</v>
      </c>
      <c r="G67" s="114">
        <v>99</v>
      </c>
      <c r="H67" s="114">
        <v>88</v>
      </c>
      <c r="I67" s="140">
        <v>92</v>
      </c>
      <c r="J67" s="115">
        <v>48</v>
      </c>
      <c r="K67" s="116">
        <v>52.173913043478258</v>
      </c>
    </row>
    <row r="68" spans="1:11" ht="14.1" customHeight="1" x14ac:dyDescent="0.2">
      <c r="A68" s="306" t="s">
        <v>302</v>
      </c>
      <c r="B68" s="307" t="s">
        <v>303</v>
      </c>
      <c r="C68" s="308"/>
      <c r="D68" s="113">
        <v>0.85053601488438024</v>
      </c>
      <c r="E68" s="115">
        <v>96</v>
      </c>
      <c r="F68" s="114">
        <v>97</v>
      </c>
      <c r="G68" s="114">
        <v>97</v>
      </c>
      <c r="H68" s="114">
        <v>98</v>
      </c>
      <c r="I68" s="140">
        <v>91</v>
      </c>
      <c r="J68" s="115">
        <v>5</v>
      </c>
      <c r="K68" s="116">
        <v>5.4945054945054945</v>
      </c>
    </row>
    <row r="69" spans="1:11" ht="14.1" customHeight="1" x14ac:dyDescent="0.2">
      <c r="A69" s="306">
        <v>83</v>
      </c>
      <c r="B69" s="307" t="s">
        <v>304</v>
      </c>
      <c r="C69" s="308"/>
      <c r="D69" s="113">
        <v>2.5959067954283688</v>
      </c>
      <c r="E69" s="115">
        <v>293</v>
      </c>
      <c r="F69" s="114">
        <v>297</v>
      </c>
      <c r="G69" s="114">
        <v>283</v>
      </c>
      <c r="H69" s="114">
        <v>298</v>
      </c>
      <c r="I69" s="140">
        <v>299</v>
      </c>
      <c r="J69" s="115">
        <v>-6</v>
      </c>
      <c r="K69" s="116">
        <v>-2.0066889632107023</v>
      </c>
    </row>
    <row r="70" spans="1:11" ht="14.1" customHeight="1" x14ac:dyDescent="0.2">
      <c r="A70" s="306" t="s">
        <v>305</v>
      </c>
      <c r="B70" s="307" t="s">
        <v>306</v>
      </c>
      <c r="C70" s="308"/>
      <c r="D70" s="113">
        <v>1.2669442721715247</v>
      </c>
      <c r="E70" s="115">
        <v>143</v>
      </c>
      <c r="F70" s="114">
        <v>144</v>
      </c>
      <c r="G70" s="114">
        <v>130</v>
      </c>
      <c r="H70" s="114">
        <v>147</v>
      </c>
      <c r="I70" s="140">
        <v>145</v>
      </c>
      <c r="J70" s="115">
        <v>-2</v>
      </c>
      <c r="K70" s="116">
        <v>-1.3793103448275863</v>
      </c>
    </row>
    <row r="71" spans="1:11" ht="14.1" customHeight="1" x14ac:dyDescent="0.2">
      <c r="A71" s="306"/>
      <c r="B71" s="307" t="s">
        <v>307</v>
      </c>
      <c r="C71" s="308"/>
      <c r="D71" s="113">
        <v>1.1251882696907947</v>
      </c>
      <c r="E71" s="115">
        <v>127</v>
      </c>
      <c r="F71" s="114">
        <v>126</v>
      </c>
      <c r="G71" s="114">
        <v>114</v>
      </c>
      <c r="H71" s="114">
        <v>133</v>
      </c>
      <c r="I71" s="140">
        <v>131</v>
      </c>
      <c r="J71" s="115">
        <v>-4</v>
      </c>
      <c r="K71" s="116">
        <v>-3.053435114503817</v>
      </c>
    </row>
    <row r="72" spans="1:11" ht="14.1" customHeight="1" x14ac:dyDescent="0.2">
      <c r="A72" s="306">
        <v>84</v>
      </c>
      <c r="B72" s="307" t="s">
        <v>308</v>
      </c>
      <c r="C72" s="308"/>
      <c r="D72" s="113">
        <v>1.5858952777531674</v>
      </c>
      <c r="E72" s="115">
        <v>179</v>
      </c>
      <c r="F72" s="114">
        <v>188</v>
      </c>
      <c r="G72" s="114">
        <v>192</v>
      </c>
      <c r="H72" s="114">
        <v>184</v>
      </c>
      <c r="I72" s="140">
        <v>173</v>
      </c>
      <c r="J72" s="115">
        <v>6</v>
      </c>
      <c r="K72" s="116">
        <v>3.4682080924855492</v>
      </c>
    </row>
    <row r="73" spans="1:11" ht="14.1" customHeight="1" x14ac:dyDescent="0.2">
      <c r="A73" s="306" t="s">
        <v>309</v>
      </c>
      <c r="B73" s="307" t="s">
        <v>310</v>
      </c>
      <c r="C73" s="308"/>
      <c r="D73" s="113">
        <v>0.2214937538761407</v>
      </c>
      <c r="E73" s="115">
        <v>25</v>
      </c>
      <c r="F73" s="114">
        <v>25</v>
      </c>
      <c r="G73" s="114">
        <v>23</v>
      </c>
      <c r="H73" s="114">
        <v>24</v>
      </c>
      <c r="I73" s="140">
        <v>23</v>
      </c>
      <c r="J73" s="115">
        <v>2</v>
      </c>
      <c r="K73" s="116">
        <v>8.695652173913043</v>
      </c>
    </row>
    <row r="74" spans="1:11" ht="14.1" customHeight="1" x14ac:dyDescent="0.2">
      <c r="A74" s="306" t="s">
        <v>311</v>
      </c>
      <c r="B74" s="307" t="s">
        <v>312</v>
      </c>
      <c r="C74" s="308"/>
      <c r="D74" s="113">
        <v>6.2018251085319394E-2</v>
      </c>
      <c r="E74" s="115">
        <v>7</v>
      </c>
      <c r="F74" s="114">
        <v>9</v>
      </c>
      <c r="G74" s="114">
        <v>10</v>
      </c>
      <c r="H74" s="114">
        <v>10</v>
      </c>
      <c r="I74" s="140">
        <v>11</v>
      </c>
      <c r="J74" s="115">
        <v>-4</v>
      </c>
      <c r="K74" s="116">
        <v>-36.363636363636367</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0.14175600248073003</v>
      </c>
      <c r="E77" s="115">
        <v>16</v>
      </c>
      <c r="F77" s="114">
        <v>16</v>
      </c>
      <c r="G77" s="114">
        <v>21</v>
      </c>
      <c r="H77" s="114">
        <v>16</v>
      </c>
      <c r="I77" s="140">
        <v>16</v>
      </c>
      <c r="J77" s="115">
        <v>0</v>
      </c>
      <c r="K77" s="116">
        <v>0</v>
      </c>
    </row>
    <row r="78" spans="1:11" ht="14.1" customHeight="1" x14ac:dyDescent="0.2">
      <c r="A78" s="306">
        <v>93</v>
      </c>
      <c r="B78" s="307" t="s">
        <v>317</v>
      </c>
      <c r="C78" s="308"/>
      <c r="D78" s="113">
        <v>8.8597501550456273E-2</v>
      </c>
      <c r="E78" s="115">
        <v>10</v>
      </c>
      <c r="F78" s="114">
        <v>10</v>
      </c>
      <c r="G78" s="114">
        <v>12</v>
      </c>
      <c r="H78" s="114">
        <v>12</v>
      </c>
      <c r="I78" s="140">
        <v>12</v>
      </c>
      <c r="J78" s="115">
        <v>-2</v>
      </c>
      <c r="K78" s="116">
        <v>-16.666666666666668</v>
      </c>
    </row>
    <row r="79" spans="1:11" ht="14.1" customHeight="1" x14ac:dyDescent="0.2">
      <c r="A79" s="306">
        <v>94</v>
      </c>
      <c r="B79" s="307" t="s">
        <v>318</v>
      </c>
      <c r="C79" s="308"/>
      <c r="D79" s="113">
        <v>0.52272525914769208</v>
      </c>
      <c r="E79" s="115">
        <v>59</v>
      </c>
      <c r="F79" s="114">
        <v>55</v>
      </c>
      <c r="G79" s="114">
        <v>55</v>
      </c>
      <c r="H79" s="114">
        <v>59</v>
      </c>
      <c r="I79" s="140">
        <v>60</v>
      </c>
      <c r="J79" s="115">
        <v>-1</v>
      </c>
      <c r="K79" s="116">
        <v>-1.6666666666666667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3.6856560644989811</v>
      </c>
      <c r="E81" s="143">
        <v>416</v>
      </c>
      <c r="F81" s="144">
        <v>422</v>
      </c>
      <c r="G81" s="144">
        <v>417</v>
      </c>
      <c r="H81" s="144">
        <v>424</v>
      </c>
      <c r="I81" s="145">
        <v>409</v>
      </c>
      <c r="J81" s="143">
        <v>7</v>
      </c>
      <c r="K81" s="146">
        <v>1.7114914425427872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3000</v>
      </c>
      <c r="G12" s="536">
        <v>1955</v>
      </c>
      <c r="H12" s="536">
        <v>3977</v>
      </c>
      <c r="I12" s="536">
        <v>2821</v>
      </c>
      <c r="J12" s="537">
        <v>3588</v>
      </c>
      <c r="K12" s="538">
        <v>-588</v>
      </c>
      <c r="L12" s="349">
        <v>-16.387959866220736</v>
      </c>
    </row>
    <row r="13" spans="1:17" s="110" customFormat="1" ht="15" customHeight="1" x14ac:dyDescent="0.2">
      <c r="A13" s="350" t="s">
        <v>344</v>
      </c>
      <c r="B13" s="351" t="s">
        <v>345</v>
      </c>
      <c r="C13" s="347"/>
      <c r="D13" s="347"/>
      <c r="E13" s="348"/>
      <c r="F13" s="536">
        <v>1852</v>
      </c>
      <c r="G13" s="536">
        <v>959</v>
      </c>
      <c r="H13" s="536">
        <v>2165</v>
      </c>
      <c r="I13" s="536">
        <v>1662</v>
      </c>
      <c r="J13" s="537">
        <v>2289</v>
      </c>
      <c r="K13" s="538">
        <v>-437</v>
      </c>
      <c r="L13" s="349">
        <v>-19.09130624726955</v>
      </c>
    </row>
    <row r="14" spans="1:17" s="110" customFormat="1" ht="22.5" customHeight="1" x14ac:dyDescent="0.2">
      <c r="A14" s="350"/>
      <c r="B14" s="351" t="s">
        <v>346</v>
      </c>
      <c r="C14" s="347"/>
      <c r="D14" s="347"/>
      <c r="E14" s="348"/>
      <c r="F14" s="536">
        <v>1148</v>
      </c>
      <c r="G14" s="536">
        <v>996</v>
      </c>
      <c r="H14" s="536">
        <v>1812</v>
      </c>
      <c r="I14" s="536">
        <v>1159</v>
      </c>
      <c r="J14" s="537">
        <v>1299</v>
      </c>
      <c r="K14" s="538">
        <v>-151</v>
      </c>
      <c r="L14" s="349">
        <v>-11.624326404926867</v>
      </c>
    </row>
    <row r="15" spans="1:17" s="110" customFormat="1" ht="15" customHeight="1" x14ac:dyDescent="0.2">
      <c r="A15" s="350" t="s">
        <v>347</v>
      </c>
      <c r="B15" s="351" t="s">
        <v>108</v>
      </c>
      <c r="C15" s="347"/>
      <c r="D15" s="347"/>
      <c r="E15" s="348"/>
      <c r="F15" s="536">
        <v>668</v>
      </c>
      <c r="G15" s="536">
        <v>455</v>
      </c>
      <c r="H15" s="536">
        <v>1992</v>
      </c>
      <c r="I15" s="536">
        <v>616</v>
      </c>
      <c r="J15" s="537">
        <v>841</v>
      </c>
      <c r="K15" s="538">
        <v>-173</v>
      </c>
      <c r="L15" s="349">
        <v>-20.57074910820452</v>
      </c>
    </row>
    <row r="16" spans="1:17" s="110" customFormat="1" ht="15" customHeight="1" x14ac:dyDescent="0.2">
      <c r="A16" s="350"/>
      <c r="B16" s="351" t="s">
        <v>109</v>
      </c>
      <c r="C16" s="347"/>
      <c r="D16" s="347"/>
      <c r="E16" s="348"/>
      <c r="F16" s="536">
        <v>2029</v>
      </c>
      <c r="G16" s="536">
        <v>1307</v>
      </c>
      <c r="H16" s="536">
        <v>1771</v>
      </c>
      <c r="I16" s="536">
        <v>1915</v>
      </c>
      <c r="J16" s="537">
        <v>2378</v>
      </c>
      <c r="K16" s="538">
        <v>-349</v>
      </c>
      <c r="L16" s="349">
        <v>-14.676198486122793</v>
      </c>
    </row>
    <row r="17" spans="1:12" s="110" customFormat="1" ht="15" customHeight="1" x14ac:dyDescent="0.2">
      <c r="A17" s="350"/>
      <c r="B17" s="351" t="s">
        <v>110</v>
      </c>
      <c r="C17" s="347"/>
      <c r="D17" s="347"/>
      <c r="E17" s="348"/>
      <c r="F17" s="536">
        <v>264</v>
      </c>
      <c r="G17" s="536">
        <v>168</v>
      </c>
      <c r="H17" s="536">
        <v>192</v>
      </c>
      <c r="I17" s="536">
        <v>261</v>
      </c>
      <c r="J17" s="537">
        <v>344</v>
      </c>
      <c r="K17" s="538">
        <v>-80</v>
      </c>
      <c r="L17" s="349">
        <v>-23.255813953488371</v>
      </c>
    </row>
    <row r="18" spans="1:12" s="110" customFormat="1" ht="15" customHeight="1" x14ac:dyDescent="0.2">
      <c r="A18" s="350"/>
      <c r="B18" s="351" t="s">
        <v>111</v>
      </c>
      <c r="C18" s="347"/>
      <c r="D18" s="347"/>
      <c r="E18" s="348"/>
      <c r="F18" s="536">
        <v>39</v>
      </c>
      <c r="G18" s="536">
        <v>25</v>
      </c>
      <c r="H18" s="536">
        <v>22</v>
      </c>
      <c r="I18" s="536">
        <v>29</v>
      </c>
      <c r="J18" s="537">
        <v>25</v>
      </c>
      <c r="K18" s="538">
        <v>14</v>
      </c>
      <c r="L18" s="349">
        <v>56</v>
      </c>
    </row>
    <row r="19" spans="1:12" s="110" customFormat="1" ht="15" customHeight="1" x14ac:dyDescent="0.2">
      <c r="A19" s="118" t="s">
        <v>113</v>
      </c>
      <c r="B19" s="119" t="s">
        <v>181</v>
      </c>
      <c r="C19" s="347"/>
      <c r="D19" s="347"/>
      <c r="E19" s="348"/>
      <c r="F19" s="536">
        <v>2106</v>
      </c>
      <c r="G19" s="536">
        <v>1261</v>
      </c>
      <c r="H19" s="536">
        <v>3074</v>
      </c>
      <c r="I19" s="536">
        <v>2046</v>
      </c>
      <c r="J19" s="537">
        <v>2658</v>
      </c>
      <c r="K19" s="538">
        <v>-552</v>
      </c>
      <c r="L19" s="349">
        <v>-20.767494356659142</v>
      </c>
    </row>
    <row r="20" spans="1:12" s="110" customFormat="1" ht="15" customHeight="1" x14ac:dyDescent="0.2">
      <c r="A20" s="118"/>
      <c r="B20" s="119" t="s">
        <v>182</v>
      </c>
      <c r="C20" s="347"/>
      <c r="D20" s="347"/>
      <c r="E20" s="348"/>
      <c r="F20" s="536">
        <v>894</v>
      </c>
      <c r="G20" s="536">
        <v>694</v>
      </c>
      <c r="H20" s="536">
        <v>903</v>
      </c>
      <c r="I20" s="536">
        <v>775</v>
      </c>
      <c r="J20" s="537">
        <v>930</v>
      </c>
      <c r="K20" s="538">
        <v>-36</v>
      </c>
      <c r="L20" s="349">
        <v>-3.870967741935484</v>
      </c>
    </row>
    <row r="21" spans="1:12" s="110" customFormat="1" ht="15" customHeight="1" x14ac:dyDescent="0.2">
      <c r="A21" s="118" t="s">
        <v>113</v>
      </c>
      <c r="B21" s="119" t="s">
        <v>116</v>
      </c>
      <c r="C21" s="347"/>
      <c r="D21" s="347"/>
      <c r="E21" s="348"/>
      <c r="F21" s="536">
        <v>1971</v>
      </c>
      <c r="G21" s="536">
        <v>1319</v>
      </c>
      <c r="H21" s="536">
        <v>2991</v>
      </c>
      <c r="I21" s="536">
        <v>1713</v>
      </c>
      <c r="J21" s="537">
        <v>2470</v>
      </c>
      <c r="K21" s="538">
        <v>-499</v>
      </c>
      <c r="L21" s="349">
        <v>-20.20242914979757</v>
      </c>
    </row>
    <row r="22" spans="1:12" s="110" customFormat="1" ht="15" customHeight="1" x14ac:dyDescent="0.2">
      <c r="A22" s="118"/>
      <c r="B22" s="119" t="s">
        <v>117</v>
      </c>
      <c r="C22" s="347"/>
      <c r="D22" s="347"/>
      <c r="E22" s="348"/>
      <c r="F22" s="536">
        <v>1025</v>
      </c>
      <c r="G22" s="536">
        <v>634</v>
      </c>
      <c r="H22" s="536">
        <v>983</v>
      </c>
      <c r="I22" s="536">
        <v>1105</v>
      </c>
      <c r="J22" s="537">
        <v>1115</v>
      </c>
      <c r="K22" s="538">
        <v>-90</v>
      </c>
      <c r="L22" s="349">
        <v>-8.071748878923767</v>
      </c>
    </row>
    <row r="23" spans="1:12" s="110" customFormat="1" ht="15" customHeight="1" x14ac:dyDescent="0.2">
      <c r="A23" s="352" t="s">
        <v>347</v>
      </c>
      <c r="B23" s="353" t="s">
        <v>193</v>
      </c>
      <c r="C23" s="354"/>
      <c r="D23" s="354"/>
      <c r="E23" s="355"/>
      <c r="F23" s="539">
        <v>46</v>
      </c>
      <c r="G23" s="539">
        <v>69</v>
      </c>
      <c r="H23" s="539">
        <v>880</v>
      </c>
      <c r="I23" s="539">
        <v>45</v>
      </c>
      <c r="J23" s="540">
        <v>124</v>
      </c>
      <c r="K23" s="541">
        <v>-78</v>
      </c>
      <c r="L23" s="356">
        <v>-62.903225806451616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29.5</v>
      </c>
      <c r="G25" s="542">
        <v>32</v>
      </c>
      <c r="H25" s="542">
        <v>36.200000000000003</v>
      </c>
      <c r="I25" s="542">
        <v>32.9</v>
      </c>
      <c r="J25" s="542">
        <v>24.3</v>
      </c>
      <c r="K25" s="543" t="s">
        <v>349</v>
      </c>
      <c r="L25" s="364">
        <v>5.1999999999999993</v>
      </c>
    </row>
    <row r="26" spans="1:12" s="110" customFormat="1" ht="15" customHeight="1" x14ac:dyDescent="0.2">
      <c r="A26" s="365" t="s">
        <v>105</v>
      </c>
      <c r="B26" s="366" t="s">
        <v>345</v>
      </c>
      <c r="C26" s="362"/>
      <c r="D26" s="362"/>
      <c r="E26" s="363"/>
      <c r="F26" s="542">
        <v>28.2</v>
      </c>
      <c r="G26" s="542">
        <v>30.5</v>
      </c>
      <c r="H26" s="542">
        <v>34.6</v>
      </c>
      <c r="I26" s="542">
        <v>30.5</v>
      </c>
      <c r="J26" s="544">
        <v>21.6</v>
      </c>
      <c r="K26" s="543" t="s">
        <v>349</v>
      </c>
      <c r="L26" s="364">
        <v>6.5999999999999979</v>
      </c>
    </row>
    <row r="27" spans="1:12" s="110" customFormat="1" ht="15" customHeight="1" x14ac:dyDescent="0.2">
      <c r="A27" s="365"/>
      <c r="B27" s="366" t="s">
        <v>346</v>
      </c>
      <c r="C27" s="362"/>
      <c r="D27" s="362"/>
      <c r="E27" s="363"/>
      <c r="F27" s="542">
        <v>31.7</v>
      </c>
      <c r="G27" s="542">
        <v>33.4</v>
      </c>
      <c r="H27" s="542">
        <v>37.9</v>
      </c>
      <c r="I27" s="542">
        <v>36.299999999999997</v>
      </c>
      <c r="J27" s="542">
        <v>29.1</v>
      </c>
      <c r="K27" s="543" t="s">
        <v>349</v>
      </c>
      <c r="L27" s="364">
        <v>2.5999999999999979</v>
      </c>
    </row>
    <row r="28" spans="1:12" s="110" customFormat="1" ht="15" customHeight="1" x14ac:dyDescent="0.2">
      <c r="A28" s="365" t="s">
        <v>113</v>
      </c>
      <c r="B28" s="366" t="s">
        <v>108</v>
      </c>
      <c r="C28" s="362"/>
      <c r="D28" s="362"/>
      <c r="E28" s="363"/>
      <c r="F28" s="542">
        <v>38</v>
      </c>
      <c r="G28" s="542">
        <v>39.4</v>
      </c>
      <c r="H28" s="542">
        <v>41.9</v>
      </c>
      <c r="I28" s="542">
        <v>45.8</v>
      </c>
      <c r="J28" s="542">
        <v>32.200000000000003</v>
      </c>
      <c r="K28" s="543" t="s">
        <v>349</v>
      </c>
      <c r="L28" s="364">
        <v>5.7999999999999972</v>
      </c>
    </row>
    <row r="29" spans="1:12" s="110" customFormat="1" ht="11.25" x14ac:dyDescent="0.2">
      <c r="A29" s="365"/>
      <c r="B29" s="366" t="s">
        <v>109</v>
      </c>
      <c r="C29" s="362"/>
      <c r="D29" s="362"/>
      <c r="E29" s="363"/>
      <c r="F29" s="542">
        <v>27.6</v>
      </c>
      <c r="G29" s="542">
        <v>30.1</v>
      </c>
      <c r="H29" s="542">
        <v>33.1</v>
      </c>
      <c r="I29" s="542">
        <v>30</v>
      </c>
      <c r="J29" s="544">
        <v>22.7</v>
      </c>
      <c r="K29" s="543" t="s">
        <v>349</v>
      </c>
      <c r="L29" s="364">
        <v>4.9000000000000021</v>
      </c>
    </row>
    <row r="30" spans="1:12" s="110" customFormat="1" ht="15" customHeight="1" x14ac:dyDescent="0.2">
      <c r="A30" s="365"/>
      <c r="B30" s="366" t="s">
        <v>110</v>
      </c>
      <c r="C30" s="362"/>
      <c r="D30" s="362"/>
      <c r="E30" s="363"/>
      <c r="F30" s="542">
        <v>24.2</v>
      </c>
      <c r="G30" s="542">
        <v>30.4</v>
      </c>
      <c r="H30" s="542">
        <v>37.700000000000003</v>
      </c>
      <c r="I30" s="542">
        <v>26.8</v>
      </c>
      <c r="J30" s="542">
        <v>19.5</v>
      </c>
      <c r="K30" s="543" t="s">
        <v>349</v>
      </c>
      <c r="L30" s="364">
        <v>4.6999999999999993</v>
      </c>
    </row>
    <row r="31" spans="1:12" s="110" customFormat="1" ht="15" customHeight="1" x14ac:dyDescent="0.2">
      <c r="A31" s="365"/>
      <c r="B31" s="366" t="s">
        <v>111</v>
      </c>
      <c r="C31" s="362"/>
      <c r="D31" s="362"/>
      <c r="E31" s="363"/>
      <c r="F31" s="542">
        <v>35.9</v>
      </c>
      <c r="G31" s="542">
        <v>32</v>
      </c>
      <c r="H31" s="542">
        <v>40.9</v>
      </c>
      <c r="I31" s="542">
        <v>34.5</v>
      </c>
      <c r="J31" s="542">
        <v>24</v>
      </c>
      <c r="K31" s="543" t="s">
        <v>349</v>
      </c>
      <c r="L31" s="364">
        <v>11.899999999999999</v>
      </c>
    </row>
    <row r="32" spans="1:12" s="110" customFormat="1" ht="15" customHeight="1" x14ac:dyDescent="0.2">
      <c r="A32" s="367" t="s">
        <v>113</v>
      </c>
      <c r="B32" s="368" t="s">
        <v>181</v>
      </c>
      <c r="C32" s="362"/>
      <c r="D32" s="362"/>
      <c r="E32" s="363"/>
      <c r="F32" s="542">
        <v>28.3</v>
      </c>
      <c r="G32" s="542">
        <v>32</v>
      </c>
      <c r="H32" s="542">
        <v>35.5</v>
      </c>
      <c r="I32" s="542">
        <v>32.5</v>
      </c>
      <c r="J32" s="544">
        <v>22</v>
      </c>
      <c r="K32" s="543" t="s">
        <v>349</v>
      </c>
      <c r="L32" s="364">
        <v>6.3000000000000007</v>
      </c>
    </row>
    <row r="33" spans="1:12" s="110" customFormat="1" ht="15" customHeight="1" x14ac:dyDescent="0.2">
      <c r="A33" s="367"/>
      <c r="B33" s="368" t="s">
        <v>182</v>
      </c>
      <c r="C33" s="362"/>
      <c r="D33" s="362"/>
      <c r="E33" s="363"/>
      <c r="F33" s="542">
        <v>32.5</v>
      </c>
      <c r="G33" s="542">
        <v>31.9</v>
      </c>
      <c r="H33" s="542">
        <v>37.799999999999997</v>
      </c>
      <c r="I33" s="542">
        <v>34</v>
      </c>
      <c r="J33" s="542">
        <v>30.4</v>
      </c>
      <c r="K33" s="543" t="s">
        <v>349</v>
      </c>
      <c r="L33" s="364">
        <v>2.1000000000000014</v>
      </c>
    </row>
    <row r="34" spans="1:12" s="369" customFormat="1" ht="15" customHeight="1" x14ac:dyDescent="0.2">
      <c r="A34" s="367" t="s">
        <v>113</v>
      </c>
      <c r="B34" s="368" t="s">
        <v>116</v>
      </c>
      <c r="C34" s="362"/>
      <c r="D34" s="362"/>
      <c r="E34" s="363"/>
      <c r="F34" s="542">
        <v>25.8</v>
      </c>
      <c r="G34" s="542">
        <v>28.6</v>
      </c>
      <c r="H34" s="542">
        <v>34.299999999999997</v>
      </c>
      <c r="I34" s="542">
        <v>28</v>
      </c>
      <c r="J34" s="542">
        <v>20.6</v>
      </c>
      <c r="K34" s="543" t="s">
        <v>349</v>
      </c>
      <c r="L34" s="364">
        <v>5.1999999999999993</v>
      </c>
    </row>
    <row r="35" spans="1:12" s="369" customFormat="1" ht="11.25" x14ac:dyDescent="0.2">
      <c r="A35" s="370"/>
      <c r="B35" s="371" t="s">
        <v>117</v>
      </c>
      <c r="C35" s="372"/>
      <c r="D35" s="372"/>
      <c r="E35" s="373"/>
      <c r="F35" s="545">
        <v>36.700000000000003</v>
      </c>
      <c r="G35" s="545">
        <v>38.9</v>
      </c>
      <c r="H35" s="545">
        <v>40.299999999999997</v>
      </c>
      <c r="I35" s="545">
        <v>40.4</v>
      </c>
      <c r="J35" s="546">
        <v>32.1</v>
      </c>
      <c r="K35" s="547" t="s">
        <v>349</v>
      </c>
      <c r="L35" s="374">
        <v>4.6000000000000014</v>
      </c>
    </row>
    <row r="36" spans="1:12" s="369" customFormat="1" ht="15.95" customHeight="1" x14ac:dyDescent="0.2">
      <c r="A36" s="375" t="s">
        <v>350</v>
      </c>
      <c r="B36" s="376"/>
      <c r="C36" s="377"/>
      <c r="D36" s="376"/>
      <c r="E36" s="378"/>
      <c r="F36" s="548">
        <v>2924</v>
      </c>
      <c r="G36" s="548">
        <v>1855</v>
      </c>
      <c r="H36" s="548">
        <v>2758</v>
      </c>
      <c r="I36" s="548">
        <v>2741</v>
      </c>
      <c r="J36" s="548">
        <v>3421</v>
      </c>
      <c r="K36" s="549">
        <v>-497</v>
      </c>
      <c r="L36" s="380">
        <v>-14.527915814089447</v>
      </c>
    </row>
    <row r="37" spans="1:12" s="369" customFormat="1" ht="15.95" customHeight="1" x14ac:dyDescent="0.2">
      <c r="A37" s="381"/>
      <c r="B37" s="382" t="s">
        <v>113</v>
      </c>
      <c r="C37" s="382" t="s">
        <v>351</v>
      </c>
      <c r="D37" s="382"/>
      <c r="E37" s="383"/>
      <c r="F37" s="548">
        <v>864</v>
      </c>
      <c r="G37" s="548">
        <v>593</v>
      </c>
      <c r="H37" s="548">
        <v>998</v>
      </c>
      <c r="I37" s="548">
        <v>902</v>
      </c>
      <c r="J37" s="548">
        <v>831</v>
      </c>
      <c r="K37" s="549">
        <v>33</v>
      </c>
      <c r="L37" s="380">
        <v>3.9711191335740073</v>
      </c>
    </row>
    <row r="38" spans="1:12" s="369" customFormat="1" ht="15.95" customHeight="1" x14ac:dyDescent="0.2">
      <c r="A38" s="381"/>
      <c r="B38" s="384" t="s">
        <v>105</v>
      </c>
      <c r="C38" s="384" t="s">
        <v>106</v>
      </c>
      <c r="D38" s="385"/>
      <c r="E38" s="383"/>
      <c r="F38" s="548">
        <v>1811</v>
      </c>
      <c r="G38" s="548">
        <v>908</v>
      </c>
      <c r="H38" s="548">
        <v>1435</v>
      </c>
      <c r="I38" s="548">
        <v>1611</v>
      </c>
      <c r="J38" s="550">
        <v>2179</v>
      </c>
      <c r="K38" s="549">
        <v>-368</v>
      </c>
      <c r="L38" s="380">
        <v>-16.888480954566315</v>
      </c>
    </row>
    <row r="39" spans="1:12" s="369" customFormat="1" ht="15.95" customHeight="1" x14ac:dyDescent="0.2">
      <c r="A39" s="381"/>
      <c r="B39" s="385"/>
      <c r="C39" s="382" t="s">
        <v>352</v>
      </c>
      <c r="D39" s="385"/>
      <c r="E39" s="383"/>
      <c r="F39" s="548">
        <v>511</v>
      </c>
      <c r="G39" s="548">
        <v>277</v>
      </c>
      <c r="H39" s="548">
        <v>497</v>
      </c>
      <c r="I39" s="548">
        <v>492</v>
      </c>
      <c r="J39" s="548">
        <v>470</v>
      </c>
      <c r="K39" s="549">
        <v>41</v>
      </c>
      <c r="L39" s="380">
        <v>8.7234042553191493</v>
      </c>
    </row>
    <row r="40" spans="1:12" s="369" customFormat="1" ht="15.95" customHeight="1" x14ac:dyDescent="0.2">
      <c r="A40" s="381"/>
      <c r="B40" s="384"/>
      <c r="C40" s="384" t="s">
        <v>107</v>
      </c>
      <c r="D40" s="385"/>
      <c r="E40" s="383"/>
      <c r="F40" s="548">
        <v>1113</v>
      </c>
      <c r="G40" s="548">
        <v>947</v>
      </c>
      <c r="H40" s="548">
        <v>1323</v>
      </c>
      <c r="I40" s="548">
        <v>1130</v>
      </c>
      <c r="J40" s="548">
        <v>1242</v>
      </c>
      <c r="K40" s="549">
        <v>-129</v>
      </c>
      <c r="L40" s="380">
        <v>-10.386473429951691</v>
      </c>
    </row>
    <row r="41" spans="1:12" s="369" customFormat="1" ht="24" customHeight="1" x14ac:dyDescent="0.2">
      <c r="A41" s="381"/>
      <c r="B41" s="385"/>
      <c r="C41" s="382" t="s">
        <v>352</v>
      </c>
      <c r="D41" s="385"/>
      <c r="E41" s="383"/>
      <c r="F41" s="548">
        <v>353</v>
      </c>
      <c r="G41" s="548">
        <v>316</v>
      </c>
      <c r="H41" s="548">
        <v>501</v>
      </c>
      <c r="I41" s="548">
        <v>410</v>
      </c>
      <c r="J41" s="550">
        <v>361</v>
      </c>
      <c r="K41" s="549">
        <v>-8</v>
      </c>
      <c r="L41" s="380">
        <v>-2.21606648199446</v>
      </c>
    </row>
    <row r="42" spans="1:12" s="110" customFormat="1" ht="15" customHeight="1" x14ac:dyDescent="0.2">
      <c r="A42" s="381"/>
      <c r="B42" s="384" t="s">
        <v>113</v>
      </c>
      <c r="C42" s="384" t="s">
        <v>353</v>
      </c>
      <c r="D42" s="385"/>
      <c r="E42" s="383"/>
      <c r="F42" s="548">
        <v>606</v>
      </c>
      <c r="G42" s="548">
        <v>368</v>
      </c>
      <c r="H42" s="548">
        <v>850</v>
      </c>
      <c r="I42" s="548">
        <v>544</v>
      </c>
      <c r="J42" s="548">
        <v>687</v>
      </c>
      <c r="K42" s="549">
        <v>-81</v>
      </c>
      <c r="L42" s="380">
        <v>-11.790393013100436</v>
      </c>
    </row>
    <row r="43" spans="1:12" s="110" customFormat="1" ht="15" customHeight="1" x14ac:dyDescent="0.2">
      <c r="A43" s="381"/>
      <c r="B43" s="385"/>
      <c r="C43" s="382" t="s">
        <v>352</v>
      </c>
      <c r="D43" s="385"/>
      <c r="E43" s="383"/>
      <c r="F43" s="548">
        <v>230</v>
      </c>
      <c r="G43" s="548">
        <v>145</v>
      </c>
      <c r="H43" s="548">
        <v>356</v>
      </c>
      <c r="I43" s="548">
        <v>249</v>
      </c>
      <c r="J43" s="548">
        <v>221</v>
      </c>
      <c r="K43" s="549">
        <v>9</v>
      </c>
      <c r="L43" s="380">
        <v>4.0723981900452486</v>
      </c>
    </row>
    <row r="44" spans="1:12" s="110" customFormat="1" ht="15" customHeight="1" x14ac:dyDescent="0.2">
      <c r="A44" s="381"/>
      <c r="B44" s="384"/>
      <c r="C44" s="366" t="s">
        <v>109</v>
      </c>
      <c r="D44" s="385"/>
      <c r="E44" s="383"/>
      <c r="F44" s="548">
        <v>2015</v>
      </c>
      <c r="G44" s="548">
        <v>1294</v>
      </c>
      <c r="H44" s="548">
        <v>1695</v>
      </c>
      <c r="I44" s="548">
        <v>1907</v>
      </c>
      <c r="J44" s="550">
        <v>2365</v>
      </c>
      <c r="K44" s="549">
        <v>-350</v>
      </c>
      <c r="L44" s="380">
        <v>-14.799154334038056</v>
      </c>
    </row>
    <row r="45" spans="1:12" s="110" customFormat="1" ht="15" customHeight="1" x14ac:dyDescent="0.2">
      <c r="A45" s="381"/>
      <c r="B45" s="385"/>
      <c r="C45" s="382" t="s">
        <v>352</v>
      </c>
      <c r="D45" s="385"/>
      <c r="E45" s="383"/>
      <c r="F45" s="548">
        <v>556</v>
      </c>
      <c r="G45" s="548">
        <v>389</v>
      </c>
      <c r="H45" s="548">
        <v>561</v>
      </c>
      <c r="I45" s="548">
        <v>573</v>
      </c>
      <c r="J45" s="548">
        <v>537</v>
      </c>
      <c r="K45" s="549">
        <v>19</v>
      </c>
      <c r="L45" s="380">
        <v>3.5381750465549349</v>
      </c>
    </row>
    <row r="46" spans="1:12" s="110" customFormat="1" ht="15" customHeight="1" x14ac:dyDescent="0.2">
      <c r="A46" s="381"/>
      <c r="B46" s="384"/>
      <c r="C46" s="366" t="s">
        <v>110</v>
      </c>
      <c r="D46" s="385"/>
      <c r="E46" s="383"/>
      <c r="F46" s="548">
        <v>264</v>
      </c>
      <c r="G46" s="548">
        <v>168</v>
      </c>
      <c r="H46" s="548">
        <v>191</v>
      </c>
      <c r="I46" s="548">
        <v>261</v>
      </c>
      <c r="J46" s="548">
        <v>344</v>
      </c>
      <c r="K46" s="549">
        <v>-80</v>
      </c>
      <c r="L46" s="380">
        <v>-23.255813953488371</v>
      </c>
    </row>
    <row r="47" spans="1:12" s="110" customFormat="1" ht="15" customHeight="1" x14ac:dyDescent="0.2">
      <c r="A47" s="381"/>
      <c r="B47" s="385"/>
      <c r="C47" s="382" t="s">
        <v>352</v>
      </c>
      <c r="D47" s="385"/>
      <c r="E47" s="383"/>
      <c r="F47" s="548">
        <v>64</v>
      </c>
      <c r="G47" s="548">
        <v>51</v>
      </c>
      <c r="H47" s="548">
        <v>72</v>
      </c>
      <c r="I47" s="548">
        <v>70</v>
      </c>
      <c r="J47" s="550">
        <v>67</v>
      </c>
      <c r="K47" s="549">
        <v>-3</v>
      </c>
      <c r="L47" s="380">
        <v>-4.4776119402985071</v>
      </c>
    </row>
    <row r="48" spans="1:12" s="110" customFormat="1" ht="15" customHeight="1" x14ac:dyDescent="0.2">
      <c r="A48" s="381"/>
      <c r="B48" s="385"/>
      <c r="C48" s="366" t="s">
        <v>111</v>
      </c>
      <c r="D48" s="386"/>
      <c r="E48" s="387"/>
      <c r="F48" s="548">
        <v>39</v>
      </c>
      <c r="G48" s="548">
        <v>25</v>
      </c>
      <c r="H48" s="548">
        <v>22</v>
      </c>
      <c r="I48" s="548">
        <v>29</v>
      </c>
      <c r="J48" s="548">
        <v>25</v>
      </c>
      <c r="K48" s="549">
        <v>14</v>
      </c>
      <c r="L48" s="380">
        <v>56</v>
      </c>
    </row>
    <row r="49" spans="1:12" s="110" customFormat="1" ht="15" customHeight="1" x14ac:dyDescent="0.2">
      <c r="A49" s="381"/>
      <c r="B49" s="385"/>
      <c r="C49" s="382" t="s">
        <v>352</v>
      </c>
      <c r="D49" s="385"/>
      <c r="E49" s="383"/>
      <c r="F49" s="548">
        <v>14</v>
      </c>
      <c r="G49" s="548">
        <v>8</v>
      </c>
      <c r="H49" s="548">
        <v>9</v>
      </c>
      <c r="I49" s="548">
        <v>10</v>
      </c>
      <c r="J49" s="548">
        <v>6</v>
      </c>
      <c r="K49" s="549">
        <v>8</v>
      </c>
      <c r="L49" s="380">
        <v>133.33333333333334</v>
      </c>
    </row>
    <row r="50" spans="1:12" s="110" customFormat="1" ht="15" customHeight="1" x14ac:dyDescent="0.2">
      <c r="A50" s="381"/>
      <c r="B50" s="384" t="s">
        <v>113</v>
      </c>
      <c r="C50" s="382" t="s">
        <v>181</v>
      </c>
      <c r="D50" s="385"/>
      <c r="E50" s="383"/>
      <c r="F50" s="548">
        <v>2034</v>
      </c>
      <c r="G50" s="548">
        <v>1166</v>
      </c>
      <c r="H50" s="548">
        <v>1884</v>
      </c>
      <c r="I50" s="548">
        <v>1970</v>
      </c>
      <c r="J50" s="550">
        <v>2493</v>
      </c>
      <c r="K50" s="549">
        <v>-459</v>
      </c>
      <c r="L50" s="380">
        <v>-18.411552346570396</v>
      </c>
    </row>
    <row r="51" spans="1:12" s="110" customFormat="1" ht="15" customHeight="1" x14ac:dyDescent="0.2">
      <c r="A51" s="381"/>
      <c r="B51" s="385"/>
      <c r="C51" s="382" t="s">
        <v>352</v>
      </c>
      <c r="D51" s="385"/>
      <c r="E51" s="383"/>
      <c r="F51" s="548">
        <v>575</v>
      </c>
      <c r="G51" s="548">
        <v>373</v>
      </c>
      <c r="H51" s="548">
        <v>668</v>
      </c>
      <c r="I51" s="548">
        <v>640</v>
      </c>
      <c r="J51" s="548">
        <v>549</v>
      </c>
      <c r="K51" s="549">
        <v>26</v>
      </c>
      <c r="L51" s="380">
        <v>4.7358834244080148</v>
      </c>
    </row>
    <row r="52" spans="1:12" s="110" customFormat="1" ht="15" customHeight="1" x14ac:dyDescent="0.2">
      <c r="A52" s="381"/>
      <c r="B52" s="384"/>
      <c r="C52" s="382" t="s">
        <v>182</v>
      </c>
      <c r="D52" s="385"/>
      <c r="E52" s="383"/>
      <c r="F52" s="548">
        <v>890</v>
      </c>
      <c r="G52" s="548">
        <v>689</v>
      </c>
      <c r="H52" s="548">
        <v>874</v>
      </c>
      <c r="I52" s="548">
        <v>771</v>
      </c>
      <c r="J52" s="548">
        <v>928</v>
      </c>
      <c r="K52" s="549">
        <v>-38</v>
      </c>
      <c r="L52" s="380">
        <v>-4.0948275862068968</v>
      </c>
    </row>
    <row r="53" spans="1:12" s="269" customFormat="1" ht="11.25" customHeight="1" x14ac:dyDescent="0.2">
      <c r="A53" s="381"/>
      <c r="B53" s="385"/>
      <c r="C53" s="382" t="s">
        <v>352</v>
      </c>
      <c r="D53" s="385"/>
      <c r="E53" s="383"/>
      <c r="F53" s="548">
        <v>289</v>
      </c>
      <c r="G53" s="548">
        <v>220</v>
      </c>
      <c r="H53" s="548">
        <v>330</v>
      </c>
      <c r="I53" s="548">
        <v>262</v>
      </c>
      <c r="J53" s="550">
        <v>282</v>
      </c>
      <c r="K53" s="549">
        <v>7</v>
      </c>
      <c r="L53" s="380">
        <v>2.4822695035460991</v>
      </c>
    </row>
    <row r="54" spans="1:12" s="151" customFormat="1" ht="12.75" customHeight="1" x14ac:dyDescent="0.2">
      <c r="A54" s="381"/>
      <c r="B54" s="384" t="s">
        <v>113</v>
      </c>
      <c r="C54" s="384" t="s">
        <v>116</v>
      </c>
      <c r="D54" s="385"/>
      <c r="E54" s="383"/>
      <c r="F54" s="548">
        <v>1911</v>
      </c>
      <c r="G54" s="548">
        <v>1244</v>
      </c>
      <c r="H54" s="548">
        <v>1912</v>
      </c>
      <c r="I54" s="548">
        <v>1642</v>
      </c>
      <c r="J54" s="548">
        <v>2320</v>
      </c>
      <c r="K54" s="549">
        <v>-409</v>
      </c>
      <c r="L54" s="380">
        <v>-17.629310344827587</v>
      </c>
    </row>
    <row r="55" spans="1:12" ht="11.25" x14ac:dyDescent="0.2">
      <c r="A55" s="381"/>
      <c r="B55" s="385"/>
      <c r="C55" s="382" t="s">
        <v>352</v>
      </c>
      <c r="D55" s="385"/>
      <c r="E55" s="383"/>
      <c r="F55" s="548">
        <v>493</v>
      </c>
      <c r="G55" s="548">
        <v>356</v>
      </c>
      <c r="H55" s="548">
        <v>656</v>
      </c>
      <c r="I55" s="548">
        <v>459</v>
      </c>
      <c r="J55" s="548">
        <v>478</v>
      </c>
      <c r="K55" s="549">
        <v>15</v>
      </c>
      <c r="L55" s="380">
        <v>3.1380753138075312</v>
      </c>
    </row>
    <row r="56" spans="1:12" ht="14.25" customHeight="1" x14ac:dyDescent="0.2">
      <c r="A56" s="381"/>
      <c r="B56" s="385"/>
      <c r="C56" s="384" t="s">
        <v>117</v>
      </c>
      <c r="D56" s="385"/>
      <c r="E56" s="383"/>
      <c r="F56" s="548">
        <v>1011</v>
      </c>
      <c r="G56" s="548">
        <v>609</v>
      </c>
      <c r="H56" s="548">
        <v>843</v>
      </c>
      <c r="I56" s="548">
        <v>1096</v>
      </c>
      <c r="J56" s="548">
        <v>1098</v>
      </c>
      <c r="K56" s="549">
        <v>-87</v>
      </c>
      <c r="L56" s="380">
        <v>-7.9234972677595632</v>
      </c>
    </row>
    <row r="57" spans="1:12" ht="18.75" customHeight="1" x14ac:dyDescent="0.2">
      <c r="A57" s="388"/>
      <c r="B57" s="389"/>
      <c r="C57" s="390" t="s">
        <v>352</v>
      </c>
      <c r="D57" s="389"/>
      <c r="E57" s="391"/>
      <c r="F57" s="551">
        <v>371</v>
      </c>
      <c r="G57" s="552">
        <v>237</v>
      </c>
      <c r="H57" s="552">
        <v>340</v>
      </c>
      <c r="I57" s="552">
        <v>443</v>
      </c>
      <c r="J57" s="552">
        <v>353</v>
      </c>
      <c r="K57" s="553">
        <f t="shared" ref="K57" si="0">IF(OR(F57=".",J57=".")=TRUE,".",IF(OR(F57="*",J57="*")=TRUE,"*",IF(AND(F57="-",J57="-")=TRUE,"-",IF(AND(ISNUMBER(J57),ISNUMBER(F57))=TRUE,IF(F57-J57=0,0,F57-J57),IF(ISNUMBER(F57)=TRUE,F57,-J57)))))</f>
        <v>18</v>
      </c>
      <c r="L57" s="392">
        <f t="shared" ref="L57" si="1">IF(K57 =".",".",IF(K57 ="*","*",IF(K57="-","-",IF(K57=0,0,IF(OR(J57="-",J57=".",F57="-",F57=".")=TRUE,"X",IF(J57=0,"0,0",IF(ABS(K57*100/J57)&gt;250,".X",(K57*100/J57))))))))</f>
        <v>5.0991501416430598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3000</v>
      </c>
      <c r="E11" s="114">
        <v>1955</v>
      </c>
      <c r="F11" s="114">
        <v>3977</v>
      </c>
      <c r="G11" s="114">
        <v>2821</v>
      </c>
      <c r="H11" s="140">
        <v>3588</v>
      </c>
      <c r="I11" s="115">
        <v>-588</v>
      </c>
      <c r="J11" s="116">
        <v>-16.387959866220736</v>
      </c>
    </row>
    <row r="12" spans="1:15" s="110" customFormat="1" ht="24.95" customHeight="1" x14ac:dyDescent="0.2">
      <c r="A12" s="193" t="s">
        <v>132</v>
      </c>
      <c r="B12" s="194" t="s">
        <v>133</v>
      </c>
      <c r="C12" s="113">
        <v>6.1333333333333337</v>
      </c>
      <c r="D12" s="115">
        <v>184</v>
      </c>
      <c r="E12" s="114">
        <v>56</v>
      </c>
      <c r="F12" s="114">
        <v>148</v>
      </c>
      <c r="G12" s="114">
        <v>178</v>
      </c>
      <c r="H12" s="140">
        <v>178</v>
      </c>
      <c r="I12" s="115">
        <v>6</v>
      </c>
      <c r="J12" s="116">
        <v>3.3707865168539324</v>
      </c>
    </row>
    <row r="13" spans="1:15" s="110" customFormat="1" ht="24.95" customHeight="1" x14ac:dyDescent="0.2">
      <c r="A13" s="193" t="s">
        <v>134</v>
      </c>
      <c r="B13" s="199" t="s">
        <v>214</v>
      </c>
      <c r="C13" s="113">
        <v>1.8666666666666667</v>
      </c>
      <c r="D13" s="115">
        <v>56</v>
      </c>
      <c r="E13" s="114">
        <v>22</v>
      </c>
      <c r="F13" s="114">
        <v>44</v>
      </c>
      <c r="G13" s="114">
        <v>37</v>
      </c>
      <c r="H13" s="140">
        <v>43</v>
      </c>
      <c r="I13" s="115">
        <v>13</v>
      </c>
      <c r="J13" s="116">
        <v>30.232558139534884</v>
      </c>
    </row>
    <row r="14" spans="1:15" s="287" customFormat="1" ht="24.95" customHeight="1" x14ac:dyDescent="0.2">
      <c r="A14" s="193" t="s">
        <v>215</v>
      </c>
      <c r="B14" s="199" t="s">
        <v>137</v>
      </c>
      <c r="C14" s="113">
        <v>14.033333333333333</v>
      </c>
      <c r="D14" s="115">
        <v>421</v>
      </c>
      <c r="E14" s="114">
        <v>291</v>
      </c>
      <c r="F14" s="114">
        <v>742</v>
      </c>
      <c r="G14" s="114">
        <v>564</v>
      </c>
      <c r="H14" s="140">
        <v>493</v>
      </c>
      <c r="I14" s="115">
        <v>-72</v>
      </c>
      <c r="J14" s="116">
        <v>-14.604462474645031</v>
      </c>
      <c r="K14" s="110"/>
      <c r="L14" s="110"/>
      <c r="M14" s="110"/>
      <c r="N14" s="110"/>
      <c r="O14" s="110"/>
    </row>
    <row r="15" spans="1:15" s="110" customFormat="1" ht="24.95" customHeight="1" x14ac:dyDescent="0.2">
      <c r="A15" s="193" t="s">
        <v>216</v>
      </c>
      <c r="B15" s="199" t="s">
        <v>217</v>
      </c>
      <c r="C15" s="113">
        <v>3.9666666666666668</v>
      </c>
      <c r="D15" s="115">
        <v>119</v>
      </c>
      <c r="E15" s="114">
        <v>94</v>
      </c>
      <c r="F15" s="114">
        <v>181</v>
      </c>
      <c r="G15" s="114">
        <v>97</v>
      </c>
      <c r="H15" s="140">
        <v>127</v>
      </c>
      <c r="I15" s="115">
        <v>-8</v>
      </c>
      <c r="J15" s="116">
        <v>-6.2992125984251972</v>
      </c>
    </row>
    <row r="16" spans="1:15" s="287" customFormat="1" ht="24.95" customHeight="1" x14ac:dyDescent="0.2">
      <c r="A16" s="193" t="s">
        <v>218</v>
      </c>
      <c r="B16" s="199" t="s">
        <v>141</v>
      </c>
      <c r="C16" s="113">
        <v>7</v>
      </c>
      <c r="D16" s="115">
        <v>210</v>
      </c>
      <c r="E16" s="114">
        <v>148</v>
      </c>
      <c r="F16" s="114">
        <v>449</v>
      </c>
      <c r="G16" s="114">
        <v>236</v>
      </c>
      <c r="H16" s="140">
        <v>285</v>
      </c>
      <c r="I16" s="115">
        <v>-75</v>
      </c>
      <c r="J16" s="116">
        <v>-26.315789473684209</v>
      </c>
      <c r="K16" s="110"/>
      <c r="L16" s="110"/>
      <c r="M16" s="110"/>
      <c r="N16" s="110"/>
      <c r="O16" s="110"/>
    </row>
    <row r="17" spans="1:15" s="110" customFormat="1" ht="24.95" customHeight="1" x14ac:dyDescent="0.2">
      <c r="A17" s="193" t="s">
        <v>142</v>
      </c>
      <c r="B17" s="199" t="s">
        <v>220</v>
      </c>
      <c r="C17" s="113">
        <v>3.0666666666666669</v>
      </c>
      <c r="D17" s="115">
        <v>92</v>
      </c>
      <c r="E17" s="114">
        <v>49</v>
      </c>
      <c r="F17" s="114">
        <v>112</v>
      </c>
      <c r="G17" s="114">
        <v>231</v>
      </c>
      <c r="H17" s="140">
        <v>81</v>
      </c>
      <c r="I17" s="115">
        <v>11</v>
      </c>
      <c r="J17" s="116">
        <v>13.580246913580247</v>
      </c>
    </row>
    <row r="18" spans="1:15" s="287" customFormat="1" ht="24.95" customHeight="1" x14ac:dyDescent="0.2">
      <c r="A18" s="201" t="s">
        <v>144</v>
      </c>
      <c r="B18" s="202" t="s">
        <v>145</v>
      </c>
      <c r="C18" s="113">
        <v>17.466666666666665</v>
      </c>
      <c r="D18" s="115">
        <v>524</v>
      </c>
      <c r="E18" s="114">
        <v>202</v>
      </c>
      <c r="F18" s="114">
        <v>414</v>
      </c>
      <c r="G18" s="114">
        <v>358</v>
      </c>
      <c r="H18" s="140">
        <v>935</v>
      </c>
      <c r="I18" s="115">
        <v>-411</v>
      </c>
      <c r="J18" s="116">
        <v>-43.957219251336902</v>
      </c>
      <c r="K18" s="110"/>
      <c r="L18" s="110"/>
      <c r="M18" s="110"/>
      <c r="N18" s="110"/>
      <c r="O18" s="110"/>
    </row>
    <row r="19" spans="1:15" s="110" customFormat="1" ht="24.95" customHeight="1" x14ac:dyDescent="0.2">
      <c r="A19" s="193" t="s">
        <v>146</v>
      </c>
      <c r="B19" s="199" t="s">
        <v>147</v>
      </c>
      <c r="C19" s="113">
        <v>11.8</v>
      </c>
      <c r="D19" s="115">
        <v>354</v>
      </c>
      <c r="E19" s="114">
        <v>318</v>
      </c>
      <c r="F19" s="114">
        <v>545</v>
      </c>
      <c r="G19" s="114">
        <v>299</v>
      </c>
      <c r="H19" s="140">
        <v>389</v>
      </c>
      <c r="I19" s="115">
        <v>-35</v>
      </c>
      <c r="J19" s="116">
        <v>-8.9974293059125969</v>
      </c>
    </row>
    <row r="20" spans="1:15" s="287" customFormat="1" ht="24.95" customHeight="1" x14ac:dyDescent="0.2">
      <c r="A20" s="193" t="s">
        <v>148</v>
      </c>
      <c r="B20" s="199" t="s">
        <v>149</v>
      </c>
      <c r="C20" s="113">
        <v>5.0999999999999996</v>
      </c>
      <c r="D20" s="115">
        <v>153</v>
      </c>
      <c r="E20" s="114">
        <v>91</v>
      </c>
      <c r="F20" s="114">
        <v>142</v>
      </c>
      <c r="G20" s="114">
        <v>134</v>
      </c>
      <c r="H20" s="140">
        <v>140</v>
      </c>
      <c r="I20" s="115">
        <v>13</v>
      </c>
      <c r="J20" s="116">
        <v>9.2857142857142865</v>
      </c>
      <c r="K20" s="110"/>
      <c r="L20" s="110"/>
      <c r="M20" s="110"/>
      <c r="N20" s="110"/>
      <c r="O20" s="110"/>
    </row>
    <row r="21" spans="1:15" s="110" customFormat="1" ht="24.95" customHeight="1" x14ac:dyDescent="0.2">
      <c r="A21" s="201" t="s">
        <v>150</v>
      </c>
      <c r="B21" s="202" t="s">
        <v>151</v>
      </c>
      <c r="C21" s="113">
        <v>7.166666666666667</v>
      </c>
      <c r="D21" s="115">
        <v>215</v>
      </c>
      <c r="E21" s="114">
        <v>209</v>
      </c>
      <c r="F21" s="114">
        <v>313</v>
      </c>
      <c r="G21" s="114">
        <v>304</v>
      </c>
      <c r="H21" s="140">
        <v>233</v>
      </c>
      <c r="I21" s="115">
        <v>-18</v>
      </c>
      <c r="J21" s="116">
        <v>-7.7253218884120169</v>
      </c>
    </row>
    <row r="22" spans="1:15" s="110" customFormat="1" ht="24.95" customHeight="1" x14ac:dyDescent="0.2">
      <c r="A22" s="201" t="s">
        <v>152</v>
      </c>
      <c r="B22" s="199" t="s">
        <v>153</v>
      </c>
      <c r="C22" s="113">
        <v>0.2</v>
      </c>
      <c r="D22" s="115">
        <v>6</v>
      </c>
      <c r="E22" s="114">
        <v>4</v>
      </c>
      <c r="F22" s="114">
        <v>8</v>
      </c>
      <c r="G22" s="114">
        <v>36</v>
      </c>
      <c r="H22" s="140">
        <v>16</v>
      </c>
      <c r="I22" s="115">
        <v>-10</v>
      </c>
      <c r="J22" s="116">
        <v>-62.5</v>
      </c>
    </row>
    <row r="23" spans="1:15" s="110" customFormat="1" ht="24.95" customHeight="1" x14ac:dyDescent="0.2">
      <c r="A23" s="193" t="s">
        <v>154</v>
      </c>
      <c r="B23" s="199" t="s">
        <v>155</v>
      </c>
      <c r="C23" s="113">
        <v>1.3</v>
      </c>
      <c r="D23" s="115">
        <v>39</v>
      </c>
      <c r="E23" s="114">
        <v>22</v>
      </c>
      <c r="F23" s="114">
        <v>38</v>
      </c>
      <c r="G23" s="114">
        <v>18</v>
      </c>
      <c r="H23" s="140">
        <v>95</v>
      </c>
      <c r="I23" s="115">
        <v>-56</v>
      </c>
      <c r="J23" s="116">
        <v>-58.94736842105263</v>
      </c>
    </row>
    <row r="24" spans="1:15" s="110" customFormat="1" ht="24.95" customHeight="1" x14ac:dyDescent="0.2">
      <c r="A24" s="193" t="s">
        <v>156</v>
      </c>
      <c r="B24" s="199" t="s">
        <v>221</v>
      </c>
      <c r="C24" s="113">
        <v>3.4333333333333331</v>
      </c>
      <c r="D24" s="115">
        <v>103</v>
      </c>
      <c r="E24" s="114">
        <v>74</v>
      </c>
      <c r="F24" s="114">
        <v>136</v>
      </c>
      <c r="G24" s="114">
        <v>70</v>
      </c>
      <c r="H24" s="140">
        <v>76</v>
      </c>
      <c r="I24" s="115">
        <v>27</v>
      </c>
      <c r="J24" s="116">
        <v>35.526315789473685</v>
      </c>
    </row>
    <row r="25" spans="1:15" s="110" customFormat="1" ht="24.95" customHeight="1" x14ac:dyDescent="0.2">
      <c r="A25" s="193" t="s">
        <v>222</v>
      </c>
      <c r="B25" s="204" t="s">
        <v>159</v>
      </c>
      <c r="C25" s="113">
        <v>8.2666666666666675</v>
      </c>
      <c r="D25" s="115">
        <v>248</v>
      </c>
      <c r="E25" s="114">
        <v>86</v>
      </c>
      <c r="F25" s="114">
        <v>167</v>
      </c>
      <c r="G25" s="114">
        <v>148</v>
      </c>
      <c r="H25" s="140">
        <v>263</v>
      </c>
      <c r="I25" s="115">
        <v>-15</v>
      </c>
      <c r="J25" s="116">
        <v>-5.7034220532319395</v>
      </c>
    </row>
    <row r="26" spans="1:15" s="110" customFormat="1" ht="24.95" customHeight="1" x14ac:dyDescent="0.2">
      <c r="A26" s="201">
        <v>782.78300000000002</v>
      </c>
      <c r="B26" s="203" t="s">
        <v>160</v>
      </c>
      <c r="C26" s="113">
        <v>3.2333333333333334</v>
      </c>
      <c r="D26" s="115">
        <v>97</v>
      </c>
      <c r="E26" s="114">
        <v>78</v>
      </c>
      <c r="F26" s="114">
        <v>128</v>
      </c>
      <c r="G26" s="114">
        <v>175</v>
      </c>
      <c r="H26" s="140">
        <v>129</v>
      </c>
      <c r="I26" s="115">
        <v>-32</v>
      </c>
      <c r="J26" s="116">
        <v>-24.806201550387598</v>
      </c>
    </row>
    <row r="27" spans="1:15" s="110" customFormat="1" ht="24.95" customHeight="1" x14ac:dyDescent="0.2">
      <c r="A27" s="193" t="s">
        <v>161</v>
      </c>
      <c r="B27" s="199" t="s">
        <v>162</v>
      </c>
      <c r="C27" s="113">
        <v>2.5666666666666669</v>
      </c>
      <c r="D27" s="115">
        <v>77</v>
      </c>
      <c r="E27" s="114">
        <v>42</v>
      </c>
      <c r="F27" s="114">
        <v>110</v>
      </c>
      <c r="G27" s="114">
        <v>66</v>
      </c>
      <c r="H27" s="140">
        <v>73</v>
      </c>
      <c r="I27" s="115">
        <v>4</v>
      </c>
      <c r="J27" s="116">
        <v>5.4794520547945202</v>
      </c>
    </row>
    <row r="28" spans="1:15" s="110" customFormat="1" ht="24.95" customHeight="1" x14ac:dyDescent="0.2">
      <c r="A28" s="193" t="s">
        <v>163</v>
      </c>
      <c r="B28" s="199" t="s">
        <v>164</v>
      </c>
      <c r="C28" s="113">
        <v>1.3333333333333333</v>
      </c>
      <c r="D28" s="115">
        <v>40</v>
      </c>
      <c r="E28" s="114">
        <v>19</v>
      </c>
      <c r="F28" s="114">
        <v>127</v>
      </c>
      <c r="G28" s="114">
        <v>26</v>
      </c>
      <c r="H28" s="140">
        <v>51</v>
      </c>
      <c r="I28" s="115">
        <v>-11</v>
      </c>
      <c r="J28" s="116">
        <v>-21.568627450980394</v>
      </c>
    </row>
    <row r="29" spans="1:15" s="110" customFormat="1" ht="24.95" customHeight="1" x14ac:dyDescent="0.2">
      <c r="A29" s="193">
        <v>86</v>
      </c>
      <c r="B29" s="199" t="s">
        <v>165</v>
      </c>
      <c r="C29" s="113">
        <v>7.7333333333333334</v>
      </c>
      <c r="D29" s="115">
        <v>232</v>
      </c>
      <c r="E29" s="114">
        <v>229</v>
      </c>
      <c r="F29" s="114">
        <v>349</v>
      </c>
      <c r="G29" s="114">
        <v>187</v>
      </c>
      <c r="H29" s="140">
        <v>204</v>
      </c>
      <c r="I29" s="115">
        <v>28</v>
      </c>
      <c r="J29" s="116">
        <v>13.725490196078431</v>
      </c>
    </row>
    <row r="30" spans="1:15" s="110" customFormat="1" ht="24.95" customHeight="1" x14ac:dyDescent="0.2">
      <c r="A30" s="193">
        <v>87.88</v>
      </c>
      <c r="B30" s="204" t="s">
        <v>166</v>
      </c>
      <c r="C30" s="113">
        <v>6.0666666666666664</v>
      </c>
      <c r="D30" s="115">
        <v>182</v>
      </c>
      <c r="E30" s="114">
        <v>152</v>
      </c>
      <c r="F30" s="114">
        <v>489</v>
      </c>
      <c r="G30" s="114">
        <v>172</v>
      </c>
      <c r="H30" s="140">
        <v>186</v>
      </c>
      <c r="I30" s="115">
        <v>-4</v>
      </c>
      <c r="J30" s="116">
        <v>-2.150537634408602</v>
      </c>
    </row>
    <row r="31" spans="1:15" s="110" customFormat="1" ht="24.95" customHeight="1" x14ac:dyDescent="0.2">
      <c r="A31" s="193" t="s">
        <v>167</v>
      </c>
      <c r="B31" s="199" t="s">
        <v>168</v>
      </c>
      <c r="C31" s="113">
        <v>2.2999999999999998</v>
      </c>
      <c r="D31" s="115">
        <v>69</v>
      </c>
      <c r="E31" s="114">
        <v>60</v>
      </c>
      <c r="F31" s="114">
        <v>77</v>
      </c>
      <c r="G31" s="114">
        <v>49</v>
      </c>
      <c r="H31" s="140">
        <v>84</v>
      </c>
      <c r="I31" s="115">
        <v>-15</v>
      </c>
      <c r="J31" s="116">
        <v>-17.857142857142858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6.1333333333333337</v>
      </c>
      <c r="D34" s="115">
        <v>184</v>
      </c>
      <c r="E34" s="114">
        <v>56</v>
      </c>
      <c r="F34" s="114">
        <v>148</v>
      </c>
      <c r="G34" s="114">
        <v>178</v>
      </c>
      <c r="H34" s="140">
        <v>178</v>
      </c>
      <c r="I34" s="115">
        <v>6</v>
      </c>
      <c r="J34" s="116">
        <v>3.3707865168539324</v>
      </c>
    </row>
    <row r="35" spans="1:10" s="110" customFormat="1" ht="24.95" customHeight="1" x14ac:dyDescent="0.2">
      <c r="A35" s="292" t="s">
        <v>171</v>
      </c>
      <c r="B35" s="293" t="s">
        <v>172</v>
      </c>
      <c r="C35" s="113">
        <v>33.366666666666667</v>
      </c>
      <c r="D35" s="115">
        <v>1001</v>
      </c>
      <c r="E35" s="114">
        <v>515</v>
      </c>
      <c r="F35" s="114">
        <v>1200</v>
      </c>
      <c r="G35" s="114">
        <v>959</v>
      </c>
      <c r="H35" s="140">
        <v>1471</v>
      </c>
      <c r="I35" s="115">
        <v>-470</v>
      </c>
      <c r="J35" s="116">
        <v>-31.951053704962611</v>
      </c>
    </row>
    <row r="36" spans="1:10" s="110" customFormat="1" ht="24.95" customHeight="1" x14ac:dyDescent="0.2">
      <c r="A36" s="294" t="s">
        <v>173</v>
      </c>
      <c r="B36" s="295" t="s">
        <v>174</v>
      </c>
      <c r="C36" s="125">
        <v>60.5</v>
      </c>
      <c r="D36" s="143">
        <v>1815</v>
      </c>
      <c r="E36" s="144">
        <v>1384</v>
      </c>
      <c r="F36" s="144">
        <v>2629</v>
      </c>
      <c r="G36" s="144">
        <v>1684</v>
      </c>
      <c r="H36" s="145">
        <v>1939</v>
      </c>
      <c r="I36" s="143">
        <v>-124</v>
      </c>
      <c r="J36" s="146">
        <v>-6.3950489943269728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3000</v>
      </c>
      <c r="F11" s="264">
        <v>1955</v>
      </c>
      <c r="G11" s="264">
        <v>3977</v>
      </c>
      <c r="H11" s="264">
        <v>2821</v>
      </c>
      <c r="I11" s="265">
        <v>3588</v>
      </c>
      <c r="J11" s="263">
        <v>-588</v>
      </c>
      <c r="K11" s="266">
        <v>-16.387959866220736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31.233333333333334</v>
      </c>
      <c r="E13" s="115">
        <v>937</v>
      </c>
      <c r="F13" s="114">
        <v>540</v>
      </c>
      <c r="G13" s="114">
        <v>858</v>
      </c>
      <c r="H13" s="114">
        <v>970</v>
      </c>
      <c r="I13" s="140">
        <v>959</v>
      </c>
      <c r="J13" s="115">
        <v>-22</v>
      </c>
      <c r="K13" s="116">
        <v>-2.2940563086548487</v>
      </c>
    </row>
    <row r="14" spans="1:15" ht="15.95" customHeight="1" x14ac:dyDescent="0.2">
      <c r="A14" s="306" t="s">
        <v>230</v>
      </c>
      <c r="B14" s="307"/>
      <c r="C14" s="308"/>
      <c r="D14" s="113">
        <v>55.166666666666664</v>
      </c>
      <c r="E14" s="115">
        <v>1655</v>
      </c>
      <c r="F14" s="114">
        <v>1101</v>
      </c>
      <c r="G14" s="114">
        <v>2487</v>
      </c>
      <c r="H14" s="114">
        <v>1521</v>
      </c>
      <c r="I14" s="140">
        <v>2176</v>
      </c>
      <c r="J14" s="115">
        <v>-521</v>
      </c>
      <c r="K14" s="116">
        <v>-23.943014705882351</v>
      </c>
    </row>
    <row r="15" spans="1:15" ht="15.95" customHeight="1" x14ac:dyDescent="0.2">
      <c r="A15" s="306" t="s">
        <v>231</v>
      </c>
      <c r="B15" s="307"/>
      <c r="C15" s="308"/>
      <c r="D15" s="113">
        <v>6.7</v>
      </c>
      <c r="E15" s="115">
        <v>201</v>
      </c>
      <c r="F15" s="114">
        <v>150</v>
      </c>
      <c r="G15" s="114">
        <v>198</v>
      </c>
      <c r="H15" s="114">
        <v>163</v>
      </c>
      <c r="I15" s="140">
        <v>238</v>
      </c>
      <c r="J15" s="115">
        <v>-37</v>
      </c>
      <c r="K15" s="116">
        <v>-15.546218487394958</v>
      </c>
    </row>
    <row r="16" spans="1:15" ht="15.95" customHeight="1" x14ac:dyDescent="0.2">
      <c r="A16" s="306" t="s">
        <v>232</v>
      </c>
      <c r="B16" s="307"/>
      <c r="C16" s="308"/>
      <c r="D16" s="113">
        <v>6.2666666666666666</v>
      </c>
      <c r="E16" s="115">
        <v>188</v>
      </c>
      <c r="F16" s="114">
        <v>144</v>
      </c>
      <c r="G16" s="114">
        <v>171</v>
      </c>
      <c r="H16" s="114">
        <v>137</v>
      </c>
      <c r="I16" s="140">
        <v>180</v>
      </c>
      <c r="J16" s="115">
        <v>8</v>
      </c>
      <c r="K16" s="116">
        <v>4.4444444444444446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6.1</v>
      </c>
      <c r="E18" s="115">
        <v>183</v>
      </c>
      <c r="F18" s="114">
        <v>49</v>
      </c>
      <c r="G18" s="114">
        <v>129</v>
      </c>
      <c r="H18" s="114">
        <v>170</v>
      </c>
      <c r="I18" s="140">
        <v>172</v>
      </c>
      <c r="J18" s="115">
        <v>11</v>
      </c>
      <c r="K18" s="116">
        <v>6.3953488372093021</v>
      </c>
    </row>
    <row r="19" spans="1:11" ht="14.1" customHeight="1" x14ac:dyDescent="0.2">
      <c r="A19" s="306" t="s">
        <v>235</v>
      </c>
      <c r="B19" s="307" t="s">
        <v>236</v>
      </c>
      <c r="C19" s="308"/>
      <c r="D19" s="113">
        <v>5.6333333333333337</v>
      </c>
      <c r="E19" s="115">
        <v>169</v>
      </c>
      <c r="F19" s="114">
        <v>42</v>
      </c>
      <c r="G19" s="114">
        <v>119</v>
      </c>
      <c r="H19" s="114">
        <v>162</v>
      </c>
      <c r="I19" s="140">
        <v>131</v>
      </c>
      <c r="J19" s="115">
        <v>38</v>
      </c>
      <c r="K19" s="116">
        <v>29.007633587786259</v>
      </c>
    </row>
    <row r="20" spans="1:11" ht="14.1" customHeight="1" x14ac:dyDescent="0.2">
      <c r="A20" s="306">
        <v>12</v>
      </c>
      <c r="B20" s="307" t="s">
        <v>237</v>
      </c>
      <c r="C20" s="308"/>
      <c r="D20" s="113">
        <v>4.0999999999999996</v>
      </c>
      <c r="E20" s="115">
        <v>123</v>
      </c>
      <c r="F20" s="114">
        <v>15</v>
      </c>
      <c r="G20" s="114">
        <v>80</v>
      </c>
      <c r="H20" s="114">
        <v>63</v>
      </c>
      <c r="I20" s="140">
        <v>129</v>
      </c>
      <c r="J20" s="115">
        <v>-6</v>
      </c>
      <c r="K20" s="116">
        <v>-4.6511627906976747</v>
      </c>
    </row>
    <row r="21" spans="1:11" ht="14.1" customHeight="1" x14ac:dyDescent="0.2">
      <c r="A21" s="306">
        <v>21</v>
      </c>
      <c r="B21" s="307" t="s">
        <v>238</v>
      </c>
      <c r="C21" s="308"/>
      <c r="D21" s="113">
        <v>0.7</v>
      </c>
      <c r="E21" s="115">
        <v>21</v>
      </c>
      <c r="F21" s="114">
        <v>3</v>
      </c>
      <c r="G21" s="114">
        <v>5</v>
      </c>
      <c r="H21" s="114">
        <v>17</v>
      </c>
      <c r="I21" s="140">
        <v>16</v>
      </c>
      <c r="J21" s="115">
        <v>5</v>
      </c>
      <c r="K21" s="116">
        <v>31.25</v>
      </c>
    </row>
    <row r="22" spans="1:11" ht="14.1" customHeight="1" x14ac:dyDescent="0.2">
      <c r="A22" s="306">
        <v>22</v>
      </c>
      <c r="B22" s="307" t="s">
        <v>239</v>
      </c>
      <c r="C22" s="308"/>
      <c r="D22" s="113">
        <v>1.6</v>
      </c>
      <c r="E22" s="115">
        <v>48</v>
      </c>
      <c r="F22" s="114">
        <v>36</v>
      </c>
      <c r="G22" s="114">
        <v>103</v>
      </c>
      <c r="H22" s="114">
        <v>145</v>
      </c>
      <c r="I22" s="140">
        <v>60</v>
      </c>
      <c r="J22" s="115">
        <v>-12</v>
      </c>
      <c r="K22" s="116">
        <v>-20</v>
      </c>
    </row>
    <row r="23" spans="1:11" ht="14.1" customHeight="1" x14ac:dyDescent="0.2">
      <c r="A23" s="306">
        <v>23</v>
      </c>
      <c r="B23" s="307" t="s">
        <v>240</v>
      </c>
      <c r="C23" s="308"/>
      <c r="D23" s="113">
        <v>0.2</v>
      </c>
      <c r="E23" s="115">
        <v>6</v>
      </c>
      <c r="F23" s="114" t="s">
        <v>513</v>
      </c>
      <c r="G23" s="114">
        <v>9</v>
      </c>
      <c r="H23" s="114">
        <v>0</v>
      </c>
      <c r="I23" s="140">
        <v>6</v>
      </c>
      <c r="J23" s="115">
        <v>0</v>
      </c>
      <c r="K23" s="116">
        <v>0</v>
      </c>
    </row>
    <row r="24" spans="1:11" ht="14.1" customHeight="1" x14ac:dyDescent="0.2">
      <c r="A24" s="306">
        <v>24</v>
      </c>
      <c r="B24" s="307" t="s">
        <v>241</v>
      </c>
      <c r="C24" s="308"/>
      <c r="D24" s="113">
        <v>2.4333333333333331</v>
      </c>
      <c r="E24" s="115">
        <v>73</v>
      </c>
      <c r="F24" s="114">
        <v>33</v>
      </c>
      <c r="G24" s="114">
        <v>98</v>
      </c>
      <c r="H24" s="114">
        <v>95</v>
      </c>
      <c r="I24" s="140">
        <v>91</v>
      </c>
      <c r="J24" s="115">
        <v>-18</v>
      </c>
      <c r="K24" s="116">
        <v>-19.780219780219781</v>
      </c>
    </row>
    <row r="25" spans="1:11" ht="14.1" customHeight="1" x14ac:dyDescent="0.2">
      <c r="A25" s="306">
        <v>25</v>
      </c>
      <c r="B25" s="307" t="s">
        <v>242</v>
      </c>
      <c r="C25" s="308"/>
      <c r="D25" s="113">
        <v>4.4333333333333336</v>
      </c>
      <c r="E25" s="115">
        <v>133</v>
      </c>
      <c r="F25" s="114">
        <v>115</v>
      </c>
      <c r="G25" s="114">
        <v>283</v>
      </c>
      <c r="H25" s="114">
        <v>130</v>
      </c>
      <c r="I25" s="140">
        <v>212</v>
      </c>
      <c r="J25" s="115">
        <v>-79</v>
      </c>
      <c r="K25" s="116">
        <v>-37.264150943396224</v>
      </c>
    </row>
    <row r="26" spans="1:11" ht="14.1" customHeight="1" x14ac:dyDescent="0.2">
      <c r="A26" s="306">
        <v>26</v>
      </c>
      <c r="B26" s="307" t="s">
        <v>243</v>
      </c>
      <c r="C26" s="308"/>
      <c r="D26" s="113">
        <v>3.4333333333333331</v>
      </c>
      <c r="E26" s="115">
        <v>103</v>
      </c>
      <c r="F26" s="114">
        <v>36</v>
      </c>
      <c r="G26" s="114">
        <v>135</v>
      </c>
      <c r="H26" s="114">
        <v>70</v>
      </c>
      <c r="I26" s="140">
        <v>400</v>
      </c>
      <c r="J26" s="115">
        <v>-297</v>
      </c>
      <c r="K26" s="116">
        <v>-74.25</v>
      </c>
    </row>
    <row r="27" spans="1:11" ht="14.1" customHeight="1" x14ac:dyDescent="0.2">
      <c r="A27" s="306">
        <v>27</v>
      </c>
      <c r="B27" s="307" t="s">
        <v>244</v>
      </c>
      <c r="C27" s="308"/>
      <c r="D27" s="113">
        <v>1.5666666666666667</v>
      </c>
      <c r="E27" s="115">
        <v>47</v>
      </c>
      <c r="F27" s="114">
        <v>39</v>
      </c>
      <c r="G27" s="114">
        <v>65</v>
      </c>
      <c r="H27" s="114">
        <v>50</v>
      </c>
      <c r="I27" s="140">
        <v>51</v>
      </c>
      <c r="J27" s="115">
        <v>-4</v>
      </c>
      <c r="K27" s="116">
        <v>-7.8431372549019605</v>
      </c>
    </row>
    <row r="28" spans="1:11" ht="14.1" customHeight="1" x14ac:dyDescent="0.2">
      <c r="A28" s="306">
        <v>28</v>
      </c>
      <c r="B28" s="307" t="s">
        <v>245</v>
      </c>
      <c r="C28" s="308"/>
      <c r="D28" s="113" t="s">
        <v>513</v>
      </c>
      <c r="E28" s="115" t="s">
        <v>513</v>
      </c>
      <c r="F28" s="114">
        <v>3</v>
      </c>
      <c r="G28" s="114">
        <v>15</v>
      </c>
      <c r="H28" s="114">
        <v>6</v>
      </c>
      <c r="I28" s="140" t="s">
        <v>513</v>
      </c>
      <c r="J28" s="115" t="s">
        <v>513</v>
      </c>
      <c r="K28" s="116" t="s">
        <v>513</v>
      </c>
    </row>
    <row r="29" spans="1:11" ht="14.1" customHeight="1" x14ac:dyDescent="0.2">
      <c r="A29" s="306">
        <v>29</v>
      </c>
      <c r="B29" s="307" t="s">
        <v>246</v>
      </c>
      <c r="C29" s="308"/>
      <c r="D29" s="113">
        <v>4.666666666666667</v>
      </c>
      <c r="E29" s="115">
        <v>140</v>
      </c>
      <c r="F29" s="114">
        <v>114</v>
      </c>
      <c r="G29" s="114">
        <v>136</v>
      </c>
      <c r="H29" s="114">
        <v>134</v>
      </c>
      <c r="I29" s="140">
        <v>133</v>
      </c>
      <c r="J29" s="115">
        <v>7</v>
      </c>
      <c r="K29" s="116">
        <v>5.2631578947368425</v>
      </c>
    </row>
    <row r="30" spans="1:11" ht="14.1" customHeight="1" x14ac:dyDescent="0.2">
      <c r="A30" s="306" t="s">
        <v>247</v>
      </c>
      <c r="B30" s="307" t="s">
        <v>248</v>
      </c>
      <c r="C30" s="308"/>
      <c r="D30" s="113" t="s">
        <v>513</v>
      </c>
      <c r="E30" s="115" t="s">
        <v>513</v>
      </c>
      <c r="F30" s="114">
        <v>39</v>
      </c>
      <c r="G30" s="114">
        <v>38</v>
      </c>
      <c r="H30" s="114">
        <v>17</v>
      </c>
      <c r="I30" s="140" t="s">
        <v>513</v>
      </c>
      <c r="J30" s="115" t="s">
        <v>513</v>
      </c>
      <c r="K30" s="116" t="s">
        <v>513</v>
      </c>
    </row>
    <row r="31" spans="1:11" ht="14.1" customHeight="1" x14ac:dyDescent="0.2">
      <c r="A31" s="306" t="s">
        <v>249</v>
      </c>
      <c r="B31" s="307" t="s">
        <v>250</v>
      </c>
      <c r="C31" s="308"/>
      <c r="D31" s="113">
        <v>2.9666666666666668</v>
      </c>
      <c r="E31" s="115">
        <v>89</v>
      </c>
      <c r="F31" s="114">
        <v>75</v>
      </c>
      <c r="G31" s="114">
        <v>91</v>
      </c>
      <c r="H31" s="114">
        <v>117</v>
      </c>
      <c r="I31" s="140">
        <v>87</v>
      </c>
      <c r="J31" s="115">
        <v>2</v>
      </c>
      <c r="K31" s="116">
        <v>2.2988505747126435</v>
      </c>
    </row>
    <row r="32" spans="1:11" ht="14.1" customHeight="1" x14ac:dyDescent="0.2">
      <c r="A32" s="306">
        <v>31</v>
      </c>
      <c r="B32" s="307" t="s">
        <v>251</v>
      </c>
      <c r="C32" s="308"/>
      <c r="D32" s="113">
        <v>0.5</v>
      </c>
      <c r="E32" s="115">
        <v>15</v>
      </c>
      <c r="F32" s="114">
        <v>12</v>
      </c>
      <c r="G32" s="114">
        <v>15</v>
      </c>
      <c r="H32" s="114">
        <v>7</v>
      </c>
      <c r="I32" s="140">
        <v>28</v>
      </c>
      <c r="J32" s="115">
        <v>-13</v>
      </c>
      <c r="K32" s="116">
        <v>-46.428571428571431</v>
      </c>
    </row>
    <row r="33" spans="1:11" ht="14.1" customHeight="1" x14ac:dyDescent="0.2">
      <c r="A33" s="306">
        <v>32</v>
      </c>
      <c r="B33" s="307" t="s">
        <v>252</v>
      </c>
      <c r="C33" s="308"/>
      <c r="D33" s="113">
        <v>6.0666666666666664</v>
      </c>
      <c r="E33" s="115">
        <v>182</v>
      </c>
      <c r="F33" s="114">
        <v>48</v>
      </c>
      <c r="G33" s="114">
        <v>114</v>
      </c>
      <c r="H33" s="114">
        <v>133</v>
      </c>
      <c r="I33" s="140">
        <v>249</v>
      </c>
      <c r="J33" s="115">
        <v>-67</v>
      </c>
      <c r="K33" s="116">
        <v>-26.907630522088354</v>
      </c>
    </row>
    <row r="34" spans="1:11" ht="14.1" customHeight="1" x14ac:dyDescent="0.2">
      <c r="A34" s="306">
        <v>33</v>
      </c>
      <c r="B34" s="307" t="s">
        <v>253</v>
      </c>
      <c r="C34" s="308"/>
      <c r="D34" s="113">
        <v>5.4666666666666668</v>
      </c>
      <c r="E34" s="115">
        <v>164</v>
      </c>
      <c r="F34" s="114">
        <v>70</v>
      </c>
      <c r="G34" s="114">
        <v>90</v>
      </c>
      <c r="H34" s="114">
        <v>118</v>
      </c>
      <c r="I34" s="140">
        <v>145</v>
      </c>
      <c r="J34" s="115">
        <v>19</v>
      </c>
      <c r="K34" s="116">
        <v>13.103448275862069</v>
      </c>
    </row>
    <row r="35" spans="1:11" ht="14.1" customHeight="1" x14ac:dyDescent="0.2">
      <c r="A35" s="306">
        <v>34</v>
      </c>
      <c r="B35" s="307" t="s">
        <v>254</v>
      </c>
      <c r="C35" s="308"/>
      <c r="D35" s="113">
        <v>3.4</v>
      </c>
      <c r="E35" s="115">
        <v>102</v>
      </c>
      <c r="F35" s="114">
        <v>42</v>
      </c>
      <c r="G35" s="114">
        <v>114</v>
      </c>
      <c r="H35" s="114">
        <v>87</v>
      </c>
      <c r="I35" s="140">
        <v>116</v>
      </c>
      <c r="J35" s="115">
        <v>-14</v>
      </c>
      <c r="K35" s="116">
        <v>-12.068965517241379</v>
      </c>
    </row>
    <row r="36" spans="1:11" ht="14.1" customHeight="1" x14ac:dyDescent="0.2">
      <c r="A36" s="306">
        <v>41</v>
      </c>
      <c r="B36" s="307" t="s">
        <v>255</v>
      </c>
      <c r="C36" s="308"/>
      <c r="D36" s="113">
        <v>0.83333333333333337</v>
      </c>
      <c r="E36" s="115">
        <v>25</v>
      </c>
      <c r="F36" s="114">
        <v>14</v>
      </c>
      <c r="G36" s="114">
        <v>42</v>
      </c>
      <c r="H36" s="114">
        <v>28</v>
      </c>
      <c r="I36" s="140">
        <v>16</v>
      </c>
      <c r="J36" s="115">
        <v>9</v>
      </c>
      <c r="K36" s="116">
        <v>56.25</v>
      </c>
    </row>
    <row r="37" spans="1:11" ht="14.1" customHeight="1" x14ac:dyDescent="0.2">
      <c r="A37" s="306">
        <v>42</v>
      </c>
      <c r="B37" s="307" t="s">
        <v>256</v>
      </c>
      <c r="C37" s="308"/>
      <c r="D37" s="113">
        <v>0.13333333333333333</v>
      </c>
      <c r="E37" s="115">
        <v>4</v>
      </c>
      <c r="F37" s="114">
        <v>5</v>
      </c>
      <c r="G37" s="114">
        <v>7</v>
      </c>
      <c r="H37" s="114">
        <v>4</v>
      </c>
      <c r="I37" s="140">
        <v>5</v>
      </c>
      <c r="J37" s="115">
        <v>-1</v>
      </c>
      <c r="K37" s="116">
        <v>-20</v>
      </c>
    </row>
    <row r="38" spans="1:11" ht="14.1" customHeight="1" x14ac:dyDescent="0.2">
      <c r="A38" s="306">
        <v>43</v>
      </c>
      <c r="B38" s="307" t="s">
        <v>257</v>
      </c>
      <c r="C38" s="308"/>
      <c r="D38" s="113">
        <v>0.8666666666666667</v>
      </c>
      <c r="E38" s="115">
        <v>26</v>
      </c>
      <c r="F38" s="114">
        <v>18</v>
      </c>
      <c r="G38" s="114">
        <v>46</v>
      </c>
      <c r="H38" s="114">
        <v>28</v>
      </c>
      <c r="I38" s="140">
        <v>23</v>
      </c>
      <c r="J38" s="115">
        <v>3</v>
      </c>
      <c r="K38" s="116">
        <v>13.043478260869565</v>
      </c>
    </row>
    <row r="39" spans="1:11" ht="14.1" customHeight="1" x14ac:dyDescent="0.2">
      <c r="A39" s="306">
        <v>51</v>
      </c>
      <c r="B39" s="307" t="s">
        <v>258</v>
      </c>
      <c r="C39" s="308"/>
      <c r="D39" s="113">
        <v>5.0333333333333332</v>
      </c>
      <c r="E39" s="115">
        <v>151</v>
      </c>
      <c r="F39" s="114">
        <v>128</v>
      </c>
      <c r="G39" s="114">
        <v>207</v>
      </c>
      <c r="H39" s="114">
        <v>192</v>
      </c>
      <c r="I39" s="140">
        <v>152</v>
      </c>
      <c r="J39" s="115">
        <v>-1</v>
      </c>
      <c r="K39" s="116">
        <v>-0.65789473684210531</v>
      </c>
    </row>
    <row r="40" spans="1:11" ht="14.1" customHeight="1" x14ac:dyDescent="0.2">
      <c r="A40" s="306" t="s">
        <v>259</v>
      </c>
      <c r="B40" s="307" t="s">
        <v>260</v>
      </c>
      <c r="C40" s="308"/>
      <c r="D40" s="113">
        <v>4.3666666666666663</v>
      </c>
      <c r="E40" s="115">
        <v>131</v>
      </c>
      <c r="F40" s="114">
        <v>116</v>
      </c>
      <c r="G40" s="114">
        <v>197</v>
      </c>
      <c r="H40" s="114">
        <v>175</v>
      </c>
      <c r="I40" s="140">
        <v>132</v>
      </c>
      <c r="J40" s="115">
        <v>-1</v>
      </c>
      <c r="K40" s="116">
        <v>-0.75757575757575757</v>
      </c>
    </row>
    <row r="41" spans="1:11" ht="14.1" customHeight="1" x14ac:dyDescent="0.2">
      <c r="A41" s="306"/>
      <c r="B41" s="307" t="s">
        <v>261</v>
      </c>
      <c r="C41" s="308"/>
      <c r="D41" s="113">
        <v>3.7</v>
      </c>
      <c r="E41" s="115">
        <v>111</v>
      </c>
      <c r="F41" s="114">
        <v>89</v>
      </c>
      <c r="G41" s="114">
        <v>160</v>
      </c>
      <c r="H41" s="114">
        <v>137</v>
      </c>
      <c r="I41" s="140">
        <v>112</v>
      </c>
      <c r="J41" s="115">
        <v>-1</v>
      </c>
      <c r="K41" s="116">
        <v>-0.8928571428571429</v>
      </c>
    </row>
    <row r="42" spans="1:11" ht="14.1" customHeight="1" x14ac:dyDescent="0.2">
      <c r="A42" s="306">
        <v>52</v>
      </c>
      <c r="B42" s="307" t="s">
        <v>262</v>
      </c>
      <c r="C42" s="308"/>
      <c r="D42" s="113">
        <v>5.0333333333333332</v>
      </c>
      <c r="E42" s="115">
        <v>151</v>
      </c>
      <c r="F42" s="114">
        <v>80</v>
      </c>
      <c r="G42" s="114">
        <v>121</v>
      </c>
      <c r="H42" s="114">
        <v>122</v>
      </c>
      <c r="I42" s="140">
        <v>136</v>
      </c>
      <c r="J42" s="115">
        <v>15</v>
      </c>
      <c r="K42" s="116">
        <v>11.029411764705882</v>
      </c>
    </row>
    <row r="43" spans="1:11" ht="14.1" customHeight="1" x14ac:dyDescent="0.2">
      <c r="A43" s="306" t="s">
        <v>263</v>
      </c>
      <c r="B43" s="307" t="s">
        <v>264</v>
      </c>
      <c r="C43" s="308"/>
      <c r="D43" s="113">
        <v>4.5333333333333332</v>
      </c>
      <c r="E43" s="115">
        <v>136</v>
      </c>
      <c r="F43" s="114">
        <v>73</v>
      </c>
      <c r="G43" s="114">
        <v>105</v>
      </c>
      <c r="H43" s="114">
        <v>110</v>
      </c>
      <c r="I43" s="140">
        <v>121</v>
      </c>
      <c r="J43" s="115">
        <v>15</v>
      </c>
      <c r="K43" s="116">
        <v>12.396694214876034</v>
      </c>
    </row>
    <row r="44" spans="1:11" ht="14.1" customHeight="1" x14ac:dyDescent="0.2">
      <c r="A44" s="306">
        <v>53</v>
      </c>
      <c r="B44" s="307" t="s">
        <v>265</v>
      </c>
      <c r="C44" s="308"/>
      <c r="D44" s="113">
        <v>0.56666666666666665</v>
      </c>
      <c r="E44" s="115">
        <v>17</v>
      </c>
      <c r="F44" s="114">
        <v>13</v>
      </c>
      <c r="G44" s="114">
        <v>14</v>
      </c>
      <c r="H44" s="114">
        <v>17</v>
      </c>
      <c r="I44" s="140">
        <v>18</v>
      </c>
      <c r="J44" s="115">
        <v>-1</v>
      </c>
      <c r="K44" s="116">
        <v>-5.5555555555555554</v>
      </c>
    </row>
    <row r="45" spans="1:11" ht="14.1" customHeight="1" x14ac:dyDescent="0.2">
      <c r="A45" s="306" t="s">
        <v>266</v>
      </c>
      <c r="B45" s="307" t="s">
        <v>267</v>
      </c>
      <c r="C45" s="308"/>
      <c r="D45" s="113">
        <v>0.5</v>
      </c>
      <c r="E45" s="115">
        <v>15</v>
      </c>
      <c r="F45" s="114">
        <v>9</v>
      </c>
      <c r="G45" s="114">
        <v>14</v>
      </c>
      <c r="H45" s="114">
        <v>14</v>
      </c>
      <c r="I45" s="140">
        <v>18</v>
      </c>
      <c r="J45" s="115">
        <v>-3</v>
      </c>
      <c r="K45" s="116">
        <v>-16.666666666666668</v>
      </c>
    </row>
    <row r="46" spans="1:11" ht="14.1" customHeight="1" x14ac:dyDescent="0.2">
      <c r="A46" s="306">
        <v>54</v>
      </c>
      <c r="B46" s="307" t="s">
        <v>268</v>
      </c>
      <c r="C46" s="308"/>
      <c r="D46" s="113">
        <v>4.2333333333333334</v>
      </c>
      <c r="E46" s="115">
        <v>127</v>
      </c>
      <c r="F46" s="114">
        <v>97</v>
      </c>
      <c r="G46" s="114">
        <v>98</v>
      </c>
      <c r="H46" s="114">
        <v>95</v>
      </c>
      <c r="I46" s="140">
        <v>112</v>
      </c>
      <c r="J46" s="115">
        <v>15</v>
      </c>
      <c r="K46" s="116">
        <v>13.392857142857142</v>
      </c>
    </row>
    <row r="47" spans="1:11" ht="14.1" customHeight="1" x14ac:dyDescent="0.2">
      <c r="A47" s="306">
        <v>61</v>
      </c>
      <c r="B47" s="307" t="s">
        <v>269</v>
      </c>
      <c r="C47" s="308"/>
      <c r="D47" s="113">
        <v>1.2</v>
      </c>
      <c r="E47" s="115">
        <v>36</v>
      </c>
      <c r="F47" s="114">
        <v>34</v>
      </c>
      <c r="G47" s="114">
        <v>49</v>
      </c>
      <c r="H47" s="114">
        <v>46</v>
      </c>
      <c r="I47" s="140">
        <v>45</v>
      </c>
      <c r="J47" s="115">
        <v>-9</v>
      </c>
      <c r="K47" s="116">
        <v>-20</v>
      </c>
    </row>
    <row r="48" spans="1:11" ht="14.1" customHeight="1" x14ac:dyDescent="0.2">
      <c r="A48" s="306">
        <v>62</v>
      </c>
      <c r="B48" s="307" t="s">
        <v>270</v>
      </c>
      <c r="C48" s="308"/>
      <c r="D48" s="113">
        <v>6.333333333333333</v>
      </c>
      <c r="E48" s="115">
        <v>190</v>
      </c>
      <c r="F48" s="114">
        <v>208</v>
      </c>
      <c r="G48" s="114">
        <v>314</v>
      </c>
      <c r="H48" s="114">
        <v>203</v>
      </c>
      <c r="I48" s="140">
        <v>233</v>
      </c>
      <c r="J48" s="115">
        <v>-43</v>
      </c>
      <c r="K48" s="116">
        <v>-18.454935622317596</v>
      </c>
    </row>
    <row r="49" spans="1:11" ht="14.1" customHeight="1" x14ac:dyDescent="0.2">
      <c r="A49" s="306">
        <v>63</v>
      </c>
      <c r="B49" s="307" t="s">
        <v>271</v>
      </c>
      <c r="C49" s="308"/>
      <c r="D49" s="113">
        <v>4.4333333333333336</v>
      </c>
      <c r="E49" s="115">
        <v>133</v>
      </c>
      <c r="F49" s="114">
        <v>145</v>
      </c>
      <c r="G49" s="114">
        <v>233</v>
      </c>
      <c r="H49" s="114">
        <v>214</v>
      </c>
      <c r="I49" s="140">
        <v>153</v>
      </c>
      <c r="J49" s="115">
        <v>-20</v>
      </c>
      <c r="K49" s="116">
        <v>-13.071895424836601</v>
      </c>
    </row>
    <row r="50" spans="1:11" ht="14.1" customHeight="1" x14ac:dyDescent="0.2">
      <c r="A50" s="306" t="s">
        <v>272</v>
      </c>
      <c r="B50" s="307" t="s">
        <v>273</v>
      </c>
      <c r="C50" s="308"/>
      <c r="D50" s="113">
        <v>1.0666666666666667</v>
      </c>
      <c r="E50" s="115">
        <v>32</v>
      </c>
      <c r="F50" s="114">
        <v>35</v>
      </c>
      <c r="G50" s="114">
        <v>97</v>
      </c>
      <c r="H50" s="114">
        <v>44</v>
      </c>
      <c r="I50" s="140">
        <v>29</v>
      </c>
      <c r="J50" s="115">
        <v>3</v>
      </c>
      <c r="K50" s="116">
        <v>10.344827586206897</v>
      </c>
    </row>
    <row r="51" spans="1:11" ht="14.1" customHeight="1" x14ac:dyDescent="0.2">
      <c r="A51" s="306" t="s">
        <v>274</v>
      </c>
      <c r="B51" s="307" t="s">
        <v>275</v>
      </c>
      <c r="C51" s="308"/>
      <c r="D51" s="113">
        <v>3.1666666666666665</v>
      </c>
      <c r="E51" s="115">
        <v>95</v>
      </c>
      <c r="F51" s="114">
        <v>100</v>
      </c>
      <c r="G51" s="114">
        <v>120</v>
      </c>
      <c r="H51" s="114">
        <v>157</v>
      </c>
      <c r="I51" s="140">
        <v>110</v>
      </c>
      <c r="J51" s="115">
        <v>-15</v>
      </c>
      <c r="K51" s="116">
        <v>-13.636363636363637</v>
      </c>
    </row>
    <row r="52" spans="1:11" ht="14.1" customHeight="1" x14ac:dyDescent="0.2">
      <c r="A52" s="306">
        <v>71</v>
      </c>
      <c r="B52" s="307" t="s">
        <v>276</v>
      </c>
      <c r="C52" s="308"/>
      <c r="D52" s="113">
        <v>7.1333333333333337</v>
      </c>
      <c r="E52" s="115">
        <v>214</v>
      </c>
      <c r="F52" s="114">
        <v>133</v>
      </c>
      <c r="G52" s="114">
        <v>261</v>
      </c>
      <c r="H52" s="114">
        <v>200</v>
      </c>
      <c r="I52" s="140">
        <v>238</v>
      </c>
      <c r="J52" s="115">
        <v>-24</v>
      </c>
      <c r="K52" s="116">
        <v>-10.084033613445378</v>
      </c>
    </row>
    <row r="53" spans="1:11" ht="14.1" customHeight="1" x14ac:dyDescent="0.2">
      <c r="A53" s="306" t="s">
        <v>277</v>
      </c>
      <c r="B53" s="307" t="s">
        <v>278</v>
      </c>
      <c r="C53" s="308"/>
      <c r="D53" s="113">
        <v>2.3666666666666667</v>
      </c>
      <c r="E53" s="115">
        <v>71</v>
      </c>
      <c r="F53" s="114">
        <v>30</v>
      </c>
      <c r="G53" s="114">
        <v>94</v>
      </c>
      <c r="H53" s="114">
        <v>69</v>
      </c>
      <c r="I53" s="140">
        <v>83</v>
      </c>
      <c r="J53" s="115">
        <v>-12</v>
      </c>
      <c r="K53" s="116">
        <v>-14.457831325301205</v>
      </c>
    </row>
    <row r="54" spans="1:11" ht="14.1" customHeight="1" x14ac:dyDescent="0.2">
      <c r="A54" s="306" t="s">
        <v>279</v>
      </c>
      <c r="B54" s="307" t="s">
        <v>280</v>
      </c>
      <c r="C54" s="308"/>
      <c r="D54" s="113">
        <v>4.166666666666667</v>
      </c>
      <c r="E54" s="115">
        <v>125</v>
      </c>
      <c r="F54" s="114">
        <v>92</v>
      </c>
      <c r="G54" s="114">
        <v>151</v>
      </c>
      <c r="H54" s="114">
        <v>114</v>
      </c>
      <c r="I54" s="140">
        <v>137</v>
      </c>
      <c r="J54" s="115">
        <v>-12</v>
      </c>
      <c r="K54" s="116">
        <v>-8.7591240875912408</v>
      </c>
    </row>
    <row r="55" spans="1:11" ht="14.1" customHeight="1" x14ac:dyDescent="0.2">
      <c r="A55" s="306">
        <v>72</v>
      </c>
      <c r="B55" s="307" t="s">
        <v>281</v>
      </c>
      <c r="C55" s="308"/>
      <c r="D55" s="113">
        <v>2.0666666666666669</v>
      </c>
      <c r="E55" s="115">
        <v>62</v>
      </c>
      <c r="F55" s="114">
        <v>42</v>
      </c>
      <c r="G55" s="114">
        <v>82</v>
      </c>
      <c r="H55" s="114">
        <v>31</v>
      </c>
      <c r="I55" s="140">
        <v>119</v>
      </c>
      <c r="J55" s="115">
        <v>-57</v>
      </c>
      <c r="K55" s="116">
        <v>-47.899159663865547</v>
      </c>
    </row>
    <row r="56" spans="1:11" ht="14.1" customHeight="1" x14ac:dyDescent="0.2">
      <c r="A56" s="306" t="s">
        <v>282</v>
      </c>
      <c r="B56" s="307" t="s">
        <v>283</v>
      </c>
      <c r="C56" s="308"/>
      <c r="D56" s="113">
        <v>1.1000000000000001</v>
      </c>
      <c r="E56" s="115">
        <v>33</v>
      </c>
      <c r="F56" s="114">
        <v>13</v>
      </c>
      <c r="G56" s="114">
        <v>33</v>
      </c>
      <c r="H56" s="114">
        <v>9</v>
      </c>
      <c r="I56" s="140">
        <v>82</v>
      </c>
      <c r="J56" s="115">
        <v>-49</v>
      </c>
      <c r="K56" s="116">
        <v>-59.756097560975611</v>
      </c>
    </row>
    <row r="57" spans="1:11" ht="14.1" customHeight="1" x14ac:dyDescent="0.2">
      <c r="A57" s="306" t="s">
        <v>284</v>
      </c>
      <c r="B57" s="307" t="s">
        <v>285</v>
      </c>
      <c r="C57" s="308"/>
      <c r="D57" s="113">
        <v>0.5</v>
      </c>
      <c r="E57" s="115">
        <v>15</v>
      </c>
      <c r="F57" s="114">
        <v>20</v>
      </c>
      <c r="G57" s="114">
        <v>18</v>
      </c>
      <c r="H57" s="114">
        <v>12</v>
      </c>
      <c r="I57" s="140">
        <v>23</v>
      </c>
      <c r="J57" s="115">
        <v>-8</v>
      </c>
      <c r="K57" s="116">
        <v>-34.782608695652172</v>
      </c>
    </row>
    <row r="58" spans="1:11" ht="14.1" customHeight="1" x14ac:dyDescent="0.2">
      <c r="A58" s="306">
        <v>73</v>
      </c>
      <c r="B58" s="307" t="s">
        <v>286</v>
      </c>
      <c r="C58" s="308"/>
      <c r="D58" s="113">
        <v>1.5</v>
      </c>
      <c r="E58" s="115">
        <v>45</v>
      </c>
      <c r="F58" s="114">
        <v>32</v>
      </c>
      <c r="G58" s="114">
        <v>65</v>
      </c>
      <c r="H58" s="114">
        <v>26</v>
      </c>
      <c r="I58" s="140">
        <v>33</v>
      </c>
      <c r="J58" s="115">
        <v>12</v>
      </c>
      <c r="K58" s="116">
        <v>36.363636363636367</v>
      </c>
    </row>
    <row r="59" spans="1:11" ht="14.1" customHeight="1" x14ac:dyDescent="0.2">
      <c r="A59" s="306" t="s">
        <v>287</v>
      </c>
      <c r="B59" s="307" t="s">
        <v>288</v>
      </c>
      <c r="C59" s="308"/>
      <c r="D59" s="113">
        <v>1.2</v>
      </c>
      <c r="E59" s="115">
        <v>36</v>
      </c>
      <c r="F59" s="114">
        <v>29</v>
      </c>
      <c r="G59" s="114">
        <v>57</v>
      </c>
      <c r="H59" s="114">
        <v>23</v>
      </c>
      <c r="I59" s="140">
        <v>28</v>
      </c>
      <c r="J59" s="115">
        <v>8</v>
      </c>
      <c r="K59" s="116">
        <v>28.571428571428573</v>
      </c>
    </row>
    <row r="60" spans="1:11" ht="14.1" customHeight="1" x14ac:dyDescent="0.2">
      <c r="A60" s="306">
        <v>81</v>
      </c>
      <c r="B60" s="307" t="s">
        <v>289</v>
      </c>
      <c r="C60" s="308"/>
      <c r="D60" s="113">
        <v>7.666666666666667</v>
      </c>
      <c r="E60" s="115">
        <v>230</v>
      </c>
      <c r="F60" s="114">
        <v>202</v>
      </c>
      <c r="G60" s="114">
        <v>305</v>
      </c>
      <c r="H60" s="114">
        <v>181</v>
      </c>
      <c r="I60" s="140">
        <v>214</v>
      </c>
      <c r="J60" s="115">
        <v>16</v>
      </c>
      <c r="K60" s="116">
        <v>7.4766355140186915</v>
      </c>
    </row>
    <row r="61" spans="1:11" ht="14.1" customHeight="1" x14ac:dyDescent="0.2">
      <c r="A61" s="306" t="s">
        <v>290</v>
      </c>
      <c r="B61" s="307" t="s">
        <v>291</v>
      </c>
      <c r="C61" s="308"/>
      <c r="D61" s="113">
        <v>2.4666666666666668</v>
      </c>
      <c r="E61" s="115">
        <v>74</v>
      </c>
      <c r="F61" s="114">
        <v>54</v>
      </c>
      <c r="G61" s="114">
        <v>131</v>
      </c>
      <c r="H61" s="114">
        <v>30</v>
      </c>
      <c r="I61" s="140">
        <v>68</v>
      </c>
      <c r="J61" s="115">
        <v>6</v>
      </c>
      <c r="K61" s="116">
        <v>8.8235294117647065</v>
      </c>
    </row>
    <row r="62" spans="1:11" ht="14.1" customHeight="1" x14ac:dyDescent="0.2">
      <c r="A62" s="306" t="s">
        <v>292</v>
      </c>
      <c r="B62" s="307" t="s">
        <v>293</v>
      </c>
      <c r="C62" s="308"/>
      <c r="D62" s="113">
        <v>2.7</v>
      </c>
      <c r="E62" s="115">
        <v>81</v>
      </c>
      <c r="F62" s="114">
        <v>92</v>
      </c>
      <c r="G62" s="114">
        <v>115</v>
      </c>
      <c r="H62" s="114">
        <v>86</v>
      </c>
      <c r="I62" s="140">
        <v>79</v>
      </c>
      <c r="J62" s="115">
        <v>2</v>
      </c>
      <c r="K62" s="116">
        <v>2.5316455696202533</v>
      </c>
    </row>
    <row r="63" spans="1:11" ht="14.1" customHeight="1" x14ac:dyDescent="0.2">
      <c r="A63" s="306"/>
      <c r="B63" s="307" t="s">
        <v>294</v>
      </c>
      <c r="C63" s="308"/>
      <c r="D63" s="113">
        <v>2.3666666666666667</v>
      </c>
      <c r="E63" s="115">
        <v>71</v>
      </c>
      <c r="F63" s="114">
        <v>84</v>
      </c>
      <c r="G63" s="114">
        <v>97</v>
      </c>
      <c r="H63" s="114">
        <v>80</v>
      </c>
      <c r="I63" s="140">
        <v>69</v>
      </c>
      <c r="J63" s="115">
        <v>2</v>
      </c>
      <c r="K63" s="116">
        <v>2.8985507246376812</v>
      </c>
    </row>
    <row r="64" spans="1:11" ht="14.1" customHeight="1" x14ac:dyDescent="0.2">
      <c r="A64" s="306" t="s">
        <v>295</v>
      </c>
      <c r="B64" s="307" t="s">
        <v>296</v>
      </c>
      <c r="C64" s="308"/>
      <c r="D64" s="113">
        <v>1.1000000000000001</v>
      </c>
      <c r="E64" s="115">
        <v>33</v>
      </c>
      <c r="F64" s="114">
        <v>28</v>
      </c>
      <c r="G64" s="114">
        <v>24</v>
      </c>
      <c r="H64" s="114">
        <v>33</v>
      </c>
      <c r="I64" s="140">
        <v>28</v>
      </c>
      <c r="J64" s="115">
        <v>5</v>
      </c>
      <c r="K64" s="116">
        <v>17.857142857142858</v>
      </c>
    </row>
    <row r="65" spans="1:11" ht="14.1" customHeight="1" x14ac:dyDescent="0.2">
      <c r="A65" s="306" t="s">
        <v>297</v>
      </c>
      <c r="B65" s="307" t="s">
        <v>298</v>
      </c>
      <c r="C65" s="308"/>
      <c r="D65" s="113">
        <v>0.66666666666666663</v>
      </c>
      <c r="E65" s="115">
        <v>20</v>
      </c>
      <c r="F65" s="114">
        <v>19</v>
      </c>
      <c r="G65" s="114">
        <v>24</v>
      </c>
      <c r="H65" s="114">
        <v>15</v>
      </c>
      <c r="I65" s="140">
        <v>25</v>
      </c>
      <c r="J65" s="115">
        <v>-5</v>
      </c>
      <c r="K65" s="116">
        <v>-20</v>
      </c>
    </row>
    <row r="66" spans="1:11" ht="14.1" customHeight="1" x14ac:dyDescent="0.2">
      <c r="A66" s="306">
        <v>82</v>
      </c>
      <c r="B66" s="307" t="s">
        <v>299</v>
      </c>
      <c r="C66" s="308"/>
      <c r="D66" s="113">
        <v>2.8</v>
      </c>
      <c r="E66" s="115">
        <v>84</v>
      </c>
      <c r="F66" s="114">
        <v>70</v>
      </c>
      <c r="G66" s="114">
        <v>155</v>
      </c>
      <c r="H66" s="114">
        <v>65</v>
      </c>
      <c r="I66" s="140">
        <v>83</v>
      </c>
      <c r="J66" s="115">
        <v>1</v>
      </c>
      <c r="K66" s="116">
        <v>1.2048192771084338</v>
      </c>
    </row>
    <row r="67" spans="1:11" ht="14.1" customHeight="1" x14ac:dyDescent="0.2">
      <c r="A67" s="306" t="s">
        <v>300</v>
      </c>
      <c r="B67" s="307" t="s">
        <v>301</v>
      </c>
      <c r="C67" s="308"/>
      <c r="D67" s="113">
        <v>1.8</v>
      </c>
      <c r="E67" s="115">
        <v>54</v>
      </c>
      <c r="F67" s="114">
        <v>47</v>
      </c>
      <c r="G67" s="114">
        <v>89</v>
      </c>
      <c r="H67" s="114">
        <v>44</v>
      </c>
      <c r="I67" s="140">
        <v>46</v>
      </c>
      <c r="J67" s="115">
        <v>8</v>
      </c>
      <c r="K67" s="116">
        <v>17.391304347826086</v>
      </c>
    </row>
    <row r="68" spans="1:11" ht="14.1" customHeight="1" x14ac:dyDescent="0.2">
      <c r="A68" s="306" t="s">
        <v>302</v>
      </c>
      <c r="B68" s="307" t="s">
        <v>303</v>
      </c>
      <c r="C68" s="308"/>
      <c r="D68" s="113">
        <v>0.66666666666666663</v>
      </c>
      <c r="E68" s="115">
        <v>20</v>
      </c>
      <c r="F68" s="114">
        <v>16</v>
      </c>
      <c r="G68" s="114">
        <v>41</v>
      </c>
      <c r="H68" s="114">
        <v>9</v>
      </c>
      <c r="I68" s="140">
        <v>26</v>
      </c>
      <c r="J68" s="115">
        <v>-6</v>
      </c>
      <c r="K68" s="116">
        <v>-23.076923076923077</v>
      </c>
    </row>
    <row r="69" spans="1:11" ht="14.1" customHeight="1" x14ac:dyDescent="0.2">
      <c r="A69" s="306">
        <v>83</v>
      </c>
      <c r="B69" s="307" t="s">
        <v>304</v>
      </c>
      <c r="C69" s="308"/>
      <c r="D69" s="113">
        <v>3.5333333333333332</v>
      </c>
      <c r="E69" s="115">
        <v>106</v>
      </c>
      <c r="F69" s="114">
        <v>67</v>
      </c>
      <c r="G69" s="114">
        <v>248</v>
      </c>
      <c r="H69" s="114">
        <v>72</v>
      </c>
      <c r="I69" s="140">
        <v>105</v>
      </c>
      <c r="J69" s="115">
        <v>1</v>
      </c>
      <c r="K69" s="116">
        <v>0.95238095238095233</v>
      </c>
    </row>
    <row r="70" spans="1:11" ht="14.1" customHeight="1" x14ac:dyDescent="0.2">
      <c r="A70" s="306" t="s">
        <v>305</v>
      </c>
      <c r="B70" s="307" t="s">
        <v>306</v>
      </c>
      <c r="C70" s="308"/>
      <c r="D70" s="113">
        <v>2.5</v>
      </c>
      <c r="E70" s="115">
        <v>75</v>
      </c>
      <c r="F70" s="114">
        <v>49</v>
      </c>
      <c r="G70" s="114">
        <v>222</v>
      </c>
      <c r="H70" s="114">
        <v>53</v>
      </c>
      <c r="I70" s="140">
        <v>83</v>
      </c>
      <c r="J70" s="115">
        <v>-8</v>
      </c>
      <c r="K70" s="116">
        <v>-9.6385542168674707</v>
      </c>
    </row>
    <row r="71" spans="1:11" ht="14.1" customHeight="1" x14ac:dyDescent="0.2">
      <c r="A71" s="306"/>
      <c r="B71" s="307" t="s">
        <v>307</v>
      </c>
      <c r="C71" s="308"/>
      <c r="D71" s="113">
        <v>1.6333333333333333</v>
      </c>
      <c r="E71" s="115">
        <v>49</v>
      </c>
      <c r="F71" s="114">
        <v>37</v>
      </c>
      <c r="G71" s="114">
        <v>177</v>
      </c>
      <c r="H71" s="114">
        <v>40</v>
      </c>
      <c r="I71" s="140">
        <v>64</v>
      </c>
      <c r="J71" s="115">
        <v>-15</v>
      </c>
      <c r="K71" s="116">
        <v>-23.4375</v>
      </c>
    </row>
    <row r="72" spans="1:11" ht="14.1" customHeight="1" x14ac:dyDescent="0.2">
      <c r="A72" s="306">
        <v>84</v>
      </c>
      <c r="B72" s="307" t="s">
        <v>308</v>
      </c>
      <c r="C72" s="308"/>
      <c r="D72" s="113">
        <v>0.6333333333333333</v>
      </c>
      <c r="E72" s="115">
        <v>19</v>
      </c>
      <c r="F72" s="114">
        <v>13</v>
      </c>
      <c r="G72" s="114">
        <v>46</v>
      </c>
      <c r="H72" s="114">
        <v>18</v>
      </c>
      <c r="I72" s="140">
        <v>22</v>
      </c>
      <c r="J72" s="115">
        <v>-3</v>
      </c>
      <c r="K72" s="116">
        <v>-13.636363636363637</v>
      </c>
    </row>
    <row r="73" spans="1:11" ht="14.1" customHeight="1" x14ac:dyDescent="0.2">
      <c r="A73" s="306" t="s">
        <v>309</v>
      </c>
      <c r="B73" s="307" t="s">
        <v>310</v>
      </c>
      <c r="C73" s="308"/>
      <c r="D73" s="113">
        <v>0.2</v>
      </c>
      <c r="E73" s="115">
        <v>6</v>
      </c>
      <c r="F73" s="114">
        <v>3</v>
      </c>
      <c r="G73" s="114">
        <v>22</v>
      </c>
      <c r="H73" s="114">
        <v>4</v>
      </c>
      <c r="I73" s="140">
        <v>12</v>
      </c>
      <c r="J73" s="115">
        <v>-6</v>
      </c>
      <c r="K73" s="116">
        <v>-50</v>
      </c>
    </row>
    <row r="74" spans="1:11" ht="14.1" customHeight="1" x14ac:dyDescent="0.2">
      <c r="A74" s="306" t="s">
        <v>311</v>
      </c>
      <c r="B74" s="307" t="s">
        <v>312</v>
      </c>
      <c r="C74" s="308"/>
      <c r="D74" s="113">
        <v>0.13333333333333333</v>
      </c>
      <c r="E74" s="115">
        <v>4</v>
      </c>
      <c r="F74" s="114">
        <v>3</v>
      </c>
      <c r="G74" s="114">
        <v>16</v>
      </c>
      <c r="H74" s="114" t="s">
        <v>513</v>
      </c>
      <c r="I74" s="140">
        <v>4</v>
      </c>
      <c r="J74" s="115">
        <v>0</v>
      </c>
      <c r="K74" s="116">
        <v>0</v>
      </c>
    </row>
    <row r="75" spans="1:11" ht="14.1" customHeight="1" x14ac:dyDescent="0.2">
      <c r="A75" s="306" t="s">
        <v>313</v>
      </c>
      <c r="B75" s="307" t="s">
        <v>314</v>
      </c>
      <c r="C75" s="308"/>
      <c r="D75" s="113">
        <v>0</v>
      </c>
      <c r="E75" s="115">
        <v>0</v>
      </c>
      <c r="F75" s="114">
        <v>0</v>
      </c>
      <c r="G75" s="114">
        <v>0</v>
      </c>
      <c r="H75" s="114" t="s">
        <v>513</v>
      </c>
      <c r="I75" s="140">
        <v>0</v>
      </c>
      <c r="J75" s="115">
        <v>0</v>
      </c>
      <c r="K75" s="116">
        <v>0</v>
      </c>
    </row>
    <row r="76" spans="1:11" ht="14.1" customHeight="1" x14ac:dyDescent="0.2">
      <c r="A76" s="306">
        <v>91</v>
      </c>
      <c r="B76" s="307" t="s">
        <v>315</v>
      </c>
      <c r="C76" s="308"/>
      <c r="D76" s="113" t="s">
        <v>513</v>
      </c>
      <c r="E76" s="115" t="s">
        <v>513</v>
      </c>
      <c r="F76" s="114" t="s">
        <v>513</v>
      </c>
      <c r="G76" s="114">
        <v>5</v>
      </c>
      <c r="H76" s="114" t="s">
        <v>513</v>
      </c>
      <c r="I76" s="140" t="s">
        <v>513</v>
      </c>
      <c r="J76" s="115" t="s">
        <v>513</v>
      </c>
      <c r="K76" s="116" t="s">
        <v>513</v>
      </c>
    </row>
    <row r="77" spans="1:11" ht="14.1" customHeight="1" x14ac:dyDescent="0.2">
      <c r="A77" s="306">
        <v>92</v>
      </c>
      <c r="B77" s="307" t="s">
        <v>316</v>
      </c>
      <c r="C77" s="308"/>
      <c r="D77" s="113">
        <v>0.23333333333333334</v>
      </c>
      <c r="E77" s="115">
        <v>7</v>
      </c>
      <c r="F77" s="114">
        <v>11</v>
      </c>
      <c r="G77" s="114">
        <v>8</v>
      </c>
      <c r="H77" s="114">
        <v>6</v>
      </c>
      <c r="I77" s="140">
        <v>12</v>
      </c>
      <c r="J77" s="115">
        <v>-5</v>
      </c>
      <c r="K77" s="116">
        <v>-41.666666666666664</v>
      </c>
    </row>
    <row r="78" spans="1:11" ht="14.1" customHeight="1" x14ac:dyDescent="0.2">
      <c r="A78" s="306">
        <v>93</v>
      </c>
      <c r="B78" s="307" t="s">
        <v>317</v>
      </c>
      <c r="C78" s="308"/>
      <c r="D78" s="113">
        <v>0.13333333333333333</v>
      </c>
      <c r="E78" s="115">
        <v>4</v>
      </c>
      <c r="F78" s="114" t="s">
        <v>513</v>
      </c>
      <c r="G78" s="114">
        <v>7</v>
      </c>
      <c r="H78" s="114">
        <v>0</v>
      </c>
      <c r="I78" s="140">
        <v>5</v>
      </c>
      <c r="J78" s="115">
        <v>-1</v>
      </c>
      <c r="K78" s="116">
        <v>-20</v>
      </c>
    </row>
    <row r="79" spans="1:11" ht="14.1" customHeight="1" x14ac:dyDescent="0.2">
      <c r="A79" s="306">
        <v>94</v>
      </c>
      <c r="B79" s="307" t="s">
        <v>318</v>
      </c>
      <c r="C79" s="308"/>
      <c r="D79" s="113">
        <v>0.16666666666666666</v>
      </c>
      <c r="E79" s="115">
        <v>5</v>
      </c>
      <c r="F79" s="114">
        <v>4</v>
      </c>
      <c r="G79" s="114">
        <v>10</v>
      </c>
      <c r="H79" s="114">
        <v>14</v>
      </c>
      <c r="I79" s="140">
        <v>16</v>
      </c>
      <c r="J79" s="115">
        <v>-11</v>
      </c>
      <c r="K79" s="116">
        <v>-68.75</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0.6333333333333333</v>
      </c>
      <c r="E81" s="143">
        <v>19</v>
      </c>
      <c r="F81" s="144">
        <v>20</v>
      </c>
      <c r="G81" s="144">
        <v>263</v>
      </c>
      <c r="H81" s="144">
        <v>30</v>
      </c>
      <c r="I81" s="145">
        <v>35</v>
      </c>
      <c r="J81" s="143">
        <v>-16</v>
      </c>
      <c r="K81" s="146">
        <v>-45.714285714285715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2691</v>
      </c>
      <c r="E11" s="114">
        <v>2689</v>
      </c>
      <c r="F11" s="114">
        <v>3334</v>
      </c>
      <c r="G11" s="114">
        <v>2741</v>
      </c>
      <c r="H11" s="140">
        <v>3108</v>
      </c>
      <c r="I11" s="115">
        <v>-417</v>
      </c>
      <c r="J11" s="116">
        <v>-13.416988416988417</v>
      </c>
    </row>
    <row r="12" spans="1:15" s="110" customFormat="1" ht="24.95" customHeight="1" x14ac:dyDescent="0.2">
      <c r="A12" s="193" t="s">
        <v>132</v>
      </c>
      <c r="B12" s="194" t="s">
        <v>133</v>
      </c>
      <c r="C12" s="113">
        <v>1.7465626161278336</v>
      </c>
      <c r="D12" s="115">
        <v>47</v>
      </c>
      <c r="E12" s="114">
        <v>120</v>
      </c>
      <c r="F12" s="114">
        <v>156</v>
      </c>
      <c r="G12" s="114">
        <v>218</v>
      </c>
      <c r="H12" s="140">
        <v>80</v>
      </c>
      <c r="I12" s="115">
        <v>-33</v>
      </c>
      <c r="J12" s="116">
        <v>-41.25</v>
      </c>
    </row>
    <row r="13" spans="1:15" s="110" customFormat="1" ht="24.95" customHeight="1" x14ac:dyDescent="0.2">
      <c r="A13" s="193" t="s">
        <v>134</v>
      </c>
      <c r="B13" s="199" t="s">
        <v>214</v>
      </c>
      <c r="C13" s="113">
        <v>0.78037904124860646</v>
      </c>
      <c r="D13" s="115">
        <v>21</v>
      </c>
      <c r="E13" s="114">
        <v>35</v>
      </c>
      <c r="F13" s="114">
        <v>27</v>
      </c>
      <c r="G13" s="114">
        <v>33</v>
      </c>
      <c r="H13" s="140">
        <v>28</v>
      </c>
      <c r="I13" s="115">
        <v>-7</v>
      </c>
      <c r="J13" s="116">
        <v>-25</v>
      </c>
    </row>
    <row r="14" spans="1:15" s="287" customFormat="1" ht="24.95" customHeight="1" x14ac:dyDescent="0.2">
      <c r="A14" s="193" t="s">
        <v>215</v>
      </c>
      <c r="B14" s="199" t="s">
        <v>137</v>
      </c>
      <c r="C14" s="113">
        <v>18.766257896692679</v>
      </c>
      <c r="D14" s="115">
        <v>505</v>
      </c>
      <c r="E14" s="114">
        <v>393</v>
      </c>
      <c r="F14" s="114">
        <v>629</v>
      </c>
      <c r="G14" s="114">
        <v>702</v>
      </c>
      <c r="H14" s="140">
        <v>491</v>
      </c>
      <c r="I14" s="115">
        <v>14</v>
      </c>
      <c r="J14" s="116">
        <v>2.8513238289205702</v>
      </c>
      <c r="K14" s="110"/>
      <c r="L14" s="110"/>
      <c r="M14" s="110"/>
      <c r="N14" s="110"/>
      <c r="O14" s="110"/>
    </row>
    <row r="15" spans="1:15" s="110" customFormat="1" ht="24.95" customHeight="1" x14ac:dyDescent="0.2">
      <c r="A15" s="193" t="s">
        <v>216</v>
      </c>
      <c r="B15" s="199" t="s">
        <v>217</v>
      </c>
      <c r="C15" s="113">
        <v>3.6789297658862878</v>
      </c>
      <c r="D15" s="115">
        <v>99</v>
      </c>
      <c r="E15" s="114">
        <v>94</v>
      </c>
      <c r="F15" s="114">
        <v>148</v>
      </c>
      <c r="G15" s="114">
        <v>106</v>
      </c>
      <c r="H15" s="140">
        <v>111</v>
      </c>
      <c r="I15" s="115">
        <v>-12</v>
      </c>
      <c r="J15" s="116">
        <v>-10.810810810810811</v>
      </c>
    </row>
    <row r="16" spans="1:15" s="287" customFormat="1" ht="24.95" customHeight="1" x14ac:dyDescent="0.2">
      <c r="A16" s="193" t="s">
        <v>218</v>
      </c>
      <c r="B16" s="199" t="s">
        <v>141</v>
      </c>
      <c r="C16" s="113">
        <v>10.999628390932738</v>
      </c>
      <c r="D16" s="115">
        <v>296</v>
      </c>
      <c r="E16" s="114">
        <v>226</v>
      </c>
      <c r="F16" s="114">
        <v>382</v>
      </c>
      <c r="G16" s="114">
        <v>253</v>
      </c>
      <c r="H16" s="140">
        <v>282</v>
      </c>
      <c r="I16" s="115">
        <v>14</v>
      </c>
      <c r="J16" s="116">
        <v>4.9645390070921982</v>
      </c>
      <c r="K16" s="110"/>
      <c r="L16" s="110"/>
      <c r="M16" s="110"/>
      <c r="N16" s="110"/>
      <c r="O16" s="110"/>
    </row>
    <row r="17" spans="1:15" s="110" customFormat="1" ht="24.95" customHeight="1" x14ac:dyDescent="0.2">
      <c r="A17" s="193" t="s">
        <v>142</v>
      </c>
      <c r="B17" s="199" t="s">
        <v>220</v>
      </c>
      <c r="C17" s="113">
        <v>4.0876997398736528</v>
      </c>
      <c r="D17" s="115">
        <v>110</v>
      </c>
      <c r="E17" s="114">
        <v>73</v>
      </c>
      <c r="F17" s="114">
        <v>99</v>
      </c>
      <c r="G17" s="114">
        <v>343</v>
      </c>
      <c r="H17" s="140">
        <v>98</v>
      </c>
      <c r="I17" s="115">
        <v>12</v>
      </c>
      <c r="J17" s="116">
        <v>12.244897959183673</v>
      </c>
    </row>
    <row r="18" spans="1:15" s="287" customFormat="1" ht="24.95" customHeight="1" x14ac:dyDescent="0.2">
      <c r="A18" s="201" t="s">
        <v>144</v>
      </c>
      <c r="B18" s="202" t="s">
        <v>145</v>
      </c>
      <c r="C18" s="113">
        <v>15.421776291341509</v>
      </c>
      <c r="D18" s="115">
        <v>415</v>
      </c>
      <c r="E18" s="114">
        <v>452</v>
      </c>
      <c r="F18" s="114">
        <v>322</v>
      </c>
      <c r="G18" s="114">
        <v>254</v>
      </c>
      <c r="H18" s="140">
        <v>729</v>
      </c>
      <c r="I18" s="115">
        <v>-314</v>
      </c>
      <c r="J18" s="116">
        <v>-43.072702331961594</v>
      </c>
      <c r="K18" s="110"/>
      <c r="L18" s="110"/>
      <c r="M18" s="110"/>
      <c r="N18" s="110"/>
      <c r="O18" s="110"/>
    </row>
    <row r="19" spans="1:15" s="110" customFormat="1" ht="24.95" customHeight="1" x14ac:dyDescent="0.2">
      <c r="A19" s="193" t="s">
        <v>146</v>
      </c>
      <c r="B19" s="199" t="s">
        <v>147</v>
      </c>
      <c r="C19" s="113">
        <v>13.229282794500186</v>
      </c>
      <c r="D19" s="115">
        <v>356</v>
      </c>
      <c r="E19" s="114">
        <v>317</v>
      </c>
      <c r="F19" s="114">
        <v>383</v>
      </c>
      <c r="G19" s="114">
        <v>334</v>
      </c>
      <c r="H19" s="140">
        <v>379</v>
      </c>
      <c r="I19" s="115">
        <v>-23</v>
      </c>
      <c r="J19" s="116">
        <v>-6.0686015831134563</v>
      </c>
    </row>
    <row r="20" spans="1:15" s="287" customFormat="1" ht="24.95" customHeight="1" x14ac:dyDescent="0.2">
      <c r="A20" s="193" t="s">
        <v>148</v>
      </c>
      <c r="B20" s="199" t="s">
        <v>149</v>
      </c>
      <c r="C20" s="113">
        <v>5.2768487551096248</v>
      </c>
      <c r="D20" s="115">
        <v>142</v>
      </c>
      <c r="E20" s="114">
        <v>141</v>
      </c>
      <c r="F20" s="114">
        <v>125</v>
      </c>
      <c r="G20" s="114">
        <v>104</v>
      </c>
      <c r="H20" s="140">
        <v>136</v>
      </c>
      <c r="I20" s="115">
        <v>6</v>
      </c>
      <c r="J20" s="116">
        <v>4.4117647058823533</v>
      </c>
      <c r="K20" s="110"/>
      <c r="L20" s="110"/>
      <c r="M20" s="110"/>
      <c r="N20" s="110"/>
      <c r="O20" s="110"/>
    </row>
    <row r="21" spans="1:15" s="110" customFormat="1" ht="24.95" customHeight="1" x14ac:dyDescent="0.2">
      <c r="A21" s="201" t="s">
        <v>150</v>
      </c>
      <c r="B21" s="202" t="s">
        <v>151</v>
      </c>
      <c r="C21" s="113">
        <v>9.9219620958751396</v>
      </c>
      <c r="D21" s="115">
        <v>267</v>
      </c>
      <c r="E21" s="114">
        <v>287</v>
      </c>
      <c r="F21" s="114">
        <v>305</v>
      </c>
      <c r="G21" s="114">
        <v>186</v>
      </c>
      <c r="H21" s="140">
        <v>212</v>
      </c>
      <c r="I21" s="115">
        <v>55</v>
      </c>
      <c r="J21" s="116">
        <v>25.943396226415093</v>
      </c>
    </row>
    <row r="22" spans="1:15" s="110" customFormat="1" ht="24.95" customHeight="1" x14ac:dyDescent="0.2">
      <c r="A22" s="201" t="s">
        <v>152</v>
      </c>
      <c r="B22" s="199" t="s">
        <v>153</v>
      </c>
      <c r="C22" s="113">
        <v>0.18580453363062058</v>
      </c>
      <c r="D22" s="115">
        <v>5</v>
      </c>
      <c r="E22" s="114">
        <v>9</v>
      </c>
      <c r="F22" s="114">
        <v>7</v>
      </c>
      <c r="G22" s="114">
        <v>32</v>
      </c>
      <c r="H22" s="140">
        <v>14</v>
      </c>
      <c r="I22" s="115">
        <v>-9</v>
      </c>
      <c r="J22" s="116">
        <v>-64.285714285714292</v>
      </c>
    </row>
    <row r="23" spans="1:15" s="110" customFormat="1" ht="24.95" customHeight="1" x14ac:dyDescent="0.2">
      <c r="A23" s="193" t="s">
        <v>154</v>
      </c>
      <c r="B23" s="199" t="s">
        <v>155</v>
      </c>
      <c r="C23" s="113">
        <v>1.6350798959494612</v>
      </c>
      <c r="D23" s="115">
        <v>44</v>
      </c>
      <c r="E23" s="114">
        <v>39</v>
      </c>
      <c r="F23" s="114">
        <v>25</v>
      </c>
      <c r="G23" s="114">
        <v>32</v>
      </c>
      <c r="H23" s="140">
        <v>96</v>
      </c>
      <c r="I23" s="115">
        <v>-52</v>
      </c>
      <c r="J23" s="116">
        <v>-54.166666666666664</v>
      </c>
    </row>
    <row r="24" spans="1:15" s="110" customFormat="1" ht="24.95" customHeight="1" x14ac:dyDescent="0.2">
      <c r="A24" s="193" t="s">
        <v>156</v>
      </c>
      <c r="B24" s="199" t="s">
        <v>221</v>
      </c>
      <c r="C24" s="113">
        <v>3.3816425120772946</v>
      </c>
      <c r="D24" s="115">
        <v>91</v>
      </c>
      <c r="E24" s="114">
        <v>66</v>
      </c>
      <c r="F24" s="114">
        <v>106</v>
      </c>
      <c r="G24" s="114">
        <v>72</v>
      </c>
      <c r="H24" s="140">
        <v>81</v>
      </c>
      <c r="I24" s="115">
        <v>10</v>
      </c>
      <c r="J24" s="116">
        <v>12.345679012345679</v>
      </c>
    </row>
    <row r="25" spans="1:15" s="110" customFormat="1" ht="24.95" customHeight="1" x14ac:dyDescent="0.2">
      <c r="A25" s="193" t="s">
        <v>222</v>
      </c>
      <c r="B25" s="204" t="s">
        <v>159</v>
      </c>
      <c r="C25" s="113">
        <v>5.0538833147528797</v>
      </c>
      <c r="D25" s="115">
        <v>136</v>
      </c>
      <c r="E25" s="114">
        <v>207</v>
      </c>
      <c r="F25" s="114">
        <v>155</v>
      </c>
      <c r="G25" s="114">
        <v>127</v>
      </c>
      <c r="H25" s="140">
        <v>215</v>
      </c>
      <c r="I25" s="115">
        <v>-79</v>
      </c>
      <c r="J25" s="116">
        <v>-36.744186046511629</v>
      </c>
    </row>
    <row r="26" spans="1:15" s="110" customFormat="1" ht="24.95" customHeight="1" x14ac:dyDescent="0.2">
      <c r="A26" s="201">
        <v>782.78300000000002</v>
      </c>
      <c r="B26" s="203" t="s">
        <v>160</v>
      </c>
      <c r="C26" s="113">
        <v>4.0133779264214047</v>
      </c>
      <c r="D26" s="115">
        <v>108</v>
      </c>
      <c r="E26" s="114">
        <v>118</v>
      </c>
      <c r="F26" s="114">
        <v>143</v>
      </c>
      <c r="G26" s="114">
        <v>141</v>
      </c>
      <c r="H26" s="140">
        <v>128</v>
      </c>
      <c r="I26" s="115">
        <v>-20</v>
      </c>
      <c r="J26" s="116">
        <v>-15.625</v>
      </c>
    </row>
    <row r="27" spans="1:15" s="110" customFormat="1" ht="24.95" customHeight="1" x14ac:dyDescent="0.2">
      <c r="A27" s="193" t="s">
        <v>161</v>
      </c>
      <c r="B27" s="199" t="s">
        <v>162</v>
      </c>
      <c r="C27" s="113">
        <v>1.6350798959494612</v>
      </c>
      <c r="D27" s="115">
        <v>44</v>
      </c>
      <c r="E27" s="114">
        <v>63</v>
      </c>
      <c r="F27" s="114">
        <v>85</v>
      </c>
      <c r="G27" s="114">
        <v>52</v>
      </c>
      <c r="H27" s="140">
        <v>66</v>
      </c>
      <c r="I27" s="115">
        <v>-22</v>
      </c>
      <c r="J27" s="116">
        <v>-33.333333333333336</v>
      </c>
    </row>
    <row r="28" spans="1:15" s="110" customFormat="1" ht="24.95" customHeight="1" x14ac:dyDescent="0.2">
      <c r="A28" s="193" t="s">
        <v>163</v>
      </c>
      <c r="B28" s="199" t="s">
        <v>164</v>
      </c>
      <c r="C28" s="113">
        <v>1.1148272017837235</v>
      </c>
      <c r="D28" s="115">
        <v>30</v>
      </c>
      <c r="E28" s="114">
        <v>26</v>
      </c>
      <c r="F28" s="114">
        <v>121</v>
      </c>
      <c r="G28" s="114">
        <v>31</v>
      </c>
      <c r="H28" s="140">
        <v>40</v>
      </c>
      <c r="I28" s="115">
        <v>-10</v>
      </c>
      <c r="J28" s="116">
        <v>-25</v>
      </c>
    </row>
    <row r="29" spans="1:15" s="110" customFormat="1" ht="24.95" customHeight="1" x14ac:dyDescent="0.2">
      <c r="A29" s="193">
        <v>86</v>
      </c>
      <c r="B29" s="199" t="s">
        <v>165</v>
      </c>
      <c r="C29" s="113">
        <v>7.655146785581568</v>
      </c>
      <c r="D29" s="115">
        <v>206</v>
      </c>
      <c r="E29" s="114">
        <v>166</v>
      </c>
      <c r="F29" s="114">
        <v>235</v>
      </c>
      <c r="G29" s="114">
        <v>171</v>
      </c>
      <c r="H29" s="140">
        <v>176</v>
      </c>
      <c r="I29" s="115">
        <v>30</v>
      </c>
      <c r="J29" s="116">
        <v>17.045454545454547</v>
      </c>
    </row>
    <row r="30" spans="1:15" s="110" customFormat="1" ht="24.95" customHeight="1" x14ac:dyDescent="0.2">
      <c r="A30" s="193">
        <v>87.88</v>
      </c>
      <c r="B30" s="204" t="s">
        <v>166</v>
      </c>
      <c r="C30" s="113">
        <v>7.4321813452248238</v>
      </c>
      <c r="D30" s="115">
        <v>200</v>
      </c>
      <c r="E30" s="114">
        <v>182</v>
      </c>
      <c r="F30" s="114">
        <v>448</v>
      </c>
      <c r="G30" s="114">
        <v>191</v>
      </c>
      <c r="H30" s="140">
        <v>175</v>
      </c>
      <c r="I30" s="115">
        <v>25</v>
      </c>
      <c r="J30" s="116">
        <v>14.285714285714286</v>
      </c>
    </row>
    <row r="31" spans="1:15" s="110" customFormat="1" ht="24.95" customHeight="1" x14ac:dyDescent="0.2">
      <c r="A31" s="193" t="s">
        <v>167</v>
      </c>
      <c r="B31" s="199" t="s">
        <v>168</v>
      </c>
      <c r="C31" s="113">
        <v>2.7499070977331845</v>
      </c>
      <c r="D31" s="115">
        <v>74</v>
      </c>
      <c r="E31" s="114">
        <v>68</v>
      </c>
      <c r="F31" s="114">
        <v>62</v>
      </c>
      <c r="G31" s="114">
        <v>61</v>
      </c>
      <c r="H31" s="140">
        <v>62</v>
      </c>
      <c r="I31" s="115">
        <v>12</v>
      </c>
      <c r="J31" s="116">
        <v>19.35483870967742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1.7465626161278336</v>
      </c>
      <c r="D34" s="115">
        <v>47</v>
      </c>
      <c r="E34" s="114">
        <v>120</v>
      </c>
      <c r="F34" s="114">
        <v>156</v>
      </c>
      <c r="G34" s="114">
        <v>218</v>
      </c>
      <c r="H34" s="140">
        <v>80</v>
      </c>
      <c r="I34" s="115">
        <v>-33</v>
      </c>
      <c r="J34" s="116">
        <v>-41.25</v>
      </c>
    </row>
    <row r="35" spans="1:10" s="110" customFormat="1" ht="24.95" customHeight="1" x14ac:dyDescent="0.2">
      <c r="A35" s="292" t="s">
        <v>171</v>
      </c>
      <c r="B35" s="293" t="s">
        <v>172</v>
      </c>
      <c r="C35" s="113">
        <v>34.968413229282795</v>
      </c>
      <c r="D35" s="115">
        <v>941</v>
      </c>
      <c r="E35" s="114">
        <v>880</v>
      </c>
      <c r="F35" s="114">
        <v>978</v>
      </c>
      <c r="G35" s="114">
        <v>989</v>
      </c>
      <c r="H35" s="140">
        <v>1248</v>
      </c>
      <c r="I35" s="115">
        <v>-307</v>
      </c>
      <c r="J35" s="116">
        <v>-24.599358974358974</v>
      </c>
    </row>
    <row r="36" spans="1:10" s="110" customFormat="1" ht="24.95" customHeight="1" x14ac:dyDescent="0.2">
      <c r="A36" s="294" t="s">
        <v>173</v>
      </c>
      <c r="B36" s="295" t="s">
        <v>174</v>
      </c>
      <c r="C36" s="125">
        <v>63.285024154589372</v>
      </c>
      <c r="D36" s="143">
        <v>1703</v>
      </c>
      <c r="E36" s="144">
        <v>1689</v>
      </c>
      <c r="F36" s="144">
        <v>2200</v>
      </c>
      <c r="G36" s="144">
        <v>1534</v>
      </c>
      <c r="H36" s="145">
        <v>1780</v>
      </c>
      <c r="I36" s="143">
        <v>-77</v>
      </c>
      <c r="J36" s="146">
        <v>-4.3258426966292136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2691</v>
      </c>
      <c r="F11" s="264">
        <v>2689</v>
      </c>
      <c r="G11" s="264">
        <v>3334</v>
      </c>
      <c r="H11" s="264">
        <v>2741</v>
      </c>
      <c r="I11" s="265">
        <v>3108</v>
      </c>
      <c r="J11" s="263">
        <v>-417</v>
      </c>
      <c r="K11" s="266">
        <v>-13.416988416988417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26.049795615013007</v>
      </c>
      <c r="E13" s="115">
        <v>701</v>
      </c>
      <c r="F13" s="114">
        <v>872</v>
      </c>
      <c r="G13" s="114">
        <v>867</v>
      </c>
      <c r="H13" s="114">
        <v>922</v>
      </c>
      <c r="I13" s="140">
        <v>659</v>
      </c>
      <c r="J13" s="115">
        <v>42</v>
      </c>
      <c r="K13" s="116">
        <v>6.3732928679817906</v>
      </c>
    </row>
    <row r="14" spans="1:17" ht="15.95" customHeight="1" x14ac:dyDescent="0.2">
      <c r="A14" s="306" t="s">
        <v>230</v>
      </c>
      <c r="B14" s="307"/>
      <c r="C14" s="308"/>
      <c r="D14" s="113">
        <v>60.683760683760681</v>
      </c>
      <c r="E14" s="115">
        <v>1633</v>
      </c>
      <c r="F14" s="114">
        <v>1508</v>
      </c>
      <c r="G14" s="114">
        <v>1890</v>
      </c>
      <c r="H14" s="114">
        <v>1484</v>
      </c>
      <c r="I14" s="140">
        <v>2023</v>
      </c>
      <c r="J14" s="115">
        <v>-390</v>
      </c>
      <c r="K14" s="116">
        <v>-19.278299555116163</v>
      </c>
    </row>
    <row r="15" spans="1:17" ht="15.95" customHeight="1" x14ac:dyDescent="0.2">
      <c r="A15" s="306" t="s">
        <v>231</v>
      </c>
      <c r="B15" s="307"/>
      <c r="C15" s="308"/>
      <c r="D15" s="113">
        <v>6.4288368636194724</v>
      </c>
      <c r="E15" s="115">
        <v>173</v>
      </c>
      <c r="F15" s="114">
        <v>154</v>
      </c>
      <c r="G15" s="114">
        <v>159</v>
      </c>
      <c r="H15" s="114">
        <v>149</v>
      </c>
      <c r="I15" s="140">
        <v>258</v>
      </c>
      <c r="J15" s="115">
        <v>-85</v>
      </c>
      <c r="K15" s="116">
        <v>-32.945736434108525</v>
      </c>
    </row>
    <row r="16" spans="1:17" ht="15.95" customHeight="1" x14ac:dyDescent="0.2">
      <c r="A16" s="306" t="s">
        <v>232</v>
      </c>
      <c r="B16" s="307"/>
      <c r="C16" s="308"/>
      <c r="D16" s="113">
        <v>5.6856187290969897</v>
      </c>
      <c r="E16" s="115">
        <v>153</v>
      </c>
      <c r="F16" s="114">
        <v>120</v>
      </c>
      <c r="G16" s="114">
        <v>196</v>
      </c>
      <c r="H16" s="114">
        <v>145</v>
      </c>
      <c r="I16" s="140">
        <v>133</v>
      </c>
      <c r="J16" s="115">
        <v>20</v>
      </c>
      <c r="K16" s="116">
        <v>15.037593984962406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1.5607580824972129</v>
      </c>
      <c r="E18" s="115">
        <v>42</v>
      </c>
      <c r="F18" s="114">
        <v>115</v>
      </c>
      <c r="G18" s="114">
        <v>137</v>
      </c>
      <c r="H18" s="114">
        <v>208</v>
      </c>
      <c r="I18" s="140">
        <v>69</v>
      </c>
      <c r="J18" s="115">
        <v>-27</v>
      </c>
      <c r="K18" s="116">
        <v>-39.130434782608695</v>
      </c>
    </row>
    <row r="19" spans="1:11" ht="14.1" customHeight="1" x14ac:dyDescent="0.2">
      <c r="A19" s="306" t="s">
        <v>235</v>
      </c>
      <c r="B19" s="307" t="s">
        <v>236</v>
      </c>
      <c r="C19" s="308"/>
      <c r="D19" s="113">
        <v>1.1891490152359718</v>
      </c>
      <c r="E19" s="115">
        <v>32</v>
      </c>
      <c r="F19" s="114">
        <v>101</v>
      </c>
      <c r="G19" s="114">
        <v>127</v>
      </c>
      <c r="H19" s="114">
        <v>205</v>
      </c>
      <c r="I19" s="140">
        <v>40</v>
      </c>
      <c r="J19" s="115">
        <v>-8</v>
      </c>
      <c r="K19" s="116">
        <v>-20</v>
      </c>
    </row>
    <row r="20" spans="1:11" ht="14.1" customHeight="1" x14ac:dyDescent="0.2">
      <c r="A20" s="306">
        <v>12</v>
      </c>
      <c r="B20" s="307" t="s">
        <v>237</v>
      </c>
      <c r="C20" s="308"/>
      <c r="D20" s="113">
        <v>2.4897807506503158</v>
      </c>
      <c r="E20" s="115">
        <v>67</v>
      </c>
      <c r="F20" s="114">
        <v>109</v>
      </c>
      <c r="G20" s="114">
        <v>66</v>
      </c>
      <c r="H20" s="114">
        <v>42</v>
      </c>
      <c r="I20" s="140">
        <v>49</v>
      </c>
      <c r="J20" s="115">
        <v>18</v>
      </c>
      <c r="K20" s="116">
        <v>36.734693877551024</v>
      </c>
    </row>
    <row r="21" spans="1:11" ht="14.1" customHeight="1" x14ac:dyDescent="0.2">
      <c r="A21" s="306">
        <v>21</v>
      </c>
      <c r="B21" s="307" t="s">
        <v>238</v>
      </c>
      <c r="C21" s="308"/>
      <c r="D21" s="113">
        <v>0.2601263470828688</v>
      </c>
      <c r="E21" s="115">
        <v>7</v>
      </c>
      <c r="F21" s="114">
        <v>16</v>
      </c>
      <c r="G21" s="114" t="s">
        <v>513</v>
      </c>
      <c r="H21" s="114">
        <v>9</v>
      </c>
      <c r="I21" s="140">
        <v>6</v>
      </c>
      <c r="J21" s="115">
        <v>1</v>
      </c>
      <c r="K21" s="116">
        <v>16.666666666666668</v>
      </c>
    </row>
    <row r="22" spans="1:11" ht="14.1" customHeight="1" x14ac:dyDescent="0.2">
      <c r="A22" s="306">
        <v>22</v>
      </c>
      <c r="B22" s="307" t="s">
        <v>239</v>
      </c>
      <c r="C22" s="308"/>
      <c r="D22" s="113">
        <v>3.0100334448160537</v>
      </c>
      <c r="E22" s="115">
        <v>81</v>
      </c>
      <c r="F22" s="114">
        <v>82</v>
      </c>
      <c r="G22" s="114">
        <v>136</v>
      </c>
      <c r="H22" s="114">
        <v>234</v>
      </c>
      <c r="I22" s="140">
        <v>97</v>
      </c>
      <c r="J22" s="115">
        <v>-16</v>
      </c>
      <c r="K22" s="116">
        <v>-16.494845360824741</v>
      </c>
    </row>
    <row r="23" spans="1:11" ht="14.1" customHeight="1" x14ac:dyDescent="0.2">
      <c r="A23" s="306">
        <v>23</v>
      </c>
      <c r="B23" s="307" t="s">
        <v>240</v>
      </c>
      <c r="C23" s="308"/>
      <c r="D23" s="113">
        <v>0.29728725380899296</v>
      </c>
      <c r="E23" s="115">
        <v>8</v>
      </c>
      <c r="F23" s="114">
        <v>5</v>
      </c>
      <c r="G23" s="114">
        <v>17</v>
      </c>
      <c r="H23" s="114">
        <v>23</v>
      </c>
      <c r="I23" s="140">
        <v>17</v>
      </c>
      <c r="J23" s="115">
        <v>-9</v>
      </c>
      <c r="K23" s="116">
        <v>-52.941176470588232</v>
      </c>
    </row>
    <row r="24" spans="1:11" ht="14.1" customHeight="1" x14ac:dyDescent="0.2">
      <c r="A24" s="306">
        <v>24</v>
      </c>
      <c r="B24" s="307" t="s">
        <v>241</v>
      </c>
      <c r="C24" s="308"/>
      <c r="D24" s="113">
        <v>2.4897807506503158</v>
      </c>
      <c r="E24" s="115">
        <v>67</v>
      </c>
      <c r="F24" s="114">
        <v>66</v>
      </c>
      <c r="G24" s="114">
        <v>76</v>
      </c>
      <c r="H24" s="114">
        <v>87</v>
      </c>
      <c r="I24" s="140">
        <v>93</v>
      </c>
      <c r="J24" s="115">
        <v>-26</v>
      </c>
      <c r="K24" s="116">
        <v>-27.956989247311828</v>
      </c>
    </row>
    <row r="25" spans="1:11" ht="14.1" customHeight="1" x14ac:dyDescent="0.2">
      <c r="A25" s="306">
        <v>25</v>
      </c>
      <c r="B25" s="307" t="s">
        <v>242</v>
      </c>
      <c r="C25" s="308"/>
      <c r="D25" s="113">
        <v>6.5031586770717205</v>
      </c>
      <c r="E25" s="115">
        <v>175</v>
      </c>
      <c r="F25" s="114">
        <v>123</v>
      </c>
      <c r="G25" s="114">
        <v>190</v>
      </c>
      <c r="H25" s="114">
        <v>135</v>
      </c>
      <c r="I25" s="140">
        <v>190</v>
      </c>
      <c r="J25" s="115">
        <v>-15</v>
      </c>
      <c r="K25" s="116">
        <v>-7.8947368421052628</v>
      </c>
    </row>
    <row r="26" spans="1:11" ht="14.1" customHeight="1" x14ac:dyDescent="0.2">
      <c r="A26" s="306">
        <v>26</v>
      </c>
      <c r="B26" s="307" t="s">
        <v>243</v>
      </c>
      <c r="C26" s="308"/>
      <c r="D26" s="113">
        <v>3.4188034188034186</v>
      </c>
      <c r="E26" s="115">
        <v>92</v>
      </c>
      <c r="F26" s="114">
        <v>43</v>
      </c>
      <c r="G26" s="114">
        <v>94</v>
      </c>
      <c r="H26" s="114">
        <v>82</v>
      </c>
      <c r="I26" s="140">
        <v>391</v>
      </c>
      <c r="J26" s="115">
        <v>-299</v>
      </c>
      <c r="K26" s="116">
        <v>-76.470588235294116</v>
      </c>
    </row>
    <row r="27" spans="1:11" ht="14.1" customHeight="1" x14ac:dyDescent="0.2">
      <c r="A27" s="306">
        <v>27</v>
      </c>
      <c r="B27" s="307" t="s">
        <v>244</v>
      </c>
      <c r="C27" s="308"/>
      <c r="D27" s="113">
        <v>1.597918989223337</v>
      </c>
      <c r="E27" s="115">
        <v>43</v>
      </c>
      <c r="F27" s="114">
        <v>44</v>
      </c>
      <c r="G27" s="114">
        <v>50</v>
      </c>
      <c r="H27" s="114">
        <v>39</v>
      </c>
      <c r="I27" s="140">
        <v>61</v>
      </c>
      <c r="J27" s="115">
        <v>-18</v>
      </c>
      <c r="K27" s="116">
        <v>-29.508196721311474</v>
      </c>
    </row>
    <row r="28" spans="1:11" ht="14.1" customHeight="1" x14ac:dyDescent="0.2">
      <c r="A28" s="306">
        <v>28</v>
      </c>
      <c r="B28" s="307" t="s">
        <v>245</v>
      </c>
      <c r="C28" s="308"/>
      <c r="D28" s="113">
        <v>0.18580453363062058</v>
      </c>
      <c r="E28" s="115">
        <v>5</v>
      </c>
      <c r="F28" s="114">
        <v>6</v>
      </c>
      <c r="G28" s="114">
        <v>14</v>
      </c>
      <c r="H28" s="114">
        <v>7</v>
      </c>
      <c r="I28" s="140">
        <v>9</v>
      </c>
      <c r="J28" s="115">
        <v>-4</v>
      </c>
      <c r="K28" s="116">
        <v>-44.444444444444443</v>
      </c>
    </row>
    <row r="29" spans="1:11" ht="14.1" customHeight="1" x14ac:dyDescent="0.2">
      <c r="A29" s="306">
        <v>29</v>
      </c>
      <c r="B29" s="307" t="s">
        <v>246</v>
      </c>
      <c r="C29" s="308"/>
      <c r="D29" s="113">
        <v>5.3140096618357484</v>
      </c>
      <c r="E29" s="115">
        <v>143</v>
      </c>
      <c r="F29" s="114">
        <v>123</v>
      </c>
      <c r="G29" s="114">
        <v>140</v>
      </c>
      <c r="H29" s="114">
        <v>106</v>
      </c>
      <c r="I29" s="140">
        <v>120</v>
      </c>
      <c r="J29" s="115">
        <v>23</v>
      </c>
      <c r="K29" s="116">
        <v>19.166666666666668</v>
      </c>
    </row>
    <row r="30" spans="1:11" ht="14.1" customHeight="1" x14ac:dyDescent="0.2">
      <c r="A30" s="306" t="s">
        <v>247</v>
      </c>
      <c r="B30" s="307" t="s">
        <v>248</v>
      </c>
      <c r="C30" s="308"/>
      <c r="D30" s="113" t="s">
        <v>513</v>
      </c>
      <c r="E30" s="115" t="s">
        <v>513</v>
      </c>
      <c r="F30" s="114" t="s">
        <v>513</v>
      </c>
      <c r="G30" s="114">
        <v>55</v>
      </c>
      <c r="H30" s="114" t="s">
        <v>513</v>
      </c>
      <c r="I30" s="140" t="s">
        <v>513</v>
      </c>
      <c r="J30" s="115" t="s">
        <v>513</v>
      </c>
      <c r="K30" s="116" t="s">
        <v>513</v>
      </c>
    </row>
    <row r="31" spans="1:11" ht="14.1" customHeight="1" x14ac:dyDescent="0.2">
      <c r="A31" s="306" t="s">
        <v>249</v>
      </c>
      <c r="B31" s="307" t="s">
        <v>250</v>
      </c>
      <c r="C31" s="308"/>
      <c r="D31" s="113">
        <v>4.4964697138610186</v>
      </c>
      <c r="E31" s="115">
        <v>121</v>
      </c>
      <c r="F31" s="114">
        <v>79</v>
      </c>
      <c r="G31" s="114">
        <v>82</v>
      </c>
      <c r="H31" s="114">
        <v>81</v>
      </c>
      <c r="I31" s="140">
        <v>88</v>
      </c>
      <c r="J31" s="115">
        <v>33</v>
      </c>
      <c r="K31" s="116">
        <v>37.5</v>
      </c>
    </row>
    <row r="32" spans="1:11" ht="14.1" customHeight="1" x14ac:dyDescent="0.2">
      <c r="A32" s="306">
        <v>31</v>
      </c>
      <c r="B32" s="307" t="s">
        <v>251</v>
      </c>
      <c r="C32" s="308"/>
      <c r="D32" s="113">
        <v>0.37160906726124115</v>
      </c>
      <c r="E32" s="115">
        <v>10</v>
      </c>
      <c r="F32" s="114">
        <v>10</v>
      </c>
      <c r="G32" s="114">
        <v>13</v>
      </c>
      <c r="H32" s="114">
        <v>9</v>
      </c>
      <c r="I32" s="140">
        <v>30</v>
      </c>
      <c r="J32" s="115">
        <v>-20</v>
      </c>
      <c r="K32" s="116">
        <v>-66.666666666666671</v>
      </c>
    </row>
    <row r="33" spans="1:11" ht="14.1" customHeight="1" x14ac:dyDescent="0.2">
      <c r="A33" s="306">
        <v>32</v>
      </c>
      <c r="B33" s="307" t="s">
        <v>252</v>
      </c>
      <c r="C33" s="308"/>
      <c r="D33" s="113">
        <v>3.79041248606466</v>
      </c>
      <c r="E33" s="115">
        <v>102</v>
      </c>
      <c r="F33" s="114">
        <v>180</v>
      </c>
      <c r="G33" s="114">
        <v>105</v>
      </c>
      <c r="H33" s="114">
        <v>83</v>
      </c>
      <c r="I33" s="140">
        <v>112</v>
      </c>
      <c r="J33" s="115">
        <v>-10</v>
      </c>
      <c r="K33" s="116">
        <v>-8.9285714285714288</v>
      </c>
    </row>
    <row r="34" spans="1:11" ht="14.1" customHeight="1" x14ac:dyDescent="0.2">
      <c r="A34" s="306">
        <v>33</v>
      </c>
      <c r="B34" s="307" t="s">
        <v>253</v>
      </c>
      <c r="C34" s="308"/>
      <c r="D34" s="113">
        <v>4.6822742474916392</v>
      </c>
      <c r="E34" s="115">
        <v>126</v>
      </c>
      <c r="F34" s="114">
        <v>181</v>
      </c>
      <c r="G34" s="114">
        <v>65</v>
      </c>
      <c r="H34" s="114">
        <v>71</v>
      </c>
      <c r="I34" s="140">
        <v>67</v>
      </c>
      <c r="J34" s="115">
        <v>59</v>
      </c>
      <c r="K34" s="116">
        <v>88.059701492537314</v>
      </c>
    </row>
    <row r="35" spans="1:11" ht="14.1" customHeight="1" x14ac:dyDescent="0.2">
      <c r="A35" s="306">
        <v>34</v>
      </c>
      <c r="B35" s="307" t="s">
        <v>254</v>
      </c>
      <c r="C35" s="308"/>
      <c r="D35" s="113">
        <v>3.5674470457079153</v>
      </c>
      <c r="E35" s="115">
        <v>96</v>
      </c>
      <c r="F35" s="114">
        <v>67</v>
      </c>
      <c r="G35" s="114">
        <v>80</v>
      </c>
      <c r="H35" s="114">
        <v>63</v>
      </c>
      <c r="I35" s="140">
        <v>115</v>
      </c>
      <c r="J35" s="115">
        <v>-19</v>
      </c>
      <c r="K35" s="116">
        <v>-16.521739130434781</v>
      </c>
    </row>
    <row r="36" spans="1:11" ht="14.1" customHeight="1" x14ac:dyDescent="0.2">
      <c r="A36" s="306">
        <v>41</v>
      </c>
      <c r="B36" s="307" t="s">
        <v>255</v>
      </c>
      <c r="C36" s="308"/>
      <c r="D36" s="113">
        <v>0.78037904124860646</v>
      </c>
      <c r="E36" s="115">
        <v>21</v>
      </c>
      <c r="F36" s="114">
        <v>13</v>
      </c>
      <c r="G36" s="114">
        <v>26</v>
      </c>
      <c r="H36" s="114">
        <v>38</v>
      </c>
      <c r="I36" s="140">
        <v>19</v>
      </c>
      <c r="J36" s="115">
        <v>2</v>
      </c>
      <c r="K36" s="116">
        <v>10.526315789473685</v>
      </c>
    </row>
    <row r="37" spans="1:11" ht="14.1" customHeight="1" x14ac:dyDescent="0.2">
      <c r="A37" s="306">
        <v>42</v>
      </c>
      <c r="B37" s="307" t="s">
        <v>256</v>
      </c>
      <c r="C37" s="308"/>
      <c r="D37" s="113">
        <v>0.29728725380899296</v>
      </c>
      <c r="E37" s="115">
        <v>8</v>
      </c>
      <c r="F37" s="114" t="s">
        <v>513</v>
      </c>
      <c r="G37" s="114">
        <v>8</v>
      </c>
      <c r="H37" s="114">
        <v>5</v>
      </c>
      <c r="I37" s="140">
        <v>5</v>
      </c>
      <c r="J37" s="115">
        <v>3</v>
      </c>
      <c r="K37" s="116">
        <v>60</v>
      </c>
    </row>
    <row r="38" spans="1:11" ht="14.1" customHeight="1" x14ac:dyDescent="0.2">
      <c r="A38" s="306">
        <v>43</v>
      </c>
      <c r="B38" s="307" t="s">
        <v>257</v>
      </c>
      <c r="C38" s="308"/>
      <c r="D38" s="113">
        <v>0.55741360089186176</v>
      </c>
      <c r="E38" s="115">
        <v>15</v>
      </c>
      <c r="F38" s="114">
        <v>23</v>
      </c>
      <c r="G38" s="114">
        <v>33</v>
      </c>
      <c r="H38" s="114">
        <v>12</v>
      </c>
      <c r="I38" s="140">
        <v>15</v>
      </c>
      <c r="J38" s="115">
        <v>0</v>
      </c>
      <c r="K38" s="116">
        <v>0</v>
      </c>
    </row>
    <row r="39" spans="1:11" ht="14.1" customHeight="1" x14ac:dyDescent="0.2">
      <c r="A39" s="306">
        <v>51</v>
      </c>
      <c r="B39" s="307" t="s">
        <v>258</v>
      </c>
      <c r="C39" s="308"/>
      <c r="D39" s="113">
        <v>5.574136008918618</v>
      </c>
      <c r="E39" s="115">
        <v>150</v>
      </c>
      <c r="F39" s="114">
        <v>142</v>
      </c>
      <c r="G39" s="114">
        <v>181</v>
      </c>
      <c r="H39" s="114">
        <v>221</v>
      </c>
      <c r="I39" s="140">
        <v>150</v>
      </c>
      <c r="J39" s="115">
        <v>0</v>
      </c>
      <c r="K39" s="116">
        <v>0</v>
      </c>
    </row>
    <row r="40" spans="1:11" ht="14.1" customHeight="1" x14ac:dyDescent="0.2">
      <c r="A40" s="306" t="s">
        <v>259</v>
      </c>
      <c r="B40" s="307" t="s">
        <v>260</v>
      </c>
      <c r="C40" s="308"/>
      <c r="D40" s="113">
        <v>5.0167224080267561</v>
      </c>
      <c r="E40" s="115">
        <v>135</v>
      </c>
      <c r="F40" s="114">
        <v>126</v>
      </c>
      <c r="G40" s="114">
        <v>165</v>
      </c>
      <c r="H40" s="114">
        <v>211</v>
      </c>
      <c r="I40" s="140">
        <v>135</v>
      </c>
      <c r="J40" s="115">
        <v>0</v>
      </c>
      <c r="K40" s="116">
        <v>0</v>
      </c>
    </row>
    <row r="41" spans="1:11" ht="14.1" customHeight="1" x14ac:dyDescent="0.2">
      <c r="A41" s="306"/>
      <c r="B41" s="307" t="s">
        <v>261</v>
      </c>
      <c r="C41" s="308"/>
      <c r="D41" s="113">
        <v>4.4221479004087696</v>
      </c>
      <c r="E41" s="115">
        <v>119</v>
      </c>
      <c r="F41" s="114">
        <v>105</v>
      </c>
      <c r="G41" s="114">
        <v>132</v>
      </c>
      <c r="H41" s="114">
        <v>172</v>
      </c>
      <c r="I41" s="140">
        <v>108</v>
      </c>
      <c r="J41" s="115">
        <v>11</v>
      </c>
      <c r="K41" s="116">
        <v>10.185185185185185</v>
      </c>
    </row>
    <row r="42" spans="1:11" ht="14.1" customHeight="1" x14ac:dyDescent="0.2">
      <c r="A42" s="306">
        <v>52</v>
      </c>
      <c r="B42" s="307" t="s">
        <v>262</v>
      </c>
      <c r="C42" s="308"/>
      <c r="D42" s="113">
        <v>5.7599405425492378</v>
      </c>
      <c r="E42" s="115">
        <v>155</v>
      </c>
      <c r="F42" s="114">
        <v>127</v>
      </c>
      <c r="G42" s="114">
        <v>100</v>
      </c>
      <c r="H42" s="114">
        <v>94</v>
      </c>
      <c r="I42" s="140">
        <v>120</v>
      </c>
      <c r="J42" s="115">
        <v>35</v>
      </c>
      <c r="K42" s="116">
        <v>29.166666666666668</v>
      </c>
    </row>
    <row r="43" spans="1:11" ht="14.1" customHeight="1" x14ac:dyDescent="0.2">
      <c r="A43" s="306" t="s">
        <v>263</v>
      </c>
      <c r="B43" s="307" t="s">
        <v>264</v>
      </c>
      <c r="C43" s="308"/>
      <c r="D43" s="113">
        <v>5.2025269416573767</v>
      </c>
      <c r="E43" s="115">
        <v>140</v>
      </c>
      <c r="F43" s="114">
        <v>109</v>
      </c>
      <c r="G43" s="114">
        <v>86</v>
      </c>
      <c r="H43" s="114">
        <v>88</v>
      </c>
      <c r="I43" s="140">
        <v>107</v>
      </c>
      <c r="J43" s="115">
        <v>33</v>
      </c>
      <c r="K43" s="116">
        <v>30.841121495327101</v>
      </c>
    </row>
    <row r="44" spans="1:11" ht="14.1" customHeight="1" x14ac:dyDescent="0.2">
      <c r="A44" s="306">
        <v>53</v>
      </c>
      <c r="B44" s="307" t="s">
        <v>265</v>
      </c>
      <c r="C44" s="308"/>
      <c r="D44" s="113">
        <v>0.55741360089186176</v>
      </c>
      <c r="E44" s="115">
        <v>15</v>
      </c>
      <c r="F44" s="114">
        <v>18</v>
      </c>
      <c r="G44" s="114">
        <v>13</v>
      </c>
      <c r="H44" s="114">
        <v>17</v>
      </c>
      <c r="I44" s="140">
        <v>17</v>
      </c>
      <c r="J44" s="115">
        <v>-2</v>
      </c>
      <c r="K44" s="116">
        <v>-11.764705882352942</v>
      </c>
    </row>
    <row r="45" spans="1:11" ht="14.1" customHeight="1" x14ac:dyDescent="0.2">
      <c r="A45" s="306" t="s">
        <v>266</v>
      </c>
      <c r="B45" s="307" t="s">
        <v>267</v>
      </c>
      <c r="C45" s="308"/>
      <c r="D45" s="113">
        <v>0.52025269416573761</v>
      </c>
      <c r="E45" s="115">
        <v>14</v>
      </c>
      <c r="F45" s="114">
        <v>16</v>
      </c>
      <c r="G45" s="114">
        <v>12</v>
      </c>
      <c r="H45" s="114">
        <v>17</v>
      </c>
      <c r="I45" s="140">
        <v>17</v>
      </c>
      <c r="J45" s="115">
        <v>-3</v>
      </c>
      <c r="K45" s="116">
        <v>-17.647058823529413</v>
      </c>
    </row>
    <row r="46" spans="1:11" ht="14.1" customHeight="1" x14ac:dyDescent="0.2">
      <c r="A46" s="306">
        <v>54</v>
      </c>
      <c r="B46" s="307" t="s">
        <v>268</v>
      </c>
      <c r="C46" s="308"/>
      <c r="D46" s="113">
        <v>3.1958379784466739</v>
      </c>
      <c r="E46" s="115">
        <v>86</v>
      </c>
      <c r="F46" s="114">
        <v>102</v>
      </c>
      <c r="G46" s="114">
        <v>88</v>
      </c>
      <c r="H46" s="114">
        <v>93</v>
      </c>
      <c r="I46" s="140">
        <v>174</v>
      </c>
      <c r="J46" s="115">
        <v>-88</v>
      </c>
      <c r="K46" s="116">
        <v>-50.574712643678161</v>
      </c>
    </row>
    <row r="47" spans="1:11" ht="14.1" customHeight="1" x14ac:dyDescent="0.2">
      <c r="A47" s="306">
        <v>61</v>
      </c>
      <c r="B47" s="307" t="s">
        <v>269</v>
      </c>
      <c r="C47" s="308"/>
      <c r="D47" s="113">
        <v>1.4492753623188406</v>
      </c>
      <c r="E47" s="115">
        <v>39</v>
      </c>
      <c r="F47" s="114">
        <v>28</v>
      </c>
      <c r="G47" s="114">
        <v>39</v>
      </c>
      <c r="H47" s="114">
        <v>61</v>
      </c>
      <c r="I47" s="140">
        <v>50</v>
      </c>
      <c r="J47" s="115">
        <v>-11</v>
      </c>
      <c r="K47" s="116">
        <v>-22</v>
      </c>
    </row>
    <row r="48" spans="1:11" ht="14.1" customHeight="1" x14ac:dyDescent="0.2">
      <c r="A48" s="306">
        <v>62</v>
      </c>
      <c r="B48" s="307" t="s">
        <v>270</v>
      </c>
      <c r="C48" s="308"/>
      <c r="D48" s="113">
        <v>7.3578595317725757</v>
      </c>
      <c r="E48" s="115">
        <v>198</v>
      </c>
      <c r="F48" s="114">
        <v>213</v>
      </c>
      <c r="G48" s="114">
        <v>247</v>
      </c>
      <c r="H48" s="114">
        <v>204</v>
      </c>
      <c r="I48" s="140">
        <v>205</v>
      </c>
      <c r="J48" s="115">
        <v>-7</v>
      </c>
      <c r="K48" s="116">
        <v>-3.4146341463414633</v>
      </c>
    </row>
    <row r="49" spans="1:11" ht="14.1" customHeight="1" x14ac:dyDescent="0.2">
      <c r="A49" s="306">
        <v>63</v>
      </c>
      <c r="B49" s="307" t="s">
        <v>271</v>
      </c>
      <c r="C49" s="308"/>
      <c r="D49" s="113">
        <v>6.0200668896321075</v>
      </c>
      <c r="E49" s="115">
        <v>162</v>
      </c>
      <c r="F49" s="114">
        <v>188</v>
      </c>
      <c r="G49" s="114">
        <v>222</v>
      </c>
      <c r="H49" s="114">
        <v>119</v>
      </c>
      <c r="I49" s="140">
        <v>141</v>
      </c>
      <c r="J49" s="115">
        <v>21</v>
      </c>
      <c r="K49" s="116">
        <v>14.893617021276595</v>
      </c>
    </row>
    <row r="50" spans="1:11" ht="14.1" customHeight="1" x14ac:dyDescent="0.2">
      <c r="A50" s="306" t="s">
        <v>272</v>
      </c>
      <c r="B50" s="307" t="s">
        <v>273</v>
      </c>
      <c r="C50" s="308"/>
      <c r="D50" s="113">
        <v>1.597918989223337</v>
      </c>
      <c r="E50" s="115">
        <v>43</v>
      </c>
      <c r="F50" s="114">
        <v>43</v>
      </c>
      <c r="G50" s="114">
        <v>90</v>
      </c>
      <c r="H50" s="114">
        <v>21</v>
      </c>
      <c r="I50" s="140">
        <v>24</v>
      </c>
      <c r="J50" s="115">
        <v>19</v>
      </c>
      <c r="K50" s="116">
        <v>79.166666666666671</v>
      </c>
    </row>
    <row r="51" spans="1:11" ht="14.1" customHeight="1" x14ac:dyDescent="0.2">
      <c r="A51" s="306" t="s">
        <v>274</v>
      </c>
      <c r="B51" s="307" t="s">
        <v>275</v>
      </c>
      <c r="C51" s="308"/>
      <c r="D51" s="113">
        <v>4.1248606465997772</v>
      </c>
      <c r="E51" s="115">
        <v>111</v>
      </c>
      <c r="F51" s="114">
        <v>130</v>
      </c>
      <c r="G51" s="114">
        <v>114</v>
      </c>
      <c r="H51" s="114">
        <v>86</v>
      </c>
      <c r="I51" s="140">
        <v>106</v>
      </c>
      <c r="J51" s="115">
        <v>5</v>
      </c>
      <c r="K51" s="116">
        <v>4.716981132075472</v>
      </c>
    </row>
    <row r="52" spans="1:11" ht="14.1" customHeight="1" x14ac:dyDescent="0.2">
      <c r="A52" s="306">
        <v>71</v>
      </c>
      <c r="B52" s="307" t="s">
        <v>276</v>
      </c>
      <c r="C52" s="308"/>
      <c r="D52" s="113">
        <v>7.8037904124860651</v>
      </c>
      <c r="E52" s="115">
        <v>210</v>
      </c>
      <c r="F52" s="114">
        <v>169</v>
      </c>
      <c r="G52" s="114">
        <v>208</v>
      </c>
      <c r="H52" s="114">
        <v>192</v>
      </c>
      <c r="I52" s="140">
        <v>217</v>
      </c>
      <c r="J52" s="115">
        <v>-7</v>
      </c>
      <c r="K52" s="116">
        <v>-3.225806451612903</v>
      </c>
    </row>
    <row r="53" spans="1:11" ht="14.1" customHeight="1" x14ac:dyDescent="0.2">
      <c r="A53" s="306" t="s">
        <v>277</v>
      </c>
      <c r="B53" s="307" t="s">
        <v>278</v>
      </c>
      <c r="C53" s="308"/>
      <c r="D53" s="113">
        <v>2.9728725380899292</v>
      </c>
      <c r="E53" s="115">
        <v>80</v>
      </c>
      <c r="F53" s="114">
        <v>52</v>
      </c>
      <c r="G53" s="114">
        <v>66</v>
      </c>
      <c r="H53" s="114">
        <v>56</v>
      </c>
      <c r="I53" s="140">
        <v>69</v>
      </c>
      <c r="J53" s="115">
        <v>11</v>
      </c>
      <c r="K53" s="116">
        <v>15.942028985507246</v>
      </c>
    </row>
    <row r="54" spans="1:11" ht="14.1" customHeight="1" x14ac:dyDescent="0.2">
      <c r="A54" s="306" t="s">
        <v>279</v>
      </c>
      <c r="B54" s="307" t="s">
        <v>280</v>
      </c>
      <c r="C54" s="308"/>
      <c r="D54" s="113">
        <v>4.2735042735042734</v>
      </c>
      <c r="E54" s="115">
        <v>115</v>
      </c>
      <c r="F54" s="114">
        <v>102</v>
      </c>
      <c r="G54" s="114">
        <v>129</v>
      </c>
      <c r="H54" s="114">
        <v>116</v>
      </c>
      <c r="I54" s="140">
        <v>131</v>
      </c>
      <c r="J54" s="115">
        <v>-16</v>
      </c>
      <c r="K54" s="116">
        <v>-12.213740458015268</v>
      </c>
    </row>
    <row r="55" spans="1:11" ht="14.1" customHeight="1" x14ac:dyDescent="0.2">
      <c r="A55" s="306">
        <v>72</v>
      </c>
      <c r="B55" s="307" t="s">
        <v>281</v>
      </c>
      <c r="C55" s="308"/>
      <c r="D55" s="113">
        <v>2.5269416573764398</v>
      </c>
      <c r="E55" s="115">
        <v>68</v>
      </c>
      <c r="F55" s="114">
        <v>60</v>
      </c>
      <c r="G55" s="114">
        <v>50</v>
      </c>
      <c r="H55" s="114">
        <v>54</v>
      </c>
      <c r="I55" s="140">
        <v>122</v>
      </c>
      <c r="J55" s="115">
        <v>-54</v>
      </c>
      <c r="K55" s="116">
        <v>-44.26229508196721</v>
      </c>
    </row>
    <row r="56" spans="1:11" ht="14.1" customHeight="1" x14ac:dyDescent="0.2">
      <c r="A56" s="306" t="s">
        <v>282</v>
      </c>
      <c r="B56" s="307" t="s">
        <v>283</v>
      </c>
      <c r="C56" s="308"/>
      <c r="D56" s="113">
        <v>1.4121144555927165</v>
      </c>
      <c r="E56" s="115">
        <v>38</v>
      </c>
      <c r="F56" s="114">
        <v>31</v>
      </c>
      <c r="G56" s="114">
        <v>18</v>
      </c>
      <c r="H56" s="114">
        <v>28</v>
      </c>
      <c r="I56" s="140">
        <v>83</v>
      </c>
      <c r="J56" s="115">
        <v>-45</v>
      </c>
      <c r="K56" s="116">
        <v>-54.216867469879517</v>
      </c>
    </row>
    <row r="57" spans="1:11" ht="14.1" customHeight="1" x14ac:dyDescent="0.2">
      <c r="A57" s="306" t="s">
        <v>284</v>
      </c>
      <c r="B57" s="307" t="s">
        <v>285</v>
      </c>
      <c r="C57" s="308"/>
      <c r="D57" s="113">
        <v>0.52025269416573761</v>
      </c>
      <c r="E57" s="115">
        <v>14</v>
      </c>
      <c r="F57" s="114">
        <v>18</v>
      </c>
      <c r="G57" s="114">
        <v>11</v>
      </c>
      <c r="H57" s="114">
        <v>11</v>
      </c>
      <c r="I57" s="140">
        <v>26</v>
      </c>
      <c r="J57" s="115">
        <v>-12</v>
      </c>
      <c r="K57" s="116">
        <v>-46.153846153846153</v>
      </c>
    </row>
    <row r="58" spans="1:11" ht="14.1" customHeight="1" x14ac:dyDescent="0.2">
      <c r="A58" s="306">
        <v>73</v>
      </c>
      <c r="B58" s="307" t="s">
        <v>286</v>
      </c>
      <c r="C58" s="308"/>
      <c r="D58" s="113">
        <v>1.0033444816053512</v>
      </c>
      <c r="E58" s="115">
        <v>27</v>
      </c>
      <c r="F58" s="114">
        <v>29</v>
      </c>
      <c r="G58" s="114">
        <v>37</v>
      </c>
      <c r="H58" s="114">
        <v>24</v>
      </c>
      <c r="I58" s="140">
        <v>34</v>
      </c>
      <c r="J58" s="115">
        <v>-7</v>
      </c>
      <c r="K58" s="116">
        <v>-20.588235294117649</v>
      </c>
    </row>
    <row r="59" spans="1:11" ht="14.1" customHeight="1" x14ac:dyDescent="0.2">
      <c r="A59" s="306" t="s">
        <v>287</v>
      </c>
      <c r="B59" s="307" t="s">
        <v>288</v>
      </c>
      <c r="C59" s="308"/>
      <c r="D59" s="113">
        <v>0.85470085470085466</v>
      </c>
      <c r="E59" s="115">
        <v>23</v>
      </c>
      <c r="F59" s="114">
        <v>23</v>
      </c>
      <c r="G59" s="114">
        <v>29</v>
      </c>
      <c r="H59" s="114">
        <v>22</v>
      </c>
      <c r="I59" s="140">
        <v>31</v>
      </c>
      <c r="J59" s="115">
        <v>-8</v>
      </c>
      <c r="K59" s="116">
        <v>-25.806451612903224</v>
      </c>
    </row>
    <row r="60" spans="1:11" ht="14.1" customHeight="1" x14ac:dyDescent="0.2">
      <c r="A60" s="306">
        <v>81</v>
      </c>
      <c r="B60" s="307" t="s">
        <v>289</v>
      </c>
      <c r="C60" s="308"/>
      <c r="D60" s="113">
        <v>8.3612040133779271</v>
      </c>
      <c r="E60" s="115">
        <v>225</v>
      </c>
      <c r="F60" s="114">
        <v>182</v>
      </c>
      <c r="G60" s="114">
        <v>248</v>
      </c>
      <c r="H60" s="114">
        <v>202</v>
      </c>
      <c r="I60" s="140">
        <v>175</v>
      </c>
      <c r="J60" s="115">
        <v>50</v>
      </c>
      <c r="K60" s="116">
        <v>28.571428571428573</v>
      </c>
    </row>
    <row r="61" spans="1:11" ht="14.1" customHeight="1" x14ac:dyDescent="0.2">
      <c r="A61" s="306" t="s">
        <v>290</v>
      </c>
      <c r="B61" s="307" t="s">
        <v>291</v>
      </c>
      <c r="C61" s="308"/>
      <c r="D61" s="113">
        <v>2.4897807506503158</v>
      </c>
      <c r="E61" s="115">
        <v>67</v>
      </c>
      <c r="F61" s="114">
        <v>58</v>
      </c>
      <c r="G61" s="114">
        <v>75</v>
      </c>
      <c r="H61" s="114">
        <v>48</v>
      </c>
      <c r="I61" s="140">
        <v>59</v>
      </c>
      <c r="J61" s="115">
        <v>8</v>
      </c>
      <c r="K61" s="116">
        <v>13.559322033898304</v>
      </c>
    </row>
    <row r="62" spans="1:11" ht="14.1" customHeight="1" x14ac:dyDescent="0.2">
      <c r="A62" s="306" t="s">
        <v>292</v>
      </c>
      <c r="B62" s="307" t="s">
        <v>293</v>
      </c>
      <c r="C62" s="308"/>
      <c r="D62" s="113">
        <v>3.6046079524340393</v>
      </c>
      <c r="E62" s="115">
        <v>97</v>
      </c>
      <c r="F62" s="114">
        <v>90</v>
      </c>
      <c r="G62" s="114">
        <v>106</v>
      </c>
      <c r="H62" s="114">
        <v>88</v>
      </c>
      <c r="I62" s="140">
        <v>62</v>
      </c>
      <c r="J62" s="115">
        <v>35</v>
      </c>
      <c r="K62" s="116">
        <v>56.451612903225808</v>
      </c>
    </row>
    <row r="63" spans="1:11" ht="14.1" customHeight="1" x14ac:dyDescent="0.2">
      <c r="A63" s="306"/>
      <c r="B63" s="307" t="s">
        <v>294</v>
      </c>
      <c r="C63" s="308"/>
      <c r="D63" s="113">
        <v>3.2329988851727984</v>
      </c>
      <c r="E63" s="115">
        <v>87</v>
      </c>
      <c r="F63" s="114">
        <v>74</v>
      </c>
      <c r="G63" s="114">
        <v>87</v>
      </c>
      <c r="H63" s="114">
        <v>80</v>
      </c>
      <c r="I63" s="140">
        <v>52</v>
      </c>
      <c r="J63" s="115">
        <v>35</v>
      </c>
      <c r="K63" s="116">
        <v>67.307692307692307</v>
      </c>
    </row>
    <row r="64" spans="1:11" ht="14.1" customHeight="1" x14ac:dyDescent="0.2">
      <c r="A64" s="306" t="s">
        <v>295</v>
      </c>
      <c r="B64" s="307" t="s">
        <v>296</v>
      </c>
      <c r="C64" s="308"/>
      <c r="D64" s="113">
        <v>0.78037904124860646</v>
      </c>
      <c r="E64" s="115">
        <v>21</v>
      </c>
      <c r="F64" s="114">
        <v>16</v>
      </c>
      <c r="G64" s="114">
        <v>30</v>
      </c>
      <c r="H64" s="114">
        <v>34</v>
      </c>
      <c r="I64" s="140">
        <v>25</v>
      </c>
      <c r="J64" s="115">
        <v>-4</v>
      </c>
      <c r="K64" s="116">
        <v>-16</v>
      </c>
    </row>
    <row r="65" spans="1:11" ht="14.1" customHeight="1" x14ac:dyDescent="0.2">
      <c r="A65" s="306" t="s">
        <v>297</v>
      </c>
      <c r="B65" s="307" t="s">
        <v>298</v>
      </c>
      <c r="C65" s="308"/>
      <c r="D65" s="113">
        <v>0.89186176142697882</v>
      </c>
      <c r="E65" s="115">
        <v>24</v>
      </c>
      <c r="F65" s="114">
        <v>8</v>
      </c>
      <c r="G65" s="114">
        <v>31</v>
      </c>
      <c r="H65" s="114">
        <v>17</v>
      </c>
      <c r="I65" s="140">
        <v>24</v>
      </c>
      <c r="J65" s="115">
        <v>0</v>
      </c>
      <c r="K65" s="116">
        <v>0</v>
      </c>
    </row>
    <row r="66" spans="1:11" ht="14.1" customHeight="1" x14ac:dyDescent="0.2">
      <c r="A66" s="306">
        <v>82</v>
      </c>
      <c r="B66" s="307" t="s">
        <v>299</v>
      </c>
      <c r="C66" s="308"/>
      <c r="D66" s="113">
        <v>3.0471943515421778</v>
      </c>
      <c r="E66" s="115">
        <v>82</v>
      </c>
      <c r="F66" s="114">
        <v>78</v>
      </c>
      <c r="G66" s="114">
        <v>127</v>
      </c>
      <c r="H66" s="114">
        <v>67</v>
      </c>
      <c r="I66" s="140">
        <v>82</v>
      </c>
      <c r="J66" s="115">
        <v>0</v>
      </c>
      <c r="K66" s="116">
        <v>0</v>
      </c>
    </row>
    <row r="67" spans="1:11" ht="14.1" customHeight="1" x14ac:dyDescent="0.2">
      <c r="A67" s="306" t="s">
        <v>300</v>
      </c>
      <c r="B67" s="307" t="s">
        <v>301</v>
      </c>
      <c r="C67" s="308"/>
      <c r="D67" s="113">
        <v>1.7094017094017093</v>
      </c>
      <c r="E67" s="115">
        <v>46</v>
      </c>
      <c r="F67" s="114">
        <v>49</v>
      </c>
      <c r="G67" s="114">
        <v>72</v>
      </c>
      <c r="H67" s="114">
        <v>38</v>
      </c>
      <c r="I67" s="140">
        <v>53</v>
      </c>
      <c r="J67" s="115">
        <v>-7</v>
      </c>
      <c r="K67" s="116">
        <v>-13.20754716981132</v>
      </c>
    </row>
    <row r="68" spans="1:11" ht="14.1" customHeight="1" x14ac:dyDescent="0.2">
      <c r="A68" s="306" t="s">
        <v>302</v>
      </c>
      <c r="B68" s="307" t="s">
        <v>303</v>
      </c>
      <c r="C68" s="308"/>
      <c r="D68" s="113">
        <v>0.81753994797473062</v>
      </c>
      <c r="E68" s="115">
        <v>22</v>
      </c>
      <c r="F68" s="114">
        <v>23</v>
      </c>
      <c r="G68" s="114">
        <v>36</v>
      </c>
      <c r="H68" s="114">
        <v>19</v>
      </c>
      <c r="I68" s="140">
        <v>16</v>
      </c>
      <c r="J68" s="115">
        <v>6</v>
      </c>
      <c r="K68" s="116">
        <v>37.5</v>
      </c>
    </row>
    <row r="69" spans="1:11" ht="14.1" customHeight="1" x14ac:dyDescent="0.2">
      <c r="A69" s="306">
        <v>83</v>
      </c>
      <c r="B69" s="307" t="s">
        <v>304</v>
      </c>
      <c r="C69" s="308"/>
      <c r="D69" s="113">
        <v>3.79041248606466</v>
      </c>
      <c r="E69" s="115">
        <v>102</v>
      </c>
      <c r="F69" s="114">
        <v>67</v>
      </c>
      <c r="G69" s="114">
        <v>209</v>
      </c>
      <c r="H69" s="114">
        <v>68</v>
      </c>
      <c r="I69" s="140">
        <v>91</v>
      </c>
      <c r="J69" s="115">
        <v>11</v>
      </c>
      <c r="K69" s="116">
        <v>12.087912087912088</v>
      </c>
    </row>
    <row r="70" spans="1:11" ht="14.1" customHeight="1" x14ac:dyDescent="0.2">
      <c r="A70" s="306" t="s">
        <v>305</v>
      </c>
      <c r="B70" s="307" t="s">
        <v>306</v>
      </c>
      <c r="C70" s="308"/>
      <c r="D70" s="113">
        <v>2.6012634708286884</v>
      </c>
      <c r="E70" s="115">
        <v>70</v>
      </c>
      <c r="F70" s="114">
        <v>41</v>
      </c>
      <c r="G70" s="114">
        <v>182</v>
      </c>
      <c r="H70" s="114">
        <v>46</v>
      </c>
      <c r="I70" s="140">
        <v>66</v>
      </c>
      <c r="J70" s="115">
        <v>4</v>
      </c>
      <c r="K70" s="116">
        <v>6.0606060606060606</v>
      </c>
    </row>
    <row r="71" spans="1:11" ht="14.1" customHeight="1" x14ac:dyDescent="0.2">
      <c r="A71" s="306"/>
      <c r="B71" s="307" t="s">
        <v>307</v>
      </c>
      <c r="C71" s="308"/>
      <c r="D71" s="113">
        <v>1.8208844295800817</v>
      </c>
      <c r="E71" s="115">
        <v>49</v>
      </c>
      <c r="F71" s="114">
        <v>33</v>
      </c>
      <c r="G71" s="114">
        <v>134</v>
      </c>
      <c r="H71" s="114">
        <v>33</v>
      </c>
      <c r="I71" s="140">
        <v>50</v>
      </c>
      <c r="J71" s="115">
        <v>-1</v>
      </c>
      <c r="K71" s="116">
        <v>-2</v>
      </c>
    </row>
    <row r="72" spans="1:11" ht="14.1" customHeight="1" x14ac:dyDescent="0.2">
      <c r="A72" s="306">
        <v>84</v>
      </c>
      <c r="B72" s="307" t="s">
        <v>308</v>
      </c>
      <c r="C72" s="308"/>
      <c r="D72" s="113">
        <v>0.48309178743961351</v>
      </c>
      <c r="E72" s="115">
        <v>13</v>
      </c>
      <c r="F72" s="114">
        <v>17</v>
      </c>
      <c r="G72" s="114">
        <v>59</v>
      </c>
      <c r="H72" s="114">
        <v>16</v>
      </c>
      <c r="I72" s="140">
        <v>12</v>
      </c>
      <c r="J72" s="115">
        <v>1</v>
      </c>
      <c r="K72" s="116">
        <v>8.3333333333333339</v>
      </c>
    </row>
    <row r="73" spans="1:11" ht="14.1" customHeight="1" x14ac:dyDescent="0.2">
      <c r="A73" s="306" t="s">
        <v>309</v>
      </c>
      <c r="B73" s="307" t="s">
        <v>310</v>
      </c>
      <c r="C73" s="308"/>
      <c r="D73" s="113">
        <v>0.14864362690449648</v>
      </c>
      <c r="E73" s="115">
        <v>4</v>
      </c>
      <c r="F73" s="114">
        <v>3</v>
      </c>
      <c r="G73" s="114">
        <v>37</v>
      </c>
      <c r="H73" s="114">
        <v>6</v>
      </c>
      <c r="I73" s="140">
        <v>7</v>
      </c>
      <c r="J73" s="115">
        <v>-3</v>
      </c>
      <c r="K73" s="116">
        <v>-42.857142857142854</v>
      </c>
    </row>
    <row r="74" spans="1:11" ht="14.1" customHeight="1" x14ac:dyDescent="0.2">
      <c r="A74" s="306" t="s">
        <v>311</v>
      </c>
      <c r="B74" s="307" t="s">
        <v>312</v>
      </c>
      <c r="C74" s="308"/>
      <c r="D74" s="113" t="s">
        <v>513</v>
      </c>
      <c r="E74" s="115" t="s">
        <v>513</v>
      </c>
      <c r="F74" s="114">
        <v>4</v>
      </c>
      <c r="G74" s="114">
        <v>13</v>
      </c>
      <c r="H74" s="114" t="s">
        <v>513</v>
      </c>
      <c r="I74" s="140">
        <v>4</v>
      </c>
      <c r="J74" s="115" t="s">
        <v>513</v>
      </c>
      <c r="K74" s="116" t="s">
        <v>513</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0.33444816053511706</v>
      </c>
      <c r="E77" s="115">
        <v>9</v>
      </c>
      <c r="F77" s="114">
        <v>8</v>
      </c>
      <c r="G77" s="114">
        <v>8</v>
      </c>
      <c r="H77" s="114">
        <v>6</v>
      </c>
      <c r="I77" s="140">
        <v>8</v>
      </c>
      <c r="J77" s="115">
        <v>1</v>
      </c>
      <c r="K77" s="116">
        <v>12.5</v>
      </c>
    </row>
    <row r="78" spans="1:11" ht="14.1" customHeight="1" x14ac:dyDescent="0.2">
      <c r="A78" s="306">
        <v>93</v>
      </c>
      <c r="B78" s="307" t="s">
        <v>317</v>
      </c>
      <c r="C78" s="308"/>
      <c r="D78" s="113">
        <v>0.18580453363062058</v>
      </c>
      <c r="E78" s="115">
        <v>5</v>
      </c>
      <c r="F78" s="114">
        <v>3</v>
      </c>
      <c r="G78" s="114">
        <v>9</v>
      </c>
      <c r="H78" s="114" t="s">
        <v>513</v>
      </c>
      <c r="I78" s="140" t="s">
        <v>513</v>
      </c>
      <c r="J78" s="115" t="s">
        <v>513</v>
      </c>
      <c r="K78" s="116" t="s">
        <v>513</v>
      </c>
    </row>
    <row r="79" spans="1:11" ht="14.1" customHeight="1" x14ac:dyDescent="0.2">
      <c r="A79" s="306">
        <v>94</v>
      </c>
      <c r="B79" s="307" t="s">
        <v>318</v>
      </c>
      <c r="C79" s="308"/>
      <c r="D79" s="113" t="s">
        <v>513</v>
      </c>
      <c r="E79" s="115" t="s">
        <v>513</v>
      </c>
      <c r="F79" s="114">
        <v>14</v>
      </c>
      <c r="G79" s="114">
        <v>11</v>
      </c>
      <c r="H79" s="114">
        <v>6</v>
      </c>
      <c r="I79" s="140">
        <v>6</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1.1519881085098476</v>
      </c>
      <c r="E81" s="143">
        <v>31</v>
      </c>
      <c r="F81" s="144">
        <v>35</v>
      </c>
      <c r="G81" s="144">
        <v>222</v>
      </c>
      <c r="H81" s="144">
        <v>41</v>
      </c>
      <c r="I81" s="145">
        <v>35</v>
      </c>
      <c r="J81" s="143">
        <v>-4</v>
      </c>
      <c r="K81" s="146">
        <v>-11.428571428571429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32273</v>
      </c>
      <c r="C10" s="114">
        <v>18129</v>
      </c>
      <c r="D10" s="114">
        <v>14144</v>
      </c>
      <c r="E10" s="114">
        <v>24983</v>
      </c>
      <c r="F10" s="114">
        <v>6528</v>
      </c>
      <c r="G10" s="114">
        <v>5482</v>
      </c>
      <c r="H10" s="114">
        <v>7632</v>
      </c>
      <c r="I10" s="115">
        <v>10027</v>
      </c>
      <c r="J10" s="114">
        <v>7068</v>
      </c>
      <c r="K10" s="114">
        <v>2959</v>
      </c>
      <c r="L10" s="423">
        <v>2438</v>
      </c>
      <c r="M10" s="424">
        <v>2447</v>
      </c>
    </row>
    <row r="11" spans="1:13" ht="11.1" customHeight="1" x14ac:dyDescent="0.2">
      <c r="A11" s="422" t="s">
        <v>387</v>
      </c>
      <c r="B11" s="115">
        <v>32884</v>
      </c>
      <c r="C11" s="114">
        <v>18596</v>
      </c>
      <c r="D11" s="114">
        <v>14288</v>
      </c>
      <c r="E11" s="114">
        <v>25501</v>
      </c>
      <c r="F11" s="114">
        <v>6631</v>
      </c>
      <c r="G11" s="114">
        <v>5417</v>
      </c>
      <c r="H11" s="114">
        <v>7878</v>
      </c>
      <c r="I11" s="115">
        <v>10411</v>
      </c>
      <c r="J11" s="114">
        <v>7240</v>
      </c>
      <c r="K11" s="114">
        <v>3171</v>
      </c>
      <c r="L11" s="423">
        <v>2338</v>
      </c>
      <c r="M11" s="424">
        <v>1794</v>
      </c>
    </row>
    <row r="12" spans="1:13" ht="11.1" customHeight="1" x14ac:dyDescent="0.2">
      <c r="A12" s="422" t="s">
        <v>388</v>
      </c>
      <c r="B12" s="115">
        <v>33666</v>
      </c>
      <c r="C12" s="114">
        <v>19014</v>
      </c>
      <c r="D12" s="114">
        <v>14652</v>
      </c>
      <c r="E12" s="114">
        <v>26094</v>
      </c>
      <c r="F12" s="114">
        <v>6767</v>
      </c>
      <c r="G12" s="114">
        <v>5965</v>
      </c>
      <c r="H12" s="114">
        <v>8016</v>
      </c>
      <c r="I12" s="115">
        <v>10449</v>
      </c>
      <c r="J12" s="114">
        <v>7177</v>
      </c>
      <c r="K12" s="114">
        <v>3272</v>
      </c>
      <c r="L12" s="423">
        <v>3578</v>
      </c>
      <c r="M12" s="424">
        <v>2901</v>
      </c>
    </row>
    <row r="13" spans="1:13" s="110" customFormat="1" ht="11.1" customHeight="1" x14ac:dyDescent="0.2">
      <c r="A13" s="422" t="s">
        <v>389</v>
      </c>
      <c r="B13" s="115">
        <v>33025</v>
      </c>
      <c r="C13" s="114">
        <v>18487</v>
      </c>
      <c r="D13" s="114">
        <v>14538</v>
      </c>
      <c r="E13" s="114">
        <v>25468</v>
      </c>
      <c r="F13" s="114">
        <v>6777</v>
      </c>
      <c r="G13" s="114">
        <v>5730</v>
      </c>
      <c r="H13" s="114">
        <v>8025</v>
      </c>
      <c r="I13" s="115">
        <v>10393</v>
      </c>
      <c r="J13" s="114">
        <v>7185</v>
      </c>
      <c r="K13" s="114">
        <v>3208</v>
      </c>
      <c r="L13" s="423">
        <v>1807</v>
      </c>
      <c r="M13" s="424">
        <v>2572</v>
      </c>
    </row>
    <row r="14" spans="1:13" ht="15" customHeight="1" x14ac:dyDescent="0.2">
      <c r="A14" s="422" t="s">
        <v>390</v>
      </c>
      <c r="B14" s="115">
        <v>33265</v>
      </c>
      <c r="C14" s="114">
        <v>18810</v>
      </c>
      <c r="D14" s="114">
        <v>14455</v>
      </c>
      <c r="E14" s="114">
        <v>24921</v>
      </c>
      <c r="F14" s="114">
        <v>7841</v>
      </c>
      <c r="G14" s="114">
        <v>5641</v>
      </c>
      <c r="H14" s="114">
        <v>8106</v>
      </c>
      <c r="I14" s="115">
        <v>9927</v>
      </c>
      <c r="J14" s="114">
        <v>6829</v>
      </c>
      <c r="K14" s="114">
        <v>3098</v>
      </c>
      <c r="L14" s="423">
        <v>2766</v>
      </c>
      <c r="M14" s="424">
        <v>2260</v>
      </c>
    </row>
    <row r="15" spans="1:13" ht="11.1" customHeight="1" x14ac:dyDescent="0.2">
      <c r="A15" s="422" t="s">
        <v>387</v>
      </c>
      <c r="B15" s="115">
        <v>33826</v>
      </c>
      <c r="C15" s="114">
        <v>19146</v>
      </c>
      <c r="D15" s="114">
        <v>14680</v>
      </c>
      <c r="E15" s="114">
        <v>25504</v>
      </c>
      <c r="F15" s="114">
        <v>8062</v>
      </c>
      <c r="G15" s="114">
        <v>5555</v>
      </c>
      <c r="H15" s="114">
        <v>8376</v>
      </c>
      <c r="I15" s="115">
        <v>10295</v>
      </c>
      <c r="J15" s="114">
        <v>7005</v>
      </c>
      <c r="K15" s="114">
        <v>3290</v>
      </c>
      <c r="L15" s="423">
        <v>2369</v>
      </c>
      <c r="M15" s="424">
        <v>1817</v>
      </c>
    </row>
    <row r="16" spans="1:13" ht="11.1" customHeight="1" x14ac:dyDescent="0.2">
      <c r="A16" s="422" t="s">
        <v>388</v>
      </c>
      <c r="B16" s="115">
        <v>34510</v>
      </c>
      <c r="C16" s="114">
        <v>19578</v>
      </c>
      <c r="D16" s="114">
        <v>14932</v>
      </c>
      <c r="E16" s="114">
        <v>26312</v>
      </c>
      <c r="F16" s="114">
        <v>8130</v>
      </c>
      <c r="G16" s="114">
        <v>6054</v>
      </c>
      <c r="H16" s="114">
        <v>8527</v>
      </c>
      <c r="I16" s="115">
        <v>10394</v>
      </c>
      <c r="J16" s="114">
        <v>7000</v>
      </c>
      <c r="K16" s="114">
        <v>3394</v>
      </c>
      <c r="L16" s="423">
        <v>3937</v>
      </c>
      <c r="M16" s="424">
        <v>3301</v>
      </c>
    </row>
    <row r="17" spans="1:13" s="110" customFormat="1" ht="11.1" customHeight="1" x14ac:dyDescent="0.2">
      <c r="A17" s="422" t="s">
        <v>389</v>
      </c>
      <c r="B17" s="115">
        <v>33971</v>
      </c>
      <c r="C17" s="114">
        <v>19060</v>
      </c>
      <c r="D17" s="114">
        <v>14911</v>
      </c>
      <c r="E17" s="114">
        <v>25922</v>
      </c>
      <c r="F17" s="114">
        <v>8024</v>
      </c>
      <c r="G17" s="114">
        <v>5841</v>
      </c>
      <c r="H17" s="114">
        <v>8489</v>
      </c>
      <c r="I17" s="115">
        <v>10273</v>
      </c>
      <c r="J17" s="114">
        <v>6917</v>
      </c>
      <c r="K17" s="114">
        <v>3356</v>
      </c>
      <c r="L17" s="423">
        <v>1798</v>
      </c>
      <c r="M17" s="424">
        <v>2423</v>
      </c>
    </row>
    <row r="18" spans="1:13" ht="15" customHeight="1" x14ac:dyDescent="0.2">
      <c r="A18" s="422" t="s">
        <v>391</v>
      </c>
      <c r="B18" s="115">
        <v>34453</v>
      </c>
      <c r="C18" s="114">
        <v>19452</v>
      </c>
      <c r="D18" s="114">
        <v>15001</v>
      </c>
      <c r="E18" s="114">
        <v>26042</v>
      </c>
      <c r="F18" s="114">
        <v>8371</v>
      </c>
      <c r="G18" s="114">
        <v>5754</v>
      </c>
      <c r="H18" s="114">
        <v>8701</v>
      </c>
      <c r="I18" s="115">
        <v>10171</v>
      </c>
      <c r="J18" s="114">
        <v>6789</v>
      </c>
      <c r="K18" s="114">
        <v>3382</v>
      </c>
      <c r="L18" s="423">
        <v>2970</v>
      </c>
      <c r="M18" s="424">
        <v>2513</v>
      </c>
    </row>
    <row r="19" spans="1:13" ht="11.1" customHeight="1" x14ac:dyDescent="0.2">
      <c r="A19" s="422" t="s">
        <v>387</v>
      </c>
      <c r="B19" s="115">
        <v>34941</v>
      </c>
      <c r="C19" s="114">
        <v>19751</v>
      </c>
      <c r="D19" s="114">
        <v>15190</v>
      </c>
      <c r="E19" s="114">
        <v>26401</v>
      </c>
      <c r="F19" s="114">
        <v>8502</v>
      </c>
      <c r="G19" s="114">
        <v>5712</v>
      </c>
      <c r="H19" s="114">
        <v>8929</v>
      </c>
      <c r="I19" s="115">
        <v>10433</v>
      </c>
      <c r="J19" s="114">
        <v>6857</v>
      </c>
      <c r="K19" s="114">
        <v>3576</v>
      </c>
      <c r="L19" s="423">
        <v>2420</v>
      </c>
      <c r="M19" s="424">
        <v>1955</v>
      </c>
    </row>
    <row r="20" spans="1:13" ht="11.1" customHeight="1" x14ac:dyDescent="0.2">
      <c r="A20" s="422" t="s">
        <v>388</v>
      </c>
      <c r="B20" s="115">
        <v>35692</v>
      </c>
      <c r="C20" s="114">
        <v>20228</v>
      </c>
      <c r="D20" s="114">
        <v>15464</v>
      </c>
      <c r="E20" s="114">
        <v>27024</v>
      </c>
      <c r="F20" s="114">
        <v>8642</v>
      </c>
      <c r="G20" s="114">
        <v>6213</v>
      </c>
      <c r="H20" s="114">
        <v>9131</v>
      </c>
      <c r="I20" s="115">
        <v>10486</v>
      </c>
      <c r="J20" s="114">
        <v>6835</v>
      </c>
      <c r="K20" s="114">
        <v>3651</v>
      </c>
      <c r="L20" s="423">
        <v>3542</v>
      </c>
      <c r="M20" s="424">
        <v>2911</v>
      </c>
    </row>
    <row r="21" spans="1:13" s="110" customFormat="1" ht="11.1" customHeight="1" x14ac:dyDescent="0.2">
      <c r="A21" s="422" t="s">
        <v>389</v>
      </c>
      <c r="B21" s="115">
        <v>34802</v>
      </c>
      <c r="C21" s="114">
        <v>19572</v>
      </c>
      <c r="D21" s="114">
        <v>15230</v>
      </c>
      <c r="E21" s="114">
        <v>26310</v>
      </c>
      <c r="F21" s="114">
        <v>8471</v>
      </c>
      <c r="G21" s="114">
        <v>5924</v>
      </c>
      <c r="H21" s="114">
        <v>9128</v>
      </c>
      <c r="I21" s="115">
        <v>10344</v>
      </c>
      <c r="J21" s="114">
        <v>6797</v>
      </c>
      <c r="K21" s="114">
        <v>3547</v>
      </c>
      <c r="L21" s="423">
        <v>1650</v>
      </c>
      <c r="M21" s="424">
        <v>2448</v>
      </c>
    </row>
    <row r="22" spans="1:13" ht="15" customHeight="1" x14ac:dyDescent="0.2">
      <c r="A22" s="422" t="s">
        <v>392</v>
      </c>
      <c r="B22" s="115">
        <v>35099</v>
      </c>
      <c r="C22" s="114">
        <v>19797</v>
      </c>
      <c r="D22" s="114">
        <v>15302</v>
      </c>
      <c r="E22" s="114">
        <v>26339</v>
      </c>
      <c r="F22" s="114">
        <v>8486</v>
      </c>
      <c r="G22" s="114">
        <v>5797</v>
      </c>
      <c r="H22" s="114">
        <v>9367</v>
      </c>
      <c r="I22" s="115">
        <v>10360</v>
      </c>
      <c r="J22" s="114">
        <v>6811</v>
      </c>
      <c r="K22" s="114">
        <v>3549</v>
      </c>
      <c r="L22" s="423">
        <v>2819</v>
      </c>
      <c r="M22" s="424">
        <v>2597</v>
      </c>
    </row>
    <row r="23" spans="1:13" ht="11.1" customHeight="1" x14ac:dyDescent="0.2">
      <c r="A23" s="422" t="s">
        <v>387</v>
      </c>
      <c r="B23" s="115">
        <v>35397</v>
      </c>
      <c r="C23" s="114">
        <v>20111</v>
      </c>
      <c r="D23" s="114">
        <v>15286</v>
      </c>
      <c r="E23" s="114">
        <v>26579</v>
      </c>
      <c r="F23" s="114">
        <v>8555</v>
      </c>
      <c r="G23" s="114">
        <v>5580</v>
      </c>
      <c r="H23" s="114">
        <v>9651</v>
      </c>
      <c r="I23" s="115">
        <v>10656</v>
      </c>
      <c r="J23" s="114">
        <v>6895</v>
      </c>
      <c r="K23" s="114">
        <v>3761</v>
      </c>
      <c r="L23" s="423">
        <v>2503</v>
      </c>
      <c r="M23" s="424">
        <v>2041</v>
      </c>
    </row>
    <row r="24" spans="1:13" ht="11.1" customHeight="1" x14ac:dyDescent="0.2">
      <c r="A24" s="422" t="s">
        <v>388</v>
      </c>
      <c r="B24" s="115">
        <v>36122</v>
      </c>
      <c r="C24" s="114">
        <v>20592</v>
      </c>
      <c r="D24" s="114">
        <v>15530</v>
      </c>
      <c r="E24" s="114">
        <v>26751</v>
      </c>
      <c r="F24" s="114">
        <v>8636</v>
      </c>
      <c r="G24" s="114">
        <v>6045</v>
      </c>
      <c r="H24" s="114">
        <v>9793</v>
      </c>
      <c r="I24" s="115">
        <v>10631</v>
      </c>
      <c r="J24" s="114">
        <v>6793</v>
      </c>
      <c r="K24" s="114">
        <v>3838</v>
      </c>
      <c r="L24" s="423">
        <v>3818</v>
      </c>
      <c r="M24" s="424">
        <v>3160</v>
      </c>
    </row>
    <row r="25" spans="1:13" s="110" customFormat="1" ht="11.1" customHeight="1" x14ac:dyDescent="0.2">
      <c r="A25" s="422" t="s">
        <v>389</v>
      </c>
      <c r="B25" s="115">
        <v>35261</v>
      </c>
      <c r="C25" s="114">
        <v>19869</v>
      </c>
      <c r="D25" s="114">
        <v>15392</v>
      </c>
      <c r="E25" s="114">
        <v>25907</v>
      </c>
      <c r="F25" s="114">
        <v>8607</v>
      </c>
      <c r="G25" s="114">
        <v>5753</v>
      </c>
      <c r="H25" s="114">
        <v>9744</v>
      </c>
      <c r="I25" s="115">
        <v>10557</v>
      </c>
      <c r="J25" s="114">
        <v>6782</v>
      </c>
      <c r="K25" s="114">
        <v>3775</v>
      </c>
      <c r="L25" s="423">
        <v>1627</v>
      </c>
      <c r="M25" s="424">
        <v>2484</v>
      </c>
    </row>
    <row r="26" spans="1:13" ht="15" customHeight="1" x14ac:dyDescent="0.2">
      <c r="A26" s="422" t="s">
        <v>393</v>
      </c>
      <c r="B26" s="115">
        <v>35854</v>
      </c>
      <c r="C26" s="114">
        <v>20284</v>
      </c>
      <c r="D26" s="114">
        <v>15570</v>
      </c>
      <c r="E26" s="114">
        <v>26382</v>
      </c>
      <c r="F26" s="114">
        <v>8720</v>
      </c>
      <c r="G26" s="114">
        <v>5614</v>
      </c>
      <c r="H26" s="114">
        <v>10067</v>
      </c>
      <c r="I26" s="115">
        <v>10587</v>
      </c>
      <c r="J26" s="114">
        <v>6798</v>
      </c>
      <c r="K26" s="114">
        <v>3789</v>
      </c>
      <c r="L26" s="423">
        <v>3005</v>
      </c>
      <c r="M26" s="424">
        <v>2463</v>
      </c>
    </row>
    <row r="27" spans="1:13" ht="11.1" customHeight="1" x14ac:dyDescent="0.2">
      <c r="A27" s="422" t="s">
        <v>387</v>
      </c>
      <c r="B27" s="115">
        <v>36197</v>
      </c>
      <c r="C27" s="114">
        <v>20476</v>
      </c>
      <c r="D27" s="114">
        <v>15721</v>
      </c>
      <c r="E27" s="114">
        <v>26575</v>
      </c>
      <c r="F27" s="114">
        <v>8884</v>
      </c>
      <c r="G27" s="114">
        <v>5541</v>
      </c>
      <c r="H27" s="114">
        <v>10299</v>
      </c>
      <c r="I27" s="115">
        <v>10937</v>
      </c>
      <c r="J27" s="114">
        <v>6958</v>
      </c>
      <c r="K27" s="114">
        <v>3979</v>
      </c>
      <c r="L27" s="423">
        <v>2352</v>
      </c>
      <c r="M27" s="424">
        <v>2062</v>
      </c>
    </row>
    <row r="28" spans="1:13" ht="11.1" customHeight="1" x14ac:dyDescent="0.2">
      <c r="A28" s="422" t="s">
        <v>388</v>
      </c>
      <c r="B28" s="115">
        <v>36753</v>
      </c>
      <c r="C28" s="114">
        <v>20746</v>
      </c>
      <c r="D28" s="114">
        <v>16007</v>
      </c>
      <c r="E28" s="114">
        <v>27615</v>
      </c>
      <c r="F28" s="114">
        <v>9072</v>
      </c>
      <c r="G28" s="114">
        <v>5900</v>
      </c>
      <c r="H28" s="114">
        <v>10408</v>
      </c>
      <c r="I28" s="115">
        <v>10982</v>
      </c>
      <c r="J28" s="114">
        <v>6938</v>
      </c>
      <c r="K28" s="114">
        <v>4044</v>
      </c>
      <c r="L28" s="423">
        <v>3599</v>
      </c>
      <c r="M28" s="424">
        <v>3061</v>
      </c>
    </row>
    <row r="29" spans="1:13" s="110" customFormat="1" ht="11.1" customHeight="1" x14ac:dyDescent="0.2">
      <c r="A29" s="422" t="s">
        <v>389</v>
      </c>
      <c r="B29" s="115">
        <v>35887</v>
      </c>
      <c r="C29" s="114">
        <v>19987</v>
      </c>
      <c r="D29" s="114">
        <v>15900</v>
      </c>
      <c r="E29" s="114">
        <v>26827</v>
      </c>
      <c r="F29" s="114">
        <v>9046</v>
      </c>
      <c r="G29" s="114">
        <v>5652</v>
      </c>
      <c r="H29" s="114">
        <v>10329</v>
      </c>
      <c r="I29" s="115">
        <v>10996</v>
      </c>
      <c r="J29" s="114">
        <v>7028</v>
      </c>
      <c r="K29" s="114">
        <v>3968</v>
      </c>
      <c r="L29" s="423">
        <v>1695</v>
      </c>
      <c r="M29" s="424">
        <v>2578</v>
      </c>
    </row>
    <row r="30" spans="1:13" ht="15" customHeight="1" x14ac:dyDescent="0.2">
      <c r="A30" s="422" t="s">
        <v>394</v>
      </c>
      <c r="B30" s="115">
        <v>36377</v>
      </c>
      <c r="C30" s="114">
        <v>20261</v>
      </c>
      <c r="D30" s="114">
        <v>16116</v>
      </c>
      <c r="E30" s="114">
        <v>27076</v>
      </c>
      <c r="F30" s="114">
        <v>9296</v>
      </c>
      <c r="G30" s="114">
        <v>5519</v>
      </c>
      <c r="H30" s="114">
        <v>10618</v>
      </c>
      <c r="I30" s="115">
        <v>10709</v>
      </c>
      <c r="J30" s="114">
        <v>6782</v>
      </c>
      <c r="K30" s="114">
        <v>3927</v>
      </c>
      <c r="L30" s="423">
        <v>2946</v>
      </c>
      <c r="M30" s="424">
        <v>2497</v>
      </c>
    </row>
    <row r="31" spans="1:13" ht="11.1" customHeight="1" x14ac:dyDescent="0.2">
      <c r="A31" s="422" t="s">
        <v>387</v>
      </c>
      <c r="B31" s="115">
        <v>36973</v>
      </c>
      <c r="C31" s="114">
        <v>20615</v>
      </c>
      <c r="D31" s="114">
        <v>16358</v>
      </c>
      <c r="E31" s="114">
        <v>27437</v>
      </c>
      <c r="F31" s="114">
        <v>9532</v>
      </c>
      <c r="G31" s="114">
        <v>5402</v>
      </c>
      <c r="H31" s="114">
        <v>10868</v>
      </c>
      <c r="I31" s="115">
        <v>10983</v>
      </c>
      <c r="J31" s="114">
        <v>6857</v>
      </c>
      <c r="K31" s="114">
        <v>4126</v>
      </c>
      <c r="L31" s="423">
        <v>2601</v>
      </c>
      <c r="M31" s="424">
        <v>2014</v>
      </c>
    </row>
    <row r="32" spans="1:13" ht="11.1" customHeight="1" x14ac:dyDescent="0.2">
      <c r="A32" s="422" t="s">
        <v>388</v>
      </c>
      <c r="B32" s="115">
        <v>37813</v>
      </c>
      <c r="C32" s="114">
        <v>21152</v>
      </c>
      <c r="D32" s="114">
        <v>16661</v>
      </c>
      <c r="E32" s="114">
        <v>28112</v>
      </c>
      <c r="F32" s="114">
        <v>9701</v>
      </c>
      <c r="G32" s="114">
        <v>5864</v>
      </c>
      <c r="H32" s="114">
        <v>11092</v>
      </c>
      <c r="I32" s="115">
        <v>11028</v>
      </c>
      <c r="J32" s="114">
        <v>6777</v>
      </c>
      <c r="K32" s="114">
        <v>4251</v>
      </c>
      <c r="L32" s="423">
        <v>4484</v>
      </c>
      <c r="M32" s="424">
        <v>3720</v>
      </c>
    </row>
    <row r="33" spans="1:13" s="110" customFormat="1" ht="11.1" customHeight="1" x14ac:dyDescent="0.2">
      <c r="A33" s="422" t="s">
        <v>389</v>
      </c>
      <c r="B33" s="115">
        <v>36976</v>
      </c>
      <c r="C33" s="114">
        <v>20431</v>
      </c>
      <c r="D33" s="114">
        <v>16545</v>
      </c>
      <c r="E33" s="114">
        <v>27258</v>
      </c>
      <c r="F33" s="114">
        <v>9718</v>
      </c>
      <c r="G33" s="114">
        <v>5592</v>
      </c>
      <c r="H33" s="114">
        <v>10966</v>
      </c>
      <c r="I33" s="115">
        <v>10976</v>
      </c>
      <c r="J33" s="114">
        <v>6796</v>
      </c>
      <c r="K33" s="114">
        <v>4180</v>
      </c>
      <c r="L33" s="423">
        <v>1906</v>
      </c>
      <c r="M33" s="424">
        <v>2721</v>
      </c>
    </row>
    <row r="34" spans="1:13" ht="15" customHeight="1" x14ac:dyDescent="0.2">
      <c r="A34" s="422" t="s">
        <v>395</v>
      </c>
      <c r="B34" s="115">
        <v>37500</v>
      </c>
      <c r="C34" s="114">
        <v>20824</v>
      </c>
      <c r="D34" s="114">
        <v>16676</v>
      </c>
      <c r="E34" s="114">
        <v>27703</v>
      </c>
      <c r="F34" s="114">
        <v>9797</v>
      </c>
      <c r="G34" s="114">
        <v>5474</v>
      </c>
      <c r="H34" s="114">
        <v>11235</v>
      </c>
      <c r="I34" s="115">
        <v>10856</v>
      </c>
      <c r="J34" s="114">
        <v>6731</v>
      </c>
      <c r="K34" s="114">
        <v>4125</v>
      </c>
      <c r="L34" s="423">
        <v>3134</v>
      </c>
      <c r="M34" s="424">
        <v>2775</v>
      </c>
    </row>
    <row r="35" spans="1:13" ht="11.1" customHeight="1" x14ac:dyDescent="0.2">
      <c r="A35" s="422" t="s">
        <v>387</v>
      </c>
      <c r="B35" s="115">
        <v>37528</v>
      </c>
      <c r="C35" s="114">
        <v>20945</v>
      </c>
      <c r="D35" s="114">
        <v>16583</v>
      </c>
      <c r="E35" s="114">
        <v>27608</v>
      </c>
      <c r="F35" s="114">
        <v>9920</v>
      </c>
      <c r="G35" s="114">
        <v>5384</v>
      </c>
      <c r="H35" s="114">
        <v>11283</v>
      </c>
      <c r="I35" s="115">
        <v>11144</v>
      </c>
      <c r="J35" s="114">
        <v>6831</v>
      </c>
      <c r="K35" s="114">
        <v>4313</v>
      </c>
      <c r="L35" s="423">
        <v>2628</v>
      </c>
      <c r="M35" s="424">
        <v>2596</v>
      </c>
    </row>
    <row r="36" spans="1:13" ht="11.1" customHeight="1" x14ac:dyDescent="0.2">
      <c r="A36" s="422" t="s">
        <v>388</v>
      </c>
      <c r="B36" s="115">
        <v>38231</v>
      </c>
      <c r="C36" s="114">
        <v>21395</v>
      </c>
      <c r="D36" s="114">
        <v>16836</v>
      </c>
      <c r="E36" s="114">
        <v>28243</v>
      </c>
      <c r="F36" s="114">
        <v>9988</v>
      </c>
      <c r="G36" s="114">
        <v>5838</v>
      </c>
      <c r="H36" s="114">
        <v>11439</v>
      </c>
      <c r="I36" s="115">
        <v>11022</v>
      </c>
      <c r="J36" s="114">
        <v>6661</v>
      </c>
      <c r="K36" s="114">
        <v>4361</v>
      </c>
      <c r="L36" s="423">
        <v>3828</v>
      </c>
      <c r="M36" s="424">
        <v>3259</v>
      </c>
    </row>
    <row r="37" spans="1:13" s="110" customFormat="1" ht="11.1" customHeight="1" x14ac:dyDescent="0.2">
      <c r="A37" s="422" t="s">
        <v>389</v>
      </c>
      <c r="B37" s="115">
        <v>37534</v>
      </c>
      <c r="C37" s="114">
        <v>20786</v>
      </c>
      <c r="D37" s="114">
        <v>16748</v>
      </c>
      <c r="E37" s="114">
        <v>27562</v>
      </c>
      <c r="F37" s="114">
        <v>9972</v>
      </c>
      <c r="G37" s="114">
        <v>5635</v>
      </c>
      <c r="H37" s="114">
        <v>11387</v>
      </c>
      <c r="I37" s="115">
        <v>10864</v>
      </c>
      <c r="J37" s="114">
        <v>6567</v>
      </c>
      <c r="K37" s="114">
        <v>4297</v>
      </c>
      <c r="L37" s="423">
        <v>1874</v>
      </c>
      <c r="M37" s="424">
        <v>2483</v>
      </c>
    </row>
    <row r="38" spans="1:13" ht="15" customHeight="1" x14ac:dyDescent="0.2">
      <c r="A38" s="425" t="s">
        <v>396</v>
      </c>
      <c r="B38" s="115">
        <v>38040</v>
      </c>
      <c r="C38" s="114">
        <v>21237</v>
      </c>
      <c r="D38" s="114">
        <v>16803</v>
      </c>
      <c r="E38" s="114">
        <v>27999</v>
      </c>
      <c r="F38" s="114">
        <v>10041</v>
      </c>
      <c r="G38" s="114">
        <v>5519</v>
      </c>
      <c r="H38" s="114">
        <v>11599</v>
      </c>
      <c r="I38" s="115">
        <v>10785</v>
      </c>
      <c r="J38" s="114">
        <v>6457</v>
      </c>
      <c r="K38" s="114">
        <v>4328</v>
      </c>
      <c r="L38" s="423">
        <v>3055</v>
      </c>
      <c r="M38" s="424">
        <v>2606</v>
      </c>
    </row>
    <row r="39" spans="1:13" ht="11.1" customHeight="1" x14ac:dyDescent="0.2">
      <c r="A39" s="422" t="s">
        <v>387</v>
      </c>
      <c r="B39" s="115">
        <v>38465</v>
      </c>
      <c r="C39" s="114">
        <v>21500</v>
      </c>
      <c r="D39" s="114">
        <v>16965</v>
      </c>
      <c r="E39" s="114">
        <v>28223</v>
      </c>
      <c r="F39" s="114">
        <v>10242</v>
      </c>
      <c r="G39" s="114">
        <v>5435</v>
      </c>
      <c r="H39" s="114">
        <v>11878</v>
      </c>
      <c r="I39" s="115">
        <v>11135</v>
      </c>
      <c r="J39" s="114">
        <v>6576</v>
      </c>
      <c r="K39" s="114">
        <v>4559</v>
      </c>
      <c r="L39" s="423">
        <v>2533</v>
      </c>
      <c r="M39" s="424">
        <v>2119</v>
      </c>
    </row>
    <row r="40" spans="1:13" ht="11.1" customHeight="1" x14ac:dyDescent="0.2">
      <c r="A40" s="425" t="s">
        <v>388</v>
      </c>
      <c r="B40" s="115">
        <v>39121</v>
      </c>
      <c r="C40" s="114">
        <v>21967</v>
      </c>
      <c r="D40" s="114">
        <v>17154</v>
      </c>
      <c r="E40" s="114">
        <v>28842</v>
      </c>
      <c r="F40" s="114">
        <v>10279</v>
      </c>
      <c r="G40" s="114">
        <v>5903</v>
      </c>
      <c r="H40" s="114">
        <v>11966</v>
      </c>
      <c r="I40" s="115">
        <v>11028</v>
      </c>
      <c r="J40" s="114">
        <v>6442</v>
      </c>
      <c r="K40" s="114">
        <v>4586</v>
      </c>
      <c r="L40" s="423">
        <v>4497</v>
      </c>
      <c r="M40" s="424">
        <v>3885</v>
      </c>
    </row>
    <row r="41" spans="1:13" s="110" customFormat="1" ht="11.1" customHeight="1" x14ac:dyDescent="0.2">
      <c r="A41" s="422" t="s">
        <v>389</v>
      </c>
      <c r="B41" s="115">
        <v>38514</v>
      </c>
      <c r="C41" s="114">
        <v>21421</v>
      </c>
      <c r="D41" s="114">
        <v>17093</v>
      </c>
      <c r="E41" s="114">
        <v>28204</v>
      </c>
      <c r="F41" s="114">
        <v>10310</v>
      </c>
      <c r="G41" s="114">
        <v>5700</v>
      </c>
      <c r="H41" s="114">
        <v>11895</v>
      </c>
      <c r="I41" s="115">
        <v>10982</v>
      </c>
      <c r="J41" s="114">
        <v>6442</v>
      </c>
      <c r="K41" s="114">
        <v>4540</v>
      </c>
      <c r="L41" s="423">
        <v>1940</v>
      </c>
      <c r="M41" s="424">
        <v>2596</v>
      </c>
    </row>
    <row r="42" spans="1:13" ht="15" customHeight="1" x14ac:dyDescent="0.2">
      <c r="A42" s="422" t="s">
        <v>397</v>
      </c>
      <c r="B42" s="115">
        <v>38791</v>
      </c>
      <c r="C42" s="114">
        <v>21721</v>
      </c>
      <c r="D42" s="114">
        <v>17070</v>
      </c>
      <c r="E42" s="114">
        <v>28445</v>
      </c>
      <c r="F42" s="114">
        <v>10346</v>
      </c>
      <c r="G42" s="114">
        <v>5525</v>
      </c>
      <c r="H42" s="114">
        <v>12085</v>
      </c>
      <c r="I42" s="115">
        <v>10862</v>
      </c>
      <c r="J42" s="114">
        <v>6369</v>
      </c>
      <c r="K42" s="114">
        <v>4493</v>
      </c>
      <c r="L42" s="423">
        <v>3315</v>
      </c>
      <c r="M42" s="424">
        <v>3019</v>
      </c>
    </row>
    <row r="43" spans="1:13" ht="11.1" customHeight="1" x14ac:dyDescent="0.2">
      <c r="A43" s="422" t="s">
        <v>387</v>
      </c>
      <c r="B43" s="115">
        <v>39455</v>
      </c>
      <c r="C43" s="114">
        <v>22152</v>
      </c>
      <c r="D43" s="114">
        <v>17303</v>
      </c>
      <c r="E43" s="114">
        <v>28874</v>
      </c>
      <c r="F43" s="114">
        <v>10581</v>
      </c>
      <c r="G43" s="114">
        <v>5440</v>
      </c>
      <c r="H43" s="114">
        <v>12353</v>
      </c>
      <c r="I43" s="115">
        <v>11139</v>
      </c>
      <c r="J43" s="114">
        <v>6446</v>
      </c>
      <c r="K43" s="114">
        <v>4693</v>
      </c>
      <c r="L43" s="423">
        <v>2971</v>
      </c>
      <c r="M43" s="424">
        <v>2351</v>
      </c>
    </row>
    <row r="44" spans="1:13" ht="11.1" customHeight="1" x14ac:dyDescent="0.2">
      <c r="A44" s="422" t="s">
        <v>388</v>
      </c>
      <c r="B44" s="115">
        <v>40266</v>
      </c>
      <c r="C44" s="114">
        <v>22637</v>
      </c>
      <c r="D44" s="114">
        <v>17629</v>
      </c>
      <c r="E44" s="114">
        <v>29570</v>
      </c>
      <c r="F44" s="114">
        <v>10696</v>
      </c>
      <c r="G44" s="114">
        <v>5942</v>
      </c>
      <c r="H44" s="114">
        <v>12472</v>
      </c>
      <c r="I44" s="115">
        <v>11122</v>
      </c>
      <c r="J44" s="114">
        <v>6354</v>
      </c>
      <c r="K44" s="114">
        <v>4768</v>
      </c>
      <c r="L44" s="423">
        <v>4152</v>
      </c>
      <c r="M44" s="424">
        <v>3528</v>
      </c>
    </row>
    <row r="45" spans="1:13" s="110" customFormat="1" ht="11.1" customHeight="1" x14ac:dyDescent="0.2">
      <c r="A45" s="422" t="s">
        <v>389</v>
      </c>
      <c r="B45" s="115">
        <v>39662</v>
      </c>
      <c r="C45" s="114">
        <v>22075</v>
      </c>
      <c r="D45" s="114">
        <v>17587</v>
      </c>
      <c r="E45" s="114">
        <v>28935</v>
      </c>
      <c r="F45" s="114">
        <v>10727</v>
      </c>
      <c r="G45" s="114">
        <v>5711</v>
      </c>
      <c r="H45" s="114">
        <v>12467</v>
      </c>
      <c r="I45" s="115">
        <v>11080</v>
      </c>
      <c r="J45" s="114">
        <v>6442</v>
      </c>
      <c r="K45" s="114">
        <v>4638</v>
      </c>
      <c r="L45" s="423">
        <v>2022</v>
      </c>
      <c r="M45" s="424">
        <v>2732</v>
      </c>
    </row>
    <row r="46" spans="1:13" ht="15" customHeight="1" x14ac:dyDescent="0.2">
      <c r="A46" s="422" t="s">
        <v>398</v>
      </c>
      <c r="B46" s="115">
        <v>40136</v>
      </c>
      <c r="C46" s="114">
        <v>22414</v>
      </c>
      <c r="D46" s="114">
        <v>17722</v>
      </c>
      <c r="E46" s="114">
        <v>29229</v>
      </c>
      <c r="F46" s="114">
        <v>10907</v>
      </c>
      <c r="G46" s="114">
        <v>5645</v>
      </c>
      <c r="H46" s="114">
        <v>12682</v>
      </c>
      <c r="I46" s="115">
        <v>11069</v>
      </c>
      <c r="J46" s="114">
        <v>6380</v>
      </c>
      <c r="K46" s="114">
        <v>4689</v>
      </c>
      <c r="L46" s="423">
        <v>3588</v>
      </c>
      <c r="M46" s="424">
        <v>3108</v>
      </c>
    </row>
    <row r="47" spans="1:13" ht="11.1" customHeight="1" x14ac:dyDescent="0.2">
      <c r="A47" s="422" t="s">
        <v>387</v>
      </c>
      <c r="B47" s="115">
        <v>40237</v>
      </c>
      <c r="C47" s="114">
        <v>22443</v>
      </c>
      <c r="D47" s="114">
        <v>17794</v>
      </c>
      <c r="E47" s="114">
        <v>29238</v>
      </c>
      <c r="F47" s="114">
        <v>10999</v>
      </c>
      <c r="G47" s="114">
        <v>5503</v>
      </c>
      <c r="H47" s="114">
        <v>12867</v>
      </c>
      <c r="I47" s="115">
        <v>11427</v>
      </c>
      <c r="J47" s="114">
        <v>6548</v>
      </c>
      <c r="K47" s="114">
        <v>4879</v>
      </c>
      <c r="L47" s="423">
        <v>2821</v>
      </c>
      <c r="M47" s="424">
        <v>2741</v>
      </c>
    </row>
    <row r="48" spans="1:13" ht="11.1" customHeight="1" x14ac:dyDescent="0.2">
      <c r="A48" s="422" t="s">
        <v>388</v>
      </c>
      <c r="B48" s="115">
        <v>40951</v>
      </c>
      <c r="C48" s="114">
        <v>22822</v>
      </c>
      <c r="D48" s="114">
        <v>18129</v>
      </c>
      <c r="E48" s="114">
        <v>29759</v>
      </c>
      <c r="F48" s="114">
        <v>11192</v>
      </c>
      <c r="G48" s="114">
        <v>6023</v>
      </c>
      <c r="H48" s="114">
        <v>13054</v>
      </c>
      <c r="I48" s="115">
        <v>11463</v>
      </c>
      <c r="J48" s="114">
        <v>6502</v>
      </c>
      <c r="K48" s="114">
        <v>4961</v>
      </c>
      <c r="L48" s="423">
        <v>3977</v>
      </c>
      <c r="M48" s="424">
        <v>3334</v>
      </c>
    </row>
    <row r="49" spans="1:17" s="110" customFormat="1" ht="11.1" customHeight="1" x14ac:dyDescent="0.2">
      <c r="A49" s="422" t="s">
        <v>389</v>
      </c>
      <c r="B49" s="115">
        <v>40394</v>
      </c>
      <c r="C49" s="114">
        <v>22200</v>
      </c>
      <c r="D49" s="114">
        <v>18194</v>
      </c>
      <c r="E49" s="114">
        <v>29205</v>
      </c>
      <c r="F49" s="114">
        <v>11189</v>
      </c>
      <c r="G49" s="114">
        <v>5769</v>
      </c>
      <c r="H49" s="114">
        <v>13006</v>
      </c>
      <c r="I49" s="115">
        <v>11604</v>
      </c>
      <c r="J49" s="114">
        <v>6510</v>
      </c>
      <c r="K49" s="114">
        <v>5094</v>
      </c>
      <c r="L49" s="423">
        <v>1955</v>
      </c>
      <c r="M49" s="424">
        <v>2689</v>
      </c>
    </row>
    <row r="50" spans="1:17" ht="15" customHeight="1" x14ac:dyDescent="0.2">
      <c r="A50" s="422" t="s">
        <v>399</v>
      </c>
      <c r="B50" s="143">
        <v>40700</v>
      </c>
      <c r="C50" s="144">
        <v>22496</v>
      </c>
      <c r="D50" s="144">
        <v>18204</v>
      </c>
      <c r="E50" s="144">
        <v>29405</v>
      </c>
      <c r="F50" s="144">
        <v>11295</v>
      </c>
      <c r="G50" s="144">
        <v>5650</v>
      </c>
      <c r="H50" s="144">
        <v>13166</v>
      </c>
      <c r="I50" s="143">
        <v>11287</v>
      </c>
      <c r="J50" s="144">
        <v>6368</v>
      </c>
      <c r="K50" s="144">
        <v>4919</v>
      </c>
      <c r="L50" s="426">
        <v>3000</v>
      </c>
      <c r="M50" s="427">
        <v>2691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1.4052222443691449</v>
      </c>
      <c r="C6" s="480">
        <f>'Tabelle 3.3'!J11</f>
        <v>1.9694642695817146</v>
      </c>
      <c r="D6" s="481">
        <f t="shared" ref="D6:E9" si="0">IF(OR(AND(B6&gt;=-50,B6&lt;=50),ISNUMBER(B6)=FALSE),B6,"")</f>
        <v>1.4052222443691449</v>
      </c>
      <c r="E6" s="481">
        <f t="shared" si="0"/>
        <v>1.9694642695817146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1.4052222443691449</v>
      </c>
      <c r="C14" s="480">
        <f>'Tabelle 3.3'!J11</f>
        <v>1.9694642695817146</v>
      </c>
      <c r="D14" s="481">
        <f>IF(OR(AND(B14&gt;=-50,B14&lt;=50),ISNUMBER(B14)=FALSE),B14,"")</f>
        <v>1.4052222443691449</v>
      </c>
      <c r="E14" s="481">
        <f>IF(OR(AND(C14&gt;=-50,C14&lt;=50),ISNUMBER(C14)=FALSE),C14,"")</f>
        <v>1.9694642695817146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7.2463768115942031</v>
      </c>
      <c r="C15" s="480">
        <f>'Tabelle 3.3'!J12</f>
        <v>1.6877637130801688</v>
      </c>
      <c r="D15" s="481">
        <f t="shared" ref="D15:E45" si="3">IF(OR(AND(B15&gt;=-50,B15&lt;=50),ISNUMBER(B15)=FALSE),B15,"")</f>
        <v>7.2463768115942031</v>
      </c>
      <c r="E15" s="481">
        <f t="shared" si="3"/>
        <v>1.6877637130801688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6.4</v>
      </c>
      <c r="C16" s="480">
        <f>'Tabelle 3.3'!J13</f>
        <v>14.018691588785046</v>
      </c>
      <c r="D16" s="481">
        <f t="shared" si="3"/>
        <v>6.4</v>
      </c>
      <c r="E16" s="481">
        <f t="shared" si="3"/>
        <v>14.018691588785046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-1.4100185528756957</v>
      </c>
      <c r="C17" s="480">
        <f>'Tabelle 3.3'!J14</f>
        <v>-1.7543859649122806</v>
      </c>
      <c r="D17" s="481">
        <f t="shared" si="3"/>
        <v>-1.4100185528756957</v>
      </c>
      <c r="E17" s="481">
        <f t="shared" si="3"/>
        <v>-1.7543859649122806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1.945137157107232</v>
      </c>
      <c r="C18" s="480">
        <f>'Tabelle 3.3'!J15</f>
        <v>-0.33057851239669422</v>
      </c>
      <c r="D18" s="481">
        <f t="shared" si="3"/>
        <v>1.945137157107232</v>
      </c>
      <c r="E18" s="481">
        <f t="shared" si="3"/>
        <v>-0.33057851239669422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-0.73922438303195726</v>
      </c>
      <c r="C19" s="480">
        <f>'Tabelle 3.3'!J16</f>
        <v>-5.0898203592814371</v>
      </c>
      <c r="D19" s="481">
        <f t="shared" si="3"/>
        <v>-0.73922438303195726</v>
      </c>
      <c r="E19" s="481">
        <f t="shared" si="3"/>
        <v>-5.0898203592814371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-6.1262607396339188</v>
      </c>
      <c r="C20" s="480">
        <f>'Tabelle 3.3'!J17</f>
        <v>0</v>
      </c>
      <c r="D20" s="481">
        <f t="shared" si="3"/>
        <v>-6.1262607396339188</v>
      </c>
      <c r="E20" s="481">
        <f t="shared" si="3"/>
        <v>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1.6838401608444333</v>
      </c>
      <c r="C21" s="480">
        <f>'Tabelle 3.3'!J18</f>
        <v>5.6303549571603426</v>
      </c>
      <c r="D21" s="481">
        <f t="shared" si="3"/>
        <v>1.6838401608444333</v>
      </c>
      <c r="E21" s="481">
        <f t="shared" si="3"/>
        <v>5.6303549571603426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2.2141014617368873</v>
      </c>
      <c r="C22" s="480">
        <f>'Tabelle 3.3'!J19</f>
        <v>4.1938997821350759</v>
      </c>
      <c r="D22" s="481">
        <f t="shared" si="3"/>
        <v>2.2141014617368873</v>
      </c>
      <c r="E22" s="481">
        <f t="shared" si="3"/>
        <v>4.1938997821350759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1.8230925050641458</v>
      </c>
      <c r="C23" s="480">
        <f>'Tabelle 3.3'!J20</f>
        <v>-3.75234521575985</v>
      </c>
      <c r="D23" s="481">
        <f t="shared" si="3"/>
        <v>1.8230925050641458</v>
      </c>
      <c r="E23" s="481">
        <f t="shared" si="3"/>
        <v>-3.75234521575985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0.69013112491373363</v>
      </c>
      <c r="C24" s="480">
        <f>'Tabelle 3.3'!J21</f>
        <v>-3.9273153575615476</v>
      </c>
      <c r="D24" s="481">
        <f t="shared" si="3"/>
        <v>0.69013112491373363</v>
      </c>
      <c r="E24" s="481">
        <f t="shared" si="3"/>
        <v>-3.9273153575615476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-6.8965517241379306</v>
      </c>
      <c r="C25" s="480">
        <f>'Tabelle 3.3'!J22</f>
        <v>2.6315789473684212</v>
      </c>
      <c r="D25" s="481">
        <f t="shared" si="3"/>
        <v>-6.8965517241379306</v>
      </c>
      <c r="E25" s="481">
        <f t="shared" si="3"/>
        <v>2.6315789473684212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-3.1145717463848719</v>
      </c>
      <c r="C26" s="480">
        <f>'Tabelle 3.3'!J23</f>
        <v>3.7037037037037037</v>
      </c>
      <c r="D26" s="481">
        <f t="shared" si="3"/>
        <v>-3.1145717463848719</v>
      </c>
      <c r="E26" s="481">
        <f t="shared" si="3"/>
        <v>3.7037037037037037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v>
      </c>
      <c r="C27" s="480">
        <f>'Tabelle 3.3'!J24</f>
        <v>4.6894803548795947</v>
      </c>
      <c r="D27" s="481">
        <f t="shared" si="3"/>
        <v>5</v>
      </c>
      <c r="E27" s="481">
        <f t="shared" si="3"/>
        <v>4.6894803548795947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1.2549019607843137</v>
      </c>
      <c r="C28" s="480">
        <f>'Tabelle 3.3'!J25</f>
        <v>0.38910505836575876</v>
      </c>
      <c r="D28" s="481">
        <f t="shared" si="3"/>
        <v>1.2549019607843137</v>
      </c>
      <c r="E28" s="481">
        <f t="shared" si="3"/>
        <v>0.38910505836575876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-3.9301310043668121</v>
      </c>
      <c r="C29" s="480">
        <f>'Tabelle 3.3'!J26</f>
        <v>-38.70967741935484</v>
      </c>
      <c r="D29" s="481">
        <f t="shared" si="3"/>
        <v>-3.9301310043668121</v>
      </c>
      <c r="E29" s="481">
        <f t="shared" si="3"/>
        <v>-38.70967741935484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2.4854574299312535</v>
      </c>
      <c r="C30" s="480">
        <f>'Tabelle 3.3'!J27</f>
        <v>-0.26666666666666666</v>
      </c>
      <c r="D30" s="481">
        <f t="shared" si="3"/>
        <v>2.4854574299312535</v>
      </c>
      <c r="E30" s="481">
        <f t="shared" si="3"/>
        <v>-0.26666666666666666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-0.28462998102466791</v>
      </c>
      <c r="C31" s="480">
        <f>'Tabelle 3.3'!J28</f>
        <v>8.1761006289308185</v>
      </c>
      <c r="D31" s="481">
        <f t="shared" si="3"/>
        <v>-0.28462998102466791</v>
      </c>
      <c r="E31" s="481">
        <f t="shared" si="3"/>
        <v>8.1761006289308185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7.8016528925619832</v>
      </c>
      <c r="C32" s="480">
        <f>'Tabelle 3.3'!J29</f>
        <v>3.9589442815249267</v>
      </c>
      <c r="D32" s="481">
        <f t="shared" si="3"/>
        <v>7.8016528925619832</v>
      </c>
      <c r="E32" s="481">
        <f t="shared" si="3"/>
        <v>3.9589442815249267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4.917025199754149</v>
      </c>
      <c r="C33" s="480">
        <f>'Tabelle 3.3'!J30</f>
        <v>26.120857699805068</v>
      </c>
      <c r="D33" s="481">
        <f t="shared" si="3"/>
        <v>4.917025199754149</v>
      </c>
      <c r="E33" s="481">
        <f t="shared" si="3"/>
        <v>26.120857699805068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v>
      </c>
      <c r="C34" s="480">
        <f>'Tabelle 3.3'!J31</f>
        <v>-2.1328958162428222</v>
      </c>
      <c r="D34" s="481">
        <f t="shared" si="3"/>
        <v>0</v>
      </c>
      <c r="E34" s="481">
        <f t="shared" si="3"/>
        <v>-2.1328958162428222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7.2463768115942031</v>
      </c>
      <c r="C37" s="480">
        <f>'Tabelle 3.3'!J34</f>
        <v>1.6877637130801688</v>
      </c>
      <c r="D37" s="481">
        <f t="shared" si="3"/>
        <v>7.2463768115942031</v>
      </c>
      <c r="E37" s="481">
        <f t="shared" si="3"/>
        <v>1.6877637130801688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-0.45909618894850379</v>
      </c>
      <c r="C38" s="480">
        <f>'Tabelle 3.3'!J35</f>
        <v>2.0926756352765321</v>
      </c>
      <c r="D38" s="481">
        <f t="shared" si="3"/>
        <v>-0.45909618894850379</v>
      </c>
      <c r="E38" s="481">
        <f t="shared" si="3"/>
        <v>2.0926756352765321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2.8225993954894211</v>
      </c>
      <c r="C39" s="480">
        <f>'Tabelle 3.3'!J36</f>
        <v>1.9490084985835694</v>
      </c>
      <c r="D39" s="481">
        <f t="shared" si="3"/>
        <v>2.8225993954894211</v>
      </c>
      <c r="E39" s="481">
        <f t="shared" si="3"/>
        <v>1.9490084985835694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2.8225993954894211</v>
      </c>
      <c r="C45" s="480">
        <f>'Tabelle 3.3'!J36</f>
        <v>1.9490084985835694</v>
      </c>
      <c r="D45" s="481">
        <f t="shared" si="3"/>
        <v>2.8225993954894211</v>
      </c>
      <c r="E45" s="481">
        <f t="shared" si="3"/>
        <v>1.9490084985835694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35854</v>
      </c>
      <c r="C51" s="487">
        <v>6798</v>
      </c>
      <c r="D51" s="487">
        <v>3789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36197</v>
      </c>
      <c r="C52" s="487">
        <v>6958</v>
      </c>
      <c r="D52" s="487">
        <v>3979</v>
      </c>
      <c r="E52" s="488">
        <f t="shared" ref="E52:G70" si="11">IF($A$51=37802,IF(COUNTBLANK(B$51:B$70)&gt;0,#N/A,B52/B$51*100),IF(COUNTBLANK(B$51:B$75)&gt;0,#N/A,B52/B$51*100))</f>
        <v>100.95665755564234</v>
      </c>
      <c r="F52" s="488">
        <f t="shared" si="11"/>
        <v>102.35363342159458</v>
      </c>
      <c r="G52" s="488">
        <f t="shared" si="11"/>
        <v>105.0145157033518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36753</v>
      </c>
      <c r="C53" s="487">
        <v>6938</v>
      </c>
      <c r="D53" s="487">
        <v>4044</v>
      </c>
      <c r="E53" s="488">
        <f t="shared" si="11"/>
        <v>102.50739108607129</v>
      </c>
      <c r="F53" s="488">
        <f t="shared" si="11"/>
        <v>102.05942924389527</v>
      </c>
      <c r="G53" s="488">
        <f t="shared" si="11"/>
        <v>106.73000791765637</v>
      </c>
      <c r="H53" s="489">
        <f>IF(ISERROR(L53)=TRUE,IF(MONTH(A53)=MONTH(MAX(A$51:A$75)),A53,""),"")</f>
        <v>41883</v>
      </c>
      <c r="I53" s="488">
        <f t="shared" si="12"/>
        <v>102.50739108607129</v>
      </c>
      <c r="J53" s="488">
        <f t="shared" si="10"/>
        <v>102.05942924389527</v>
      </c>
      <c r="K53" s="488">
        <f t="shared" si="10"/>
        <v>106.73000791765637</v>
      </c>
      <c r="L53" s="488" t="e">
        <f t="shared" si="13"/>
        <v>#N/A</v>
      </c>
    </row>
    <row r="54" spans="1:14" ht="15" customHeight="1" x14ac:dyDescent="0.2">
      <c r="A54" s="490" t="s">
        <v>462</v>
      </c>
      <c r="B54" s="487">
        <v>35887</v>
      </c>
      <c r="C54" s="487">
        <v>7028</v>
      </c>
      <c r="D54" s="487">
        <v>3968</v>
      </c>
      <c r="E54" s="488">
        <f t="shared" si="11"/>
        <v>100.09203993975568</v>
      </c>
      <c r="F54" s="488">
        <f t="shared" si="11"/>
        <v>103.38334804354221</v>
      </c>
      <c r="G54" s="488">
        <f t="shared" si="11"/>
        <v>104.72420163631566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36377</v>
      </c>
      <c r="C55" s="487">
        <v>6782</v>
      </c>
      <c r="D55" s="487">
        <v>3927</v>
      </c>
      <c r="E55" s="488">
        <f t="shared" si="11"/>
        <v>101.45869359067328</v>
      </c>
      <c r="F55" s="488">
        <f t="shared" si="11"/>
        <v>99.764636657840541</v>
      </c>
      <c r="G55" s="488">
        <f t="shared" si="11"/>
        <v>103.64212193190816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36973</v>
      </c>
      <c r="C56" s="487">
        <v>6857</v>
      </c>
      <c r="D56" s="487">
        <v>4126</v>
      </c>
      <c r="E56" s="488">
        <f t="shared" si="11"/>
        <v>103.12099068444248</v>
      </c>
      <c r="F56" s="488">
        <f t="shared" si="11"/>
        <v>100.86790232421301</v>
      </c>
      <c r="G56" s="488">
        <f t="shared" si="11"/>
        <v>108.89416732647138</v>
      </c>
      <c r="H56" s="489" t="str">
        <f t="shared" si="14"/>
        <v/>
      </c>
      <c r="I56" s="488" t="str">
        <f t="shared" si="12"/>
        <v/>
      </c>
      <c r="J56" s="488" t="str">
        <f t="shared" si="10"/>
        <v/>
      </c>
      <c r="K56" s="488" t="str">
        <f t="shared" si="10"/>
        <v/>
      </c>
      <c r="L56" s="488" t="e">
        <f t="shared" si="13"/>
        <v>#N/A</v>
      </c>
    </row>
    <row r="57" spans="1:14" ht="15" customHeight="1" x14ac:dyDescent="0.2">
      <c r="A57" s="490">
        <v>42248</v>
      </c>
      <c r="B57" s="487">
        <v>37813</v>
      </c>
      <c r="C57" s="487">
        <v>6777</v>
      </c>
      <c r="D57" s="487">
        <v>4251</v>
      </c>
      <c r="E57" s="488">
        <f t="shared" si="11"/>
        <v>105.46382551458693</v>
      </c>
      <c r="F57" s="488">
        <f t="shared" si="11"/>
        <v>99.691085613415709</v>
      </c>
      <c r="G57" s="488">
        <f t="shared" si="11"/>
        <v>112.19319081551862</v>
      </c>
      <c r="H57" s="489">
        <f t="shared" si="14"/>
        <v>42248</v>
      </c>
      <c r="I57" s="488">
        <f t="shared" si="12"/>
        <v>105.46382551458693</v>
      </c>
      <c r="J57" s="488">
        <f t="shared" si="10"/>
        <v>99.691085613415709</v>
      </c>
      <c r="K57" s="488">
        <f t="shared" si="10"/>
        <v>112.19319081551862</v>
      </c>
      <c r="L57" s="488" t="e">
        <f t="shared" si="13"/>
        <v>#N/A</v>
      </c>
    </row>
    <row r="58" spans="1:14" ht="15" customHeight="1" x14ac:dyDescent="0.2">
      <c r="A58" s="490" t="s">
        <v>465</v>
      </c>
      <c r="B58" s="487">
        <v>36976</v>
      </c>
      <c r="C58" s="487">
        <v>6796</v>
      </c>
      <c r="D58" s="487">
        <v>4180</v>
      </c>
      <c r="E58" s="488">
        <f t="shared" si="11"/>
        <v>103.12935795169298</v>
      </c>
      <c r="F58" s="488">
        <f t="shared" si="11"/>
        <v>99.970579582230073</v>
      </c>
      <c r="G58" s="488">
        <f t="shared" si="11"/>
        <v>110.31934547373979</v>
      </c>
      <c r="H58" s="489" t="str">
        <f t="shared" si="14"/>
        <v/>
      </c>
      <c r="I58" s="488" t="str">
        <f t="shared" si="12"/>
        <v/>
      </c>
      <c r="J58" s="488" t="str">
        <f t="shared" si="10"/>
        <v/>
      </c>
      <c r="K58" s="488" t="str">
        <f t="shared" si="10"/>
        <v/>
      </c>
      <c r="L58" s="488" t="e">
        <f t="shared" si="13"/>
        <v>#N/A</v>
      </c>
    </row>
    <row r="59" spans="1:14" ht="15" customHeight="1" x14ac:dyDescent="0.2">
      <c r="A59" s="490" t="s">
        <v>466</v>
      </c>
      <c r="B59" s="487">
        <v>37500</v>
      </c>
      <c r="C59" s="487">
        <v>6731</v>
      </c>
      <c r="D59" s="487">
        <v>4125</v>
      </c>
      <c r="E59" s="488">
        <f t="shared" si="11"/>
        <v>104.59084063144977</v>
      </c>
      <c r="F59" s="488">
        <f t="shared" si="11"/>
        <v>99.014416004707257</v>
      </c>
      <c r="G59" s="488">
        <f t="shared" si="11"/>
        <v>108.86777513855898</v>
      </c>
      <c r="H59" s="489" t="str">
        <f t="shared" si="14"/>
        <v/>
      </c>
      <c r="I59" s="488" t="str">
        <f t="shared" si="12"/>
        <v/>
      </c>
      <c r="J59" s="488" t="str">
        <f t="shared" si="10"/>
        <v/>
      </c>
      <c r="K59" s="488" t="str">
        <f t="shared" si="10"/>
        <v/>
      </c>
      <c r="L59" s="488" t="e">
        <f t="shared" si="13"/>
        <v>#N/A</v>
      </c>
    </row>
    <row r="60" spans="1:14" ht="15" customHeight="1" x14ac:dyDescent="0.2">
      <c r="A60" s="490" t="s">
        <v>467</v>
      </c>
      <c r="B60" s="487">
        <v>37528</v>
      </c>
      <c r="C60" s="487">
        <v>6831</v>
      </c>
      <c r="D60" s="487">
        <v>4313</v>
      </c>
      <c r="E60" s="488">
        <f t="shared" si="11"/>
        <v>104.66893512578793</v>
      </c>
      <c r="F60" s="488">
        <f t="shared" si="11"/>
        <v>100.48543689320388</v>
      </c>
      <c r="G60" s="488">
        <f t="shared" si="11"/>
        <v>113.82950646608603</v>
      </c>
      <c r="H60" s="489" t="str">
        <f t="shared" si="14"/>
        <v/>
      </c>
      <c r="I60" s="488" t="str">
        <f t="shared" si="12"/>
        <v/>
      </c>
      <c r="J60" s="488" t="str">
        <f t="shared" si="10"/>
        <v/>
      </c>
      <c r="K60" s="488" t="str">
        <f t="shared" si="10"/>
        <v/>
      </c>
      <c r="L60" s="488" t="e">
        <f t="shared" si="13"/>
        <v>#N/A</v>
      </c>
    </row>
    <row r="61" spans="1:14" ht="15" customHeight="1" x14ac:dyDescent="0.2">
      <c r="A61" s="490">
        <v>42614</v>
      </c>
      <c r="B61" s="487">
        <v>38231</v>
      </c>
      <c r="C61" s="487">
        <v>6661</v>
      </c>
      <c r="D61" s="487">
        <v>4361</v>
      </c>
      <c r="E61" s="488">
        <f t="shared" si="11"/>
        <v>106.62966475149216</v>
      </c>
      <c r="F61" s="488">
        <f t="shared" si="11"/>
        <v>97.984701382759624</v>
      </c>
      <c r="G61" s="488">
        <f t="shared" si="11"/>
        <v>115.09633148588019</v>
      </c>
      <c r="H61" s="489">
        <f t="shared" si="14"/>
        <v>42614</v>
      </c>
      <c r="I61" s="488">
        <f t="shared" si="12"/>
        <v>106.62966475149216</v>
      </c>
      <c r="J61" s="488">
        <f t="shared" si="10"/>
        <v>97.984701382759624</v>
      </c>
      <c r="K61" s="488">
        <f t="shared" si="10"/>
        <v>115.09633148588019</v>
      </c>
      <c r="L61" s="488" t="e">
        <f t="shared" si="13"/>
        <v>#N/A</v>
      </c>
    </row>
    <row r="62" spans="1:14" ht="15" customHeight="1" x14ac:dyDescent="0.2">
      <c r="A62" s="490" t="s">
        <v>468</v>
      </c>
      <c r="B62" s="487">
        <v>37534</v>
      </c>
      <c r="C62" s="487">
        <v>6567</v>
      </c>
      <c r="D62" s="487">
        <v>4297</v>
      </c>
      <c r="E62" s="488">
        <f t="shared" si="11"/>
        <v>104.68566966028897</v>
      </c>
      <c r="F62" s="488">
        <f t="shared" si="11"/>
        <v>96.601941747572823</v>
      </c>
      <c r="G62" s="488">
        <f t="shared" si="11"/>
        <v>113.40723145948799</v>
      </c>
      <c r="H62" s="489" t="str">
        <f t="shared" si="14"/>
        <v/>
      </c>
      <c r="I62" s="488" t="str">
        <f t="shared" si="12"/>
        <v/>
      </c>
      <c r="J62" s="488" t="str">
        <f t="shared" si="10"/>
        <v/>
      </c>
      <c r="K62" s="488" t="str">
        <f t="shared" si="10"/>
        <v/>
      </c>
      <c r="L62" s="488" t="e">
        <f t="shared" si="13"/>
        <v>#N/A</v>
      </c>
    </row>
    <row r="63" spans="1:14" ht="15" customHeight="1" x14ac:dyDescent="0.2">
      <c r="A63" s="490" t="s">
        <v>469</v>
      </c>
      <c r="B63" s="487">
        <v>38040</v>
      </c>
      <c r="C63" s="487">
        <v>6457</v>
      </c>
      <c r="D63" s="487">
        <v>4328</v>
      </c>
      <c r="E63" s="488">
        <f t="shared" si="11"/>
        <v>106.09694873654266</v>
      </c>
      <c r="F63" s="488">
        <f t="shared" si="11"/>
        <v>94.983818770226534</v>
      </c>
      <c r="G63" s="488">
        <f t="shared" si="11"/>
        <v>114.22538928477171</v>
      </c>
      <c r="H63" s="489" t="str">
        <f t="shared" si="14"/>
        <v/>
      </c>
      <c r="I63" s="488" t="str">
        <f t="shared" si="12"/>
        <v/>
      </c>
      <c r="J63" s="488" t="str">
        <f t="shared" si="10"/>
        <v/>
      </c>
      <c r="K63" s="488" t="str">
        <f t="shared" si="10"/>
        <v/>
      </c>
      <c r="L63" s="488" t="e">
        <f t="shared" si="13"/>
        <v>#N/A</v>
      </c>
    </row>
    <row r="64" spans="1:14" ht="15" customHeight="1" x14ac:dyDescent="0.2">
      <c r="A64" s="490" t="s">
        <v>470</v>
      </c>
      <c r="B64" s="487">
        <v>38465</v>
      </c>
      <c r="C64" s="487">
        <v>6576</v>
      </c>
      <c r="D64" s="487">
        <v>4559</v>
      </c>
      <c r="E64" s="488">
        <f t="shared" si="11"/>
        <v>107.2823115970324</v>
      </c>
      <c r="F64" s="488">
        <f t="shared" si="11"/>
        <v>96.734333627537524</v>
      </c>
      <c r="G64" s="488">
        <f t="shared" si="11"/>
        <v>120.32198469253102</v>
      </c>
      <c r="H64" s="489" t="str">
        <f t="shared" si="14"/>
        <v/>
      </c>
      <c r="I64" s="488" t="str">
        <f t="shared" si="12"/>
        <v/>
      </c>
      <c r="J64" s="488" t="str">
        <f t="shared" si="10"/>
        <v/>
      </c>
      <c r="K64" s="488" t="str">
        <f t="shared" si="10"/>
        <v/>
      </c>
      <c r="L64" s="488" t="e">
        <f t="shared" si="13"/>
        <v>#N/A</v>
      </c>
    </row>
    <row r="65" spans="1:12" ht="15" customHeight="1" x14ac:dyDescent="0.2">
      <c r="A65" s="490">
        <v>42979</v>
      </c>
      <c r="B65" s="487">
        <v>39121</v>
      </c>
      <c r="C65" s="487">
        <v>6442</v>
      </c>
      <c r="D65" s="487">
        <v>4586</v>
      </c>
      <c r="E65" s="488">
        <f t="shared" si="11"/>
        <v>109.11195403581191</v>
      </c>
      <c r="F65" s="488">
        <f t="shared" si="11"/>
        <v>94.763165636952039</v>
      </c>
      <c r="G65" s="488">
        <f t="shared" si="11"/>
        <v>121.03457376616522</v>
      </c>
      <c r="H65" s="489">
        <f t="shared" si="14"/>
        <v>42979</v>
      </c>
      <c r="I65" s="488">
        <f t="shared" si="12"/>
        <v>109.11195403581191</v>
      </c>
      <c r="J65" s="488">
        <f t="shared" si="10"/>
        <v>94.763165636952039</v>
      </c>
      <c r="K65" s="488">
        <f t="shared" si="10"/>
        <v>121.03457376616522</v>
      </c>
      <c r="L65" s="488" t="e">
        <f t="shared" si="13"/>
        <v>#N/A</v>
      </c>
    </row>
    <row r="66" spans="1:12" ht="15" customHeight="1" x14ac:dyDescent="0.2">
      <c r="A66" s="490" t="s">
        <v>471</v>
      </c>
      <c r="B66" s="487">
        <v>38514</v>
      </c>
      <c r="C66" s="487">
        <v>6442</v>
      </c>
      <c r="D66" s="487">
        <v>4540</v>
      </c>
      <c r="E66" s="488">
        <f t="shared" si="11"/>
        <v>107.41897696212416</v>
      </c>
      <c r="F66" s="488">
        <f t="shared" si="11"/>
        <v>94.763165636952039</v>
      </c>
      <c r="G66" s="488">
        <f t="shared" si="11"/>
        <v>119.82053312219583</v>
      </c>
      <c r="H66" s="489" t="str">
        <f t="shared" si="14"/>
        <v/>
      </c>
      <c r="I66" s="488" t="str">
        <f t="shared" si="12"/>
        <v/>
      </c>
      <c r="J66" s="488" t="str">
        <f t="shared" si="10"/>
        <v/>
      </c>
      <c r="K66" s="488" t="str">
        <f t="shared" si="10"/>
        <v/>
      </c>
      <c r="L66" s="488" t="e">
        <f t="shared" si="13"/>
        <v>#N/A</v>
      </c>
    </row>
    <row r="67" spans="1:12" ht="15" customHeight="1" x14ac:dyDescent="0.2">
      <c r="A67" s="490" t="s">
        <v>472</v>
      </c>
      <c r="B67" s="487">
        <v>38791</v>
      </c>
      <c r="C67" s="487">
        <v>6369</v>
      </c>
      <c r="D67" s="487">
        <v>4493</v>
      </c>
      <c r="E67" s="488">
        <f t="shared" si="11"/>
        <v>108.19155463825514</v>
      </c>
      <c r="F67" s="488">
        <f t="shared" si="11"/>
        <v>93.689320388349515</v>
      </c>
      <c r="G67" s="488">
        <f t="shared" si="11"/>
        <v>118.58010029031408</v>
      </c>
      <c r="H67" s="489" t="str">
        <f t="shared" si="14"/>
        <v/>
      </c>
      <c r="I67" s="488" t="str">
        <f t="shared" si="12"/>
        <v/>
      </c>
      <c r="J67" s="488" t="str">
        <f t="shared" si="12"/>
        <v/>
      </c>
      <c r="K67" s="488" t="str">
        <f t="shared" si="12"/>
        <v/>
      </c>
      <c r="L67" s="488" t="e">
        <f t="shared" si="13"/>
        <v>#N/A</v>
      </c>
    </row>
    <row r="68" spans="1:12" ht="15" customHeight="1" x14ac:dyDescent="0.2">
      <c r="A68" s="490" t="s">
        <v>473</v>
      </c>
      <c r="B68" s="487">
        <v>39455</v>
      </c>
      <c r="C68" s="487">
        <v>6446</v>
      </c>
      <c r="D68" s="487">
        <v>4693</v>
      </c>
      <c r="E68" s="488">
        <f t="shared" si="11"/>
        <v>110.04350978970268</v>
      </c>
      <c r="F68" s="488">
        <f t="shared" si="11"/>
        <v>94.822006472491907</v>
      </c>
      <c r="G68" s="488">
        <f t="shared" si="11"/>
        <v>123.85853787278967</v>
      </c>
      <c r="H68" s="489" t="str">
        <f t="shared" si="14"/>
        <v/>
      </c>
      <c r="I68" s="488" t="str">
        <f t="shared" si="12"/>
        <v/>
      </c>
      <c r="J68" s="488" t="str">
        <f t="shared" si="12"/>
        <v/>
      </c>
      <c r="K68" s="488" t="str">
        <f t="shared" si="12"/>
        <v/>
      </c>
      <c r="L68" s="488" t="e">
        <f t="shared" si="13"/>
        <v>#N/A</v>
      </c>
    </row>
    <row r="69" spans="1:12" ht="15" customHeight="1" x14ac:dyDescent="0.2">
      <c r="A69" s="490">
        <v>43344</v>
      </c>
      <c r="B69" s="487">
        <v>40266</v>
      </c>
      <c r="C69" s="487">
        <v>6354</v>
      </c>
      <c r="D69" s="487">
        <v>4768</v>
      </c>
      <c r="E69" s="488">
        <f t="shared" si="11"/>
        <v>112.30546103642551</v>
      </c>
      <c r="F69" s="488">
        <f t="shared" si="11"/>
        <v>93.468667255075019</v>
      </c>
      <c r="G69" s="488">
        <f t="shared" si="11"/>
        <v>125.83795196621801</v>
      </c>
      <c r="H69" s="489">
        <f t="shared" si="14"/>
        <v>43344</v>
      </c>
      <c r="I69" s="488">
        <f t="shared" si="12"/>
        <v>112.30546103642551</v>
      </c>
      <c r="J69" s="488">
        <f t="shared" si="12"/>
        <v>93.468667255075019</v>
      </c>
      <c r="K69" s="488">
        <f t="shared" si="12"/>
        <v>125.83795196621801</v>
      </c>
      <c r="L69" s="488" t="e">
        <f t="shared" si="13"/>
        <v>#N/A</v>
      </c>
    </row>
    <row r="70" spans="1:12" ht="15" customHeight="1" x14ac:dyDescent="0.2">
      <c r="A70" s="490" t="s">
        <v>474</v>
      </c>
      <c r="B70" s="487">
        <v>39662</v>
      </c>
      <c r="C70" s="487">
        <v>6442</v>
      </c>
      <c r="D70" s="487">
        <v>4638</v>
      </c>
      <c r="E70" s="488">
        <f t="shared" si="11"/>
        <v>110.62085122998828</v>
      </c>
      <c r="F70" s="488">
        <f t="shared" si="11"/>
        <v>94.763165636952039</v>
      </c>
      <c r="G70" s="488">
        <f t="shared" si="11"/>
        <v>122.40696753760886</v>
      </c>
      <c r="H70" s="489" t="str">
        <f t="shared" si="14"/>
        <v/>
      </c>
      <c r="I70" s="488" t="str">
        <f t="shared" si="12"/>
        <v/>
      </c>
      <c r="J70" s="488" t="str">
        <f t="shared" si="12"/>
        <v/>
      </c>
      <c r="K70" s="488" t="str">
        <f t="shared" si="12"/>
        <v/>
      </c>
      <c r="L70" s="488" t="e">
        <f t="shared" si="13"/>
        <v>#N/A</v>
      </c>
    </row>
    <row r="71" spans="1:12" ht="15" customHeight="1" x14ac:dyDescent="0.2">
      <c r="A71" s="490" t="s">
        <v>475</v>
      </c>
      <c r="B71" s="487">
        <v>40136</v>
      </c>
      <c r="C71" s="487">
        <v>6380</v>
      </c>
      <c r="D71" s="487">
        <v>4689</v>
      </c>
      <c r="E71" s="491">
        <f t="shared" ref="E71:G75" si="15">IF($A$51=37802,IF(COUNTBLANK(B$51:B$70)&gt;0,#N/A,IF(ISBLANK(B71)=FALSE,B71/B$51*100,#N/A)),IF(COUNTBLANK(B$51:B$75)&gt;0,#N/A,B71/B$51*100))</f>
        <v>111.94287945556982</v>
      </c>
      <c r="F71" s="491">
        <f t="shared" si="15"/>
        <v>93.851132686084142</v>
      </c>
      <c r="G71" s="491">
        <f t="shared" si="15"/>
        <v>123.75296912114013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40237</v>
      </c>
      <c r="C72" s="487">
        <v>6548</v>
      </c>
      <c r="D72" s="487">
        <v>4879</v>
      </c>
      <c r="E72" s="491">
        <f t="shared" si="15"/>
        <v>112.22457745300385</v>
      </c>
      <c r="F72" s="491">
        <f t="shared" si="15"/>
        <v>96.322447778758459</v>
      </c>
      <c r="G72" s="491">
        <f t="shared" si="15"/>
        <v>128.76748482449193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40951</v>
      </c>
      <c r="C73" s="487">
        <v>6502</v>
      </c>
      <c r="D73" s="487">
        <v>4961</v>
      </c>
      <c r="E73" s="491">
        <f t="shared" si="15"/>
        <v>114.21598705862665</v>
      </c>
      <c r="F73" s="491">
        <f t="shared" si="15"/>
        <v>95.645778170050008</v>
      </c>
      <c r="G73" s="491">
        <f t="shared" si="15"/>
        <v>130.93164423330694</v>
      </c>
      <c r="H73" s="492">
        <f>IF(A$51=37802,IF(ISERROR(L73)=TRUE,IF(ISBLANK(A73)=FALSE,IF(MONTH(A73)=MONTH(MAX(A$51:A$75)),A73,""),""),""),IF(ISERROR(L73)=TRUE,IF(MONTH(A73)=MONTH(MAX(A$51:A$75)),A73,""),""))</f>
        <v>43709</v>
      </c>
      <c r="I73" s="488">
        <f t="shared" si="12"/>
        <v>114.21598705862665</v>
      </c>
      <c r="J73" s="488">
        <f t="shared" si="12"/>
        <v>95.645778170050008</v>
      </c>
      <c r="K73" s="488">
        <f t="shared" si="12"/>
        <v>130.93164423330694</v>
      </c>
      <c r="L73" s="488" t="e">
        <f t="shared" si="13"/>
        <v>#N/A</v>
      </c>
    </row>
    <row r="74" spans="1:12" ht="15" customHeight="1" x14ac:dyDescent="0.2">
      <c r="A74" s="490" t="s">
        <v>477</v>
      </c>
      <c r="B74" s="487">
        <v>40394</v>
      </c>
      <c r="C74" s="487">
        <v>6510</v>
      </c>
      <c r="D74" s="487">
        <v>5094</v>
      </c>
      <c r="E74" s="491">
        <f t="shared" si="15"/>
        <v>112.66246443911419</v>
      </c>
      <c r="F74" s="491">
        <f t="shared" si="15"/>
        <v>95.763459841129745</v>
      </c>
      <c r="G74" s="491">
        <f t="shared" si="15"/>
        <v>134.44180522565321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40700</v>
      </c>
      <c r="C75" s="493">
        <v>6368</v>
      </c>
      <c r="D75" s="493">
        <v>4919</v>
      </c>
      <c r="E75" s="491">
        <f t="shared" si="15"/>
        <v>113.51592569866682</v>
      </c>
      <c r="F75" s="491">
        <f t="shared" si="15"/>
        <v>93.674610179464551</v>
      </c>
      <c r="G75" s="491">
        <f t="shared" si="15"/>
        <v>129.82317234098707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114.21598705862665</v>
      </c>
      <c r="J77" s="488">
        <f>IF(J75&lt;&gt;"",J75,IF(J74&lt;&gt;"",J74,IF(J73&lt;&gt;"",J73,IF(J72&lt;&gt;"",J72,IF(J71&lt;&gt;"",J71,IF(J70&lt;&gt;"",J70,""))))))</f>
        <v>95.645778170050008</v>
      </c>
      <c r="K77" s="488">
        <f>IF(K75&lt;&gt;"",K75,IF(K74&lt;&gt;"",K74,IF(K73&lt;&gt;"",K73,IF(K72&lt;&gt;"",K72,IF(K71&lt;&gt;"",K71,IF(K70&lt;&gt;"",K70,""))))))</f>
        <v>130.93164423330694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+14,2%</v>
      </c>
      <c r="J79" s="488" t="str">
        <f>"GeB - ausschließlich: "&amp;IF(J77&gt;100,"+","")&amp;TEXT(J77-100,"0,0")&amp;"%"</f>
        <v>GeB - ausschließlich: -4,4%</v>
      </c>
      <c r="K79" s="488" t="str">
        <f>"GeB - im Nebenjob: "&amp;IF(K77&gt;100,"+","")&amp;TEXT(K77-100,"0,0")&amp;"%"</f>
        <v>GeB - im Nebenjob: +30,9%</v>
      </c>
    </row>
    <row r="81" spans="9:9" ht="15" customHeight="1" x14ac:dyDescent="0.2">
      <c r="I81" s="488" t="str">
        <f>IF(ISERROR(HLOOKUP(1,I$78:K$79,2,FALSE)),"",HLOOKUP(1,I$78:K$79,2,FALSE))</f>
        <v>GeB - im Nebenjob: +30,9%</v>
      </c>
    </row>
    <row r="82" spans="9:9" ht="15" customHeight="1" x14ac:dyDescent="0.2">
      <c r="I82" s="488" t="str">
        <f>IF(ISERROR(HLOOKUP(2,I$78:K$79,2,FALSE)),"",HLOOKUP(2,I$78:K$79,2,FALSE))</f>
        <v>SvB: +14,2%</v>
      </c>
    </row>
    <row r="83" spans="9:9" ht="15" customHeight="1" x14ac:dyDescent="0.2">
      <c r="I83" s="488" t="str">
        <f>IF(ISERROR(HLOOKUP(3,I$78:K$79,2,FALSE)),"",HLOOKUP(3,I$78:K$79,2,FALSE))</f>
        <v>GeB - ausschließlich: -4,4%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40700</v>
      </c>
      <c r="E12" s="114">
        <v>40394</v>
      </c>
      <c r="F12" s="114">
        <v>40951</v>
      </c>
      <c r="G12" s="114">
        <v>40237</v>
      </c>
      <c r="H12" s="114">
        <v>40136</v>
      </c>
      <c r="I12" s="115">
        <v>564</v>
      </c>
      <c r="J12" s="116">
        <v>1.4052222443691449</v>
      </c>
      <c r="N12" s="117"/>
    </row>
    <row r="13" spans="1:15" s="110" customFormat="1" ht="13.5" customHeight="1" x14ac:dyDescent="0.2">
      <c r="A13" s="118" t="s">
        <v>105</v>
      </c>
      <c r="B13" s="119" t="s">
        <v>106</v>
      </c>
      <c r="C13" s="113">
        <v>55.272727272727273</v>
      </c>
      <c r="D13" s="114">
        <v>22496</v>
      </c>
      <c r="E13" s="114">
        <v>22200</v>
      </c>
      <c r="F13" s="114">
        <v>22822</v>
      </c>
      <c r="G13" s="114">
        <v>22443</v>
      </c>
      <c r="H13" s="114">
        <v>22414</v>
      </c>
      <c r="I13" s="115">
        <v>82</v>
      </c>
      <c r="J13" s="116">
        <v>0.3658427768359061</v>
      </c>
    </row>
    <row r="14" spans="1:15" s="110" customFormat="1" ht="13.5" customHeight="1" x14ac:dyDescent="0.2">
      <c r="A14" s="120"/>
      <c r="B14" s="119" t="s">
        <v>107</v>
      </c>
      <c r="C14" s="113">
        <v>44.727272727272727</v>
      </c>
      <c r="D14" s="114">
        <v>18204</v>
      </c>
      <c r="E14" s="114">
        <v>18194</v>
      </c>
      <c r="F14" s="114">
        <v>18129</v>
      </c>
      <c r="G14" s="114">
        <v>17794</v>
      </c>
      <c r="H14" s="114">
        <v>17722</v>
      </c>
      <c r="I14" s="115">
        <v>482</v>
      </c>
      <c r="J14" s="116">
        <v>2.7197833201670241</v>
      </c>
    </row>
    <row r="15" spans="1:15" s="110" customFormat="1" ht="13.5" customHeight="1" x14ac:dyDescent="0.2">
      <c r="A15" s="118" t="s">
        <v>105</v>
      </c>
      <c r="B15" s="121" t="s">
        <v>108</v>
      </c>
      <c r="C15" s="113">
        <v>13.882063882063882</v>
      </c>
      <c r="D15" s="114">
        <v>5650</v>
      </c>
      <c r="E15" s="114">
        <v>5769</v>
      </c>
      <c r="F15" s="114">
        <v>6023</v>
      </c>
      <c r="G15" s="114">
        <v>5503</v>
      </c>
      <c r="H15" s="114">
        <v>5645</v>
      </c>
      <c r="I15" s="115">
        <v>5</v>
      </c>
      <c r="J15" s="116">
        <v>8.8573959255978746E-2</v>
      </c>
    </row>
    <row r="16" spans="1:15" s="110" customFormat="1" ht="13.5" customHeight="1" x14ac:dyDescent="0.2">
      <c r="A16" s="118"/>
      <c r="B16" s="121" t="s">
        <v>109</v>
      </c>
      <c r="C16" s="113">
        <v>65.81572481572482</v>
      </c>
      <c r="D16" s="114">
        <v>26787</v>
      </c>
      <c r="E16" s="114">
        <v>26549</v>
      </c>
      <c r="F16" s="114">
        <v>26879</v>
      </c>
      <c r="G16" s="114">
        <v>26812</v>
      </c>
      <c r="H16" s="114">
        <v>26768</v>
      </c>
      <c r="I16" s="115">
        <v>19</v>
      </c>
      <c r="J16" s="116">
        <v>7.0980274955170355E-2</v>
      </c>
    </row>
    <row r="17" spans="1:10" s="110" customFormat="1" ht="13.5" customHeight="1" x14ac:dyDescent="0.2">
      <c r="A17" s="118"/>
      <c r="B17" s="121" t="s">
        <v>110</v>
      </c>
      <c r="C17" s="113">
        <v>19.235872235872236</v>
      </c>
      <c r="D17" s="114">
        <v>7829</v>
      </c>
      <c r="E17" s="114">
        <v>7651</v>
      </c>
      <c r="F17" s="114">
        <v>7633</v>
      </c>
      <c r="G17" s="114">
        <v>7525</v>
      </c>
      <c r="H17" s="114">
        <v>7344</v>
      </c>
      <c r="I17" s="115">
        <v>485</v>
      </c>
      <c r="J17" s="116">
        <v>6.6040305010893245</v>
      </c>
    </row>
    <row r="18" spans="1:10" s="110" customFormat="1" ht="13.5" customHeight="1" x14ac:dyDescent="0.2">
      <c r="A18" s="120"/>
      <c r="B18" s="121" t="s">
        <v>111</v>
      </c>
      <c r="C18" s="113">
        <v>1.0663390663390664</v>
      </c>
      <c r="D18" s="114">
        <v>434</v>
      </c>
      <c r="E18" s="114">
        <v>425</v>
      </c>
      <c r="F18" s="114">
        <v>416</v>
      </c>
      <c r="G18" s="114">
        <v>397</v>
      </c>
      <c r="H18" s="114">
        <v>379</v>
      </c>
      <c r="I18" s="115">
        <v>55</v>
      </c>
      <c r="J18" s="116">
        <v>14.511873350923484</v>
      </c>
    </row>
    <row r="19" spans="1:10" s="110" customFormat="1" ht="13.5" customHeight="1" x14ac:dyDescent="0.2">
      <c r="A19" s="120"/>
      <c r="B19" s="121" t="s">
        <v>112</v>
      </c>
      <c r="C19" s="113">
        <v>0.29729729729729731</v>
      </c>
      <c r="D19" s="114">
        <v>121</v>
      </c>
      <c r="E19" s="114">
        <v>120</v>
      </c>
      <c r="F19" s="114">
        <v>124</v>
      </c>
      <c r="G19" s="114">
        <v>99</v>
      </c>
      <c r="H19" s="114">
        <v>100</v>
      </c>
      <c r="I19" s="115">
        <v>21</v>
      </c>
      <c r="J19" s="116">
        <v>21</v>
      </c>
    </row>
    <row r="20" spans="1:10" s="110" customFormat="1" ht="13.5" customHeight="1" x14ac:dyDescent="0.2">
      <c r="A20" s="118" t="s">
        <v>113</v>
      </c>
      <c r="B20" s="122" t="s">
        <v>114</v>
      </c>
      <c r="C20" s="113">
        <v>72.248157248157241</v>
      </c>
      <c r="D20" s="114">
        <v>29405</v>
      </c>
      <c r="E20" s="114">
        <v>29205</v>
      </c>
      <c r="F20" s="114">
        <v>29759</v>
      </c>
      <c r="G20" s="114">
        <v>29238</v>
      </c>
      <c r="H20" s="114">
        <v>29229</v>
      </c>
      <c r="I20" s="115">
        <v>176</v>
      </c>
      <c r="J20" s="116">
        <v>0.60214170857709803</v>
      </c>
    </row>
    <row r="21" spans="1:10" s="110" customFormat="1" ht="13.5" customHeight="1" x14ac:dyDescent="0.2">
      <c r="A21" s="120"/>
      <c r="B21" s="122" t="s">
        <v>115</v>
      </c>
      <c r="C21" s="113">
        <v>27.751842751842752</v>
      </c>
      <c r="D21" s="114">
        <v>11295</v>
      </c>
      <c r="E21" s="114">
        <v>11189</v>
      </c>
      <c r="F21" s="114">
        <v>11192</v>
      </c>
      <c r="G21" s="114">
        <v>10999</v>
      </c>
      <c r="H21" s="114">
        <v>10907</v>
      </c>
      <c r="I21" s="115">
        <v>388</v>
      </c>
      <c r="J21" s="116">
        <v>3.5573484917942606</v>
      </c>
    </row>
    <row r="22" spans="1:10" s="110" customFormat="1" ht="13.5" customHeight="1" x14ac:dyDescent="0.2">
      <c r="A22" s="118" t="s">
        <v>113</v>
      </c>
      <c r="B22" s="122" t="s">
        <v>116</v>
      </c>
      <c r="C22" s="113">
        <v>85.127764127764124</v>
      </c>
      <c r="D22" s="114">
        <v>34647</v>
      </c>
      <c r="E22" s="114">
        <v>34714</v>
      </c>
      <c r="F22" s="114">
        <v>34942</v>
      </c>
      <c r="G22" s="114">
        <v>34388</v>
      </c>
      <c r="H22" s="114">
        <v>34418</v>
      </c>
      <c r="I22" s="115">
        <v>229</v>
      </c>
      <c r="J22" s="116">
        <v>0.66534952641059908</v>
      </c>
    </row>
    <row r="23" spans="1:10" s="110" customFormat="1" ht="13.5" customHeight="1" x14ac:dyDescent="0.2">
      <c r="A23" s="123"/>
      <c r="B23" s="124" t="s">
        <v>117</v>
      </c>
      <c r="C23" s="125">
        <v>14.835380835380835</v>
      </c>
      <c r="D23" s="114">
        <v>6038</v>
      </c>
      <c r="E23" s="114">
        <v>5664</v>
      </c>
      <c r="F23" s="114">
        <v>5995</v>
      </c>
      <c r="G23" s="114">
        <v>5834</v>
      </c>
      <c r="H23" s="114">
        <v>5705</v>
      </c>
      <c r="I23" s="115">
        <v>333</v>
      </c>
      <c r="J23" s="116">
        <v>5.8369851007887821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11287</v>
      </c>
      <c r="E26" s="114">
        <v>11604</v>
      </c>
      <c r="F26" s="114">
        <v>11463</v>
      </c>
      <c r="G26" s="114">
        <v>11427</v>
      </c>
      <c r="H26" s="140">
        <v>11069</v>
      </c>
      <c r="I26" s="115">
        <v>218</v>
      </c>
      <c r="J26" s="116">
        <v>1.9694642695817146</v>
      </c>
    </row>
    <row r="27" spans="1:10" s="110" customFormat="1" ht="13.5" customHeight="1" x14ac:dyDescent="0.2">
      <c r="A27" s="118" t="s">
        <v>105</v>
      </c>
      <c r="B27" s="119" t="s">
        <v>106</v>
      </c>
      <c r="C27" s="113">
        <v>35.899707628244883</v>
      </c>
      <c r="D27" s="115">
        <v>4052</v>
      </c>
      <c r="E27" s="114">
        <v>4142</v>
      </c>
      <c r="F27" s="114">
        <v>4152</v>
      </c>
      <c r="G27" s="114">
        <v>4106</v>
      </c>
      <c r="H27" s="140">
        <v>3963</v>
      </c>
      <c r="I27" s="115">
        <v>89</v>
      </c>
      <c r="J27" s="116">
        <v>2.2457734039868784</v>
      </c>
    </row>
    <row r="28" spans="1:10" s="110" customFormat="1" ht="13.5" customHeight="1" x14ac:dyDescent="0.2">
      <c r="A28" s="120"/>
      <c r="B28" s="119" t="s">
        <v>107</v>
      </c>
      <c r="C28" s="113">
        <v>64.100292371755117</v>
      </c>
      <c r="D28" s="115">
        <v>7235</v>
      </c>
      <c r="E28" s="114">
        <v>7462</v>
      </c>
      <c r="F28" s="114">
        <v>7311</v>
      </c>
      <c r="G28" s="114">
        <v>7321</v>
      </c>
      <c r="H28" s="140">
        <v>7106</v>
      </c>
      <c r="I28" s="115">
        <v>129</v>
      </c>
      <c r="J28" s="116">
        <v>1.8153672952434563</v>
      </c>
    </row>
    <row r="29" spans="1:10" s="110" customFormat="1" ht="13.5" customHeight="1" x14ac:dyDescent="0.2">
      <c r="A29" s="118" t="s">
        <v>105</v>
      </c>
      <c r="B29" s="121" t="s">
        <v>108</v>
      </c>
      <c r="C29" s="113">
        <v>11.499955701249224</v>
      </c>
      <c r="D29" s="115">
        <v>1298</v>
      </c>
      <c r="E29" s="114">
        <v>1359</v>
      </c>
      <c r="F29" s="114">
        <v>1403</v>
      </c>
      <c r="G29" s="114">
        <v>1403</v>
      </c>
      <c r="H29" s="140">
        <v>1270</v>
      </c>
      <c r="I29" s="115">
        <v>28</v>
      </c>
      <c r="J29" s="116">
        <v>2.204724409448819</v>
      </c>
    </row>
    <row r="30" spans="1:10" s="110" customFormat="1" ht="13.5" customHeight="1" x14ac:dyDescent="0.2">
      <c r="A30" s="118"/>
      <c r="B30" s="121" t="s">
        <v>109</v>
      </c>
      <c r="C30" s="113">
        <v>54.505182953840702</v>
      </c>
      <c r="D30" s="115">
        <v>6152</v>
      </c>
      <c r="E30" s="114">
        <v>6333</v>
      </c>
      <c r="F30" s="114">
        <v>6194</v>
      </c>
      <c r="G30" s="114">
        <v>6189</v>
      </c>
      <c r="H30" s="140">
        <v>6101</v>
      </c>
      <c r="I30" s="115">
        <v>51</v>
      </c>
      <c r="J30" s="116">
        <v>0.83592853630552366</v>
      </c>
    </row>
    <row r="31" spans="1:10" s="110" customFormat="1" ht="13.5" customHeight="1" x14ac:dyDescent="0.2">
      <c r="A31" s="118"/>
      <c r="B31" s="121" t="s">
        <v>110</v>
      </c>
      <c r="C31" s="113">
        <v>18.871267830247188</v>
      </c>
      <c r="D31" s="115">
        <v>2130</v>
      </c>
      <c r="E31" s="114">
        <v>2159</v>
      </c>
      <c r="F31" s="114">
        <v>2119</v>
      </c>
      <c r="G31" s="114">
        <v>2105</v>
      </c>
      <c r="H31" s="140">
        <v>2036</v>
      </c>
      <c r="I31" s="115">
        <v>94</v>
      </c>
      <c r="J31" s="116">
        <v>4.6168958742632613</v>
      </c>
    </row>
    <row r="32" spans="1:10" s="110" customFormat="1" ht="13.5" customHeight="1" x14ac:dyDescent="0.2">
      <c r="A32" s="120"/>
      <c r="B32" s="121" t="s">
        <v>111</v>
      </c>
      <c r="C32" s="113">
        <v>15.123593514662886</v>
      </c>
      <c r="D32" s="115">
        <v>1707</v>
      </c>
      <c r="E32" s="114">
        <v>1753</v>
      </c>
      <c r="F32" s="114">
        <v>1747</v>
      </c>
      <c r="G32" s="114">
        <v>1730</v>
      </c>
      <c r="H32" s="140">
        <v>1662</v>
      </c>
      <c r="I32" s="115">
        <v>45</v>
      </c>
      <c r="J32" s="116">
        <v>2.7075812274368229</v>
      </c>
    </row>
    <row r="33" spans="1:10" s="110" customFormat="1" ht="13.5" customHeight="1" x14ac:dyDescent="0.2">
      <c r="A33" s="120"/>
      <c r="B33" s="121" t="s">
        <v>112</v>
      </c>
      <c r="C33" s="113">
        <v>1.3732612740320722</v>
      </c>
      <c r="D33" s="115">
        <v>155</v>
      </c>
      <c r="E33" s="114">
        <v>164</v>
      </c>
      <c r="F33" s="114">
        <v>186</v>
      </c>
      <c r="G33" s="114">
        <v>154</v>
      </c>
      <c r="H33" s="140">
        <v>144</v>
      </c>
      <c r="I33" s="115">
        <v>11</v>
      </c>
      <c r="J33" s="116">
        <v>7.6388888888888893</v>
      </c>
    </row>
    <row r="34" spans="1:10" s="110" customFormat="1" ht="13.5" customHeight="1" x14ac:dyDescent="0.2">
      <c r="A34" s="118" t="s">
        <v>113</v>
      </c>
      <c r="B34" s="122" t="s">
        <v>116</v>
      </c>
      <c r="C34" s="113">
        <v>87.268539027199438</v>
      </c>
      <c r="D34" s="115">
        <v>9850</v>
      </c>
      <c r="E34" s="114">
        <v>10147</v>
      </c>
      <c r="F34" s="114">
        <v>10017</v>
      </c>
      <c r="G34" s="114">
        <v>9999</v>
      </c>
      <c r="H34" s="140">
        <v>9696</v>
      </c>
      <c r="I34" s="115">
        <v>154</v>
      </c>
      <c r="J34" s="116">
        <v>1.5882838283828382</v>
      </c>
    </row>
    <row r="35" spans="1:10" s="110" customFormat="1" ht="13.5" customHeight="1" x14ac:dyDescent="0.2">
      <c r="A35" s="118"/>
      <c r="B35" s="119" t="s">
        <v>117</v>
      </c>
      <c r="C35" s="113">
        <v>12.536546469389563</v>
      </c>
      <c r="D35" s="115">
        <v>1415</v>
      </c>
      <c r="E35" s="114">
        <v>1434</v>
      </c>
      <c r="F35" s="114">
        <v>1426</v>
      </c>
      <c r="G35" s="114">
        <v>1406</v>
      </c>
      <c r="H35" s="140">
        <v>1348</v>
      </c>
      <c r="I35" s="115">
        <v>67</v>
      </c>
      <c r="J35" s="116">
        <v>4.9703264094955486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6368</v>
      </c>
      <c r="E37" s="114">
        <v>6510</v>
      </c>
      <c r="F37" s="114">
        <v>6502</v>
      </c>
      <c r="G37" s="114">
        <v>6548</v>
      </c>
      <c r="H37" s="140">
        <v>6380</v>
      </c>
      <c r="I37" s="115">
        <v>-12</v>
      </c>
      <c r="J37" s="116">
        <v>-0.18808777429467086</v>
      </c>
    </row>
    <row r="38" spans="1:10" s="110" customFormat="1" ht="13.5" customHeight="1" x14ac:dyDescent="0.2">
      <c r="A38" s="118" t="s">
        <v>105</v>
      </c>
      <c r="B38" s="119" t="s">
        <v>106</v>
      </c>
      <c r="C38" s="113">
        <v>29.915201005025125</v>
      </c>
      <c r="D38" s="115">
        <v>1905</v>
      </c>
      <c r="E38" s="114">
        <v>1913</v>
      </c>
      <c r="F38" s="114">
        <v>1915</v>
      </c>
      <c r="G38" s="114">
        <v>1909</v>
      </c>
      <c r="H38" s="140">
        <v>1867</v>
      </c>
      <c r="I38" s="115">
        <v>38</v>
      </c>
      <c r="J38" s="116">
        <v>2.0353508302088912</v>
      </c>
    </row>
    <row r="39" spans="1:10" s="110" customFormat="1" ht="13.5" customHeight="1" x14ac:dyDescent="0.2">
      <c r="A39" s="120"/>
      <c r="B39" s="119" t="s">
        <v>107</v>
      </c>
      <c r="C39" s="113">
        <v>70.084798994974875</v>
      </c>
      <c r="D39" s="115">
        <v>4463</v>
      </c>
      <c r="E39" s="114">
        <v>4597</v>
      </c>
      <c r="F39" s="114">
        <v>4587</v>
      </c>
      <c r="G39" s="114">
        <v>4639</v>
      </c>
      <c r="H39" s="140">
        <v>4513</v>
      </c>
      <c r="I39" s="115">
        <v>-50</v>
      </c>
      <c r="J39" s="116">
        <v>-1.1079104808331486</v>
      </c>
    </row>
    <row r="40" spans="1:10" s="110" customFormat="1" ht="13.5" customHeight="1" x14ac:dyDescent="0.2">
      <c r="A40" s="118" t="s">
        <v>105</v>
      </c>
      <c r="B40" s="121" t="s">
        <v>108</v>
      </c>
      <c r="C40" s="113">
        <v>11.809045226130653</v>
      </c>
      <c r="D40" s="115">
        <v>752</v>
      </c>
      <c r="E40" s="114">
        <v>763</v>
      </c>
      <c r="F40" s="114">
        <v>772</v>
      </c>
      <c r="G40" s="114">
        <v>810</v>
      </c>
      <c r="H40" s="140">
        <v>711</v>
      </c>
      <c r="I40" s="115">
        <v>41</v>
      </c>
      <c r="J40" s="116">
        <v>5.766526019690577</v>
      </c>
    </row>
    <row r="41" spans="1:10" s="110" customFormat="1" ht="13.5" customHeight="1" x14ac:dyDescent="0.2">
      <c r="A41" s="118"/>
      <c r="B41" s="121" t="s">
        <v>109</v>
      </c>
      <c r="C41" s="113">
        <v>40.405150753768844</v>
      </c>
      <c r="D41" s="115">
        <v>2573</v>
      </c>
      <c r="E41" s="114">
        <v>2624</v>
      </c>
      <c r="F41" s="114">
        <v>2633</v>
      </c>
      <c r="G41" s="114">
        <v>2640</v>
      </c>
      <c r="H41" s="140">
        <v>2661</v>
      </c>
      <c r="I41" s="115">
        <v>-88</v>
      </c>
      <c r="J41" s="116">
        <v>-3.3070274332957537</v>
      </c>
    </row>
    <row r="42" spans="1:10" s="110" customFormat="1" ht="13.5" customHeight="1" x14ac:dyDescent="0.2">
      <c r="A42" s="118"/>
      <c r="B42" s="121" t="s">
        <v>110</v>
      </c>
      <c r="C42" s="113">
        <v>21.623743718592966</v>
      </c>
      <c r="D42" s="115">
        <v>1377</v>
      </c>
      <c r="E42" s="114">
        <v>1407</v>
      </c>
      <c r="F42" s="114">
        <v>1392</v>
      </c>
      <c r="G42" s="114">
        <v>1405</v>
      </c>
      <c r="H42" s="140">
        <v>1379</v>
      </c>
      <c r="I42" s="115">
        <v>-2</v>
      </c>
      <c r="J42" s="116">
        <v>-0.14503263234227701</v>
      </c>
    </row>
    <row r="43" spans="1:10" s="110" customFormat="1" ht="13.5" customHeight="1" x14ac:dyDescent="0.2">
      <c r="A43" s="120"/>
      <c r="B43" s="121" t="s">
        <v>111</v>
      </c>
      <c r="C43" s="113">
        <v>26.162060301507537</v>
      </c>
      <c r="D43" s="115">
        <v>1666</v>
      </c>
      <c r="E43" s="114">
        <v>1716</v>
      </c>
      <c r="F43" s="114">
        <v>1705</v>
      </c>
      <c r="G43" s="114">
        <v>1693</v>
      </c>
      <c r="H43" s="140">
        <v>1629</v>
      </c>
      <c r="I43" s="115">
        <v>37</v>
      </c>
      <c r="J43" s="116">
        <v>2.2713321055862492</v>
      </c>
    </row>
    <row r="44" spans="1:10" s="110" customFormat="1" ht="13.5" customHeight="1" x14ac:dyDescent="0.2">
      <c r="A44" s="120"/>
      <c r="B44" s="121" t="s">
        <v>112</v>
      </c>
      <c r="C44" s="113">
        <v>2.245603015075377</v>
      </c>
      <c r="D44" s="115">
        <v>143</v>
      </c>
      <c r="E44" s="114">
        <v>155</v>
      </c>
      <c r="F44" s="114">
        <v>173</v>
      </c>
      <c r="G44" s="114">
        <v>147</v>
      </c>
      <c r="H44" s="140">
        <v>139</v>
      </c>
      <c r="I44" s="115">
        <v>4</v>
      </c>
      <c r="J44" s="116">
        <v>2.8776978417266186</v>
      </c>
    </row>
    <row r="45" spans="1:10" s="110" customFormat="1" ht="13.5" customHeight="1" x14ac:dyDescent="0.2">
      <c r="A45" s="118" t="s">
        <v>113</v>
      </c>
      <c r="B45" s="122" t="s">
        <v>116</v>
      </c>
      <c r="C45" s="113">
        <v>88.002512562814076</v>
      </c>
      <c r="D45" s="115">
        <v>5604</v>
      </c>
      <c r="E45" s="114">
        <v>5736</v>
      </c>
      <c r="F45" s="114">
        <v>5763</v>
      </c>
      <c r="G45" s="114">
        <v>5798</v>
      </c>
      <c r="H45" s="140">
        <v>5644</v>
      </c>
      <c r="I45" s="115">
        <v>-40</v>
      </c>
      <c r="J45" s="116">
        <v>-0.7087172218284904</v>
      </c>
    </row>
    <row r="46" spans="1:10" s="110" customFormat="1" ht="13.5" customHeight="1" x14ac:dyDescent="0.2">
      <c r="A46" s="118"/>
      <c r="B46" s="119" t="s">
        <v>117</v>
      </c>
      <c r="C46" s="113">
        <v>11.652010050251256</v>
      </c>
      <c r="D46" s="115">
        <v>742</v>
      </c>
      <c r="E46" s="114">
        <v>751</v>
      </c>
      <c r="F46" s="114">
        <v>719</v>
      </c>
      <c r="G46" s="114">
        <v>728</v>
      </c>
      <c r="H46" s="140">
        <v>711</v>
      </c>
      <c r="I46" s="115">
        <v>31</v>
      </c>
      <c r="J46" s="116">
        <v>4.3600562587904363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4919</v>
      </c>
      <c r="E48" s="114">
        <v>5094</v>
      </c>
      <c r="F48" s="114">
        <v>4961</v>
      </c>
      <c r="G48" s="114">
        <v>4879</v>
      </c>
      <c r="H48" s="140">
        <v>4689</v>
      </c>
      <c r="I48" s="115">
        <v>230</v>
      </c>
      <c r="J48" s="116">
        <v>4.9050970356152694</v>
      </c>
    </row>
    <row r="49" spans="1:12" s="110" customFormat="1" ht="13.5" customHeight="1" x14ac:dyDescent="0.2">
      <c r="A49" s="118" t="s">
        <v>105</v>
      </c>
      <c r="B49" s="119" t="s">
        <v>106</v>
      </c>
      <c r="C49" s="113">
        <v>43.647082740394389</v>
      </c>
      <c r="D49" s="115">
        <v>2147</v>
      </c>
      <c r="E49" s="114">
        <v>2229</v>
      </c>
      <c r="F49" s="114">
        <v>2237</v>
      </c>
      <c r="G49" s="114">
        <v>2197</v>
      </c>
      <c r="H49" s="140">
        <v>2096</v>
      </c>
      <c r="I49" s="115">
        <v>51</v>
      </c>
      <c r="J49" s="116">
        <v>2.4332061068702289</v>
      </c>
    </row>
    <row r="50" spans="1:12" s="110" customFormat="1" ht="13.5" customHeight="1" x14ac:dyDescent="0.2">
      <c r="A50" s="120"/>
      <c r="B50" s="119" t="s">
        <v>107</v>
      </c>
      <c r="C50" s="113">
        <v>56.352917259605611</v>
      </c>
      <c r="D50" s="115">
        <v>2772</v>
      </c>
      <c r="E50" s="114">
        <v>2865</v>
      </c>
      <c r="F50" s="114">
        <v>2724</v>
      </c>
      <c r="G50" s="114">
        <v>2682</v>
      </c>
      <c r="H50" s="140">
        <v>2593</v>
      </c>
      <c r="I50" s="115">
        <v>179</v>
      </c>
      <c r="J50" s="116">
        <v>6.9032009255688394</v>
      </c>
    </row>
    <row r="51" spans="1:12" s="110" customFormat="1" ht="13.5" customHeight="1" x14ac:dyDescent="0.2">
      <c r="A51" s="118" t="s">
        <v>105</v>
      </c>
      <c r="B51" s="121" t="s">
        <v>108</v>
      </c>
      <c r="C51" s="113">
        <v>11.099817035982923</v>
      </c>
      <c r="D51" s="115">
        <v>546</v>
      </c>
      <c r="E51" s="114">
        <v>596</v>
      </c>
      <c r="F51" s="114">
        <v>631</v>
      </c>
      <c r="G51" s="114">
        <v>593</v>
      </c>
      <c r="H51" s="140">
        <v>559</v>
      </c>
      <c r="I51" s="115">
        <v>-13</v>
      </c>
      <c r="J51" s="116">
        <v>-2.3255813953488373</v>
      </c>
    </row>
    <row r="52" spans="1:12" s="110" customFormat="1" ht="13.5" customHeight="1" x14ac:dyDescent="0.2">
      <c r="A52" s="118"/>
      <c r="B52" s="121" t="s">
        <v>109</v>
      </c>
      <c r="C52" s="113">
        <v>72.758690790811144</v>
      </c>
      <c r="D52" s="115">
        <v>3579</v>
      </c>
      <c r="E52" s="114">
        <v>3709</v>
      </c>
      <c r="F52" s="114">
        <v>3561</v>
      </c>
      <c r="G52" s="114">
        <v>3549</v>
      </c>
      <c r="H52" s="140">
        <v>3440</v>
      </c>
      <c r="I52" s="115">
        <v>139</v>
      </c>
      <c r="J52" s="116">
        <v>4.0406976744186043</v>
      </c>
    </row>
    <row r="53" spans="1:12" s="110" customFormat="1" ht="13.5" customHeight="1" x14ac:dyDescent="0.2">
      <c r="A53" s="118"/>
      <c r="B53" s="121" t="s">
        <v>110</v>
      </c>
      <c r="C53" s="113">
        <v>15.30798942874568</v>
      </c>
      <c r="D53" s="115">
        <v>753</v>
      </c>
      <c r="E53" s="114">
        <v>752</v>
      </c>
      <c r="F53" s="114">
        <v>727</v>
      </c>
      <c r="G53" s="114">
        <v>700</v>
      </c>
      <c r="H53" s="140">
        <v>657</v>
      </c>
      <c r="I53" s="115">
        <v>96</v>
      </c>
      <c r="J53" s="116">
        <v>14.611872146118721</v>
      </c>
    </row>
    <row r="54" spans="1:12" s="110" customFormat="1" ht="13.5" customHeight="1" x14ac:dyDescent="0.2">
      <c r="A54" s="120"/>
      <c r="B54" s="121" t="s">
        <v>111</v>
      </c>
      <c r="C54" s="113">
        <v>0.83350274446025618</v>
      </c>
      <c r="D54" s="115">
        <v>41</v>
      </c>
      <c r="E54" s="114">
        <v>37</v>
      </c>
      <c r="F54" s="114">
        <v>42</v>
      </c>
      <c r="G54" s="114">
        <v>37</v>
      </c>
      <c r="H54" s="140">
        <v>33</v>
      </c>
      <c r="I54" s="115">
        <v>8</v>
      </c>
      <c r="J54" s="116">
        <v>24.242424242424242</v>
      </c>
    </row>
    <row r="55" spans="1:12" s="110" customFormat="1" ht="13.5" customHeight="1" x14ac:dyDescent="0.2">
      <c r="A55" s="120"/>
      <c r="B55" s="121" t="s">
        <v>112</v>
      </c>
      <c r="C55" s="113">
        <v>0.24395202276885547</v>
      </c>
      <c r="D55" s="115">
        <v>12</v>
      </c>
      <c r="E55" s="114">
        <v>9</v>
      </c>
      <c r="F55" s="114">
        <v>13</v>
      </c>
      <c r="G55" s="114">
        <v>7</v>
      </c>
      <c r="H55" s="140">
        <v>5</v>
      </c>
      <c r="I55" s="115">
        <v>7</v>
      </c>
      <c r="J55" s="116">
        <v>140</v>
      </c>
    </row>
    <row r="56" spans="1:12" s="110" customFormat="1" ht="13.5" customHeight="1" x14ac:dyDescent="0.2">
      <c r="A56" s="118" t="s">
        <v>113</v>
      </c>
      <c r="B56" s="122" t="s">
        <v>116</v>
      </c>
      <c r="C56" s="113">
        <v>86.318357389713356</v>
      </c>
      <c r="D56" s="115">
        <v>4246</v>
      </c>
      <c r="E56" s="114">
        <v>4411</v>
      </c>
      <c r="F56" s="114">
        <v>4254</v>
      </c>
      <c r="G56" s="114">
        <v>4201</v>
      </c>
      <c r="H56" s="140">
        <v>4052</v>
      </c>
      <c r="I56" s="115">
        <v>194</v>
      </c>
      <c r="J56" s="116">
        <v>4.7877591312931882</v>
      </c>
    </row>
    <row r="57" spans="1:12" s="110" customFormat="1" ht="13.5" customHeight="1" x14ac:dyDescent="0.2">
      <c r="A57" s="142"/>
      <c r="B57" s="124" t="s">
        <v>117</v>
      </c>
      <c r="C57" s="125">
        <v>13.681642610286644</v>
      </c>
      <c r="D57" s="143">
        <v>673</v>
      </c>
      <c r="E57" s="144">
        <v>683</v>
      </c>
      <c r="F57" s="144">
        <v>707</v>
      </c>
      <c r="G57" s="144">
        <v>678</v>
      </c>
      <c r="H57" s="145">
        <v>637</v>
      </c>
      <c r="I57" s="143">
        <v>36</v>
      </c>
      <c r="J57" s="146">
        <v>5.6514913657770798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40700</v>
      </c>
      <c r="E12" s="236">
        <v>40394</v>
      </c>
      <c r="F12" s="114">
        <v>40951</v>
      </c>
      <c r="G12" s="114">
        <v>40237</v>
      </c>
      <c r="H12" s="140">
        <v>40136</v>
      </c>
      <c r="I12" s="115">
        <v>564</v>
      </c>
      <c r="J12" s="116">
        <v>1.4052222443691449</v>
      </c>
    </row>
    <row r="13" spans="1:15" s="110" customFormat="1" ht="12" customHeight="1" x14ac:dyDescent="0.2">
      <c r="A13" s="118" t="s">
        <v>105</v>
      </c>
      <c r="B13" s="119" t="s">
        <v>106</v>
      </c>
      <c r="C13" s="113">
        <v>55.272727272727273</v>
      </c>
      <c r="D13" s="115">
        <v>22496</v>
      </c>
      <c r="E13" s="114">
        <v>22200</v>
      </c>
      <c r="F13" s="114">
        <v>22822</v>
      </c>
      <c r="G13" s="114">
        <v>22443</v>
      </c>
      <c r="H13" s="140">
        <v>22414</v>
      </c>
      <c r="I13" s="115">
        <v>82</v>
      </c>
      <c r="J13" s="116">
        <v>0.3658427768359061</v>
      </c>
    </row>
    <row r="14" spans="1:15" s="110" customFormat="1" ht="12" customHeight="1" x14ac:dyDescent="0.2">
      <c r="A14" s="118"/>
      <c r="B14" s="119" t="s">
        <v>107</v>
      </c>
      <c r="C14" s="113">
        <v>44.727272727272727</v>
      </c>
      <c r="D14" s="115">
        <v>18204</v>
      </c>
      <c r="E14" s="114">
        <v>18194</v>
      </c>
      <c r="F14" s="114">
        <v>18129</v>
      </c>
      <c r="G14" s="114">
        <v>17794</v>
      </c>
      <c r="H14" s="140">
        <v>17722</v>
      </c>
      <c r="I14" s="115">
        <v>482</v>
      </c>
      <c r="J14" s="116">
        <v>2.7197833201670241</v>
      </c>
    </row>
    <row r="15" spans="1:15" s="110" customFormat="1" ht="12" customHeight="1" x14ac:dyDescent="0.2">
      <c r="A15" s="118" t="s">
        <v>105</v>
      </c>
      <c r="B15" s="121" t="s">
        <v>108</v>
      </c>
      <c r="C15" s="113">
        <v>13.882063882063882</v>
      </c>
      <c r="D15" s="115">
        <v>5650</v>
      </c>
      <c r="E15" s="114">
        <v>5769</v>
      </c>
      <c r="F15" s="114">
        <v>6023</v>
      </c>
      <c r="G15" s="114">
        <v>5503</v>
      </c>
      <c r="H15" s="140">
        <v>5645</v>
      </c>
      <c r="I15" s="115">
        <v>5</v>
      </c>
      <c r="J15" s="116">
        <v>8.8573959255978746E-2</v>
      </c>
    </row>
    <row r="16" spans="1:15" s="110" customFormat="1" ht="12" customHeight="1" x14ac:dyDescent="0.2">
      <c r="A16" s="118"/>
      <c r="B16" s="121" t="s">
        <v>109</v>
      </c>
      <c r="C16" s="113">
        <v>65.81572481572482</v>
      </c>
      <c r="D16" s="115">
        <v>26787</v>
      </c>
      <c r="E16" s="114">
        <v>26549</v>
      </c>
      <c r="F16" s="114">
        <v>26879</v>
      </c>
      <c r="G16" s="114">
        <v>26812</v>
      </c>
      <c r="H16" s="140">
        <v>26768</v>
      </c>
      <c r="I16" s="115">
        <v>19</v>
      </c>
      <c r="J16" s="116">
        <v>7.0980274955170355E-2</v>
      </c>
    </row>
    <row r="17" spans="1:10" s="110" customFormat="1" ht="12" customHeight="1" x14ac:dyDescent="0.2">
      <c r="A17" s="118"/>
      <c r="B17" s="121" t="s">
        <v>110</v>
      </c>
      <c r="C17" s="113">
        <v>19.235872235872236</v>
      </c>
      <c r="D17" s="115">
        <v>7829</v>
      </c>
      <c r="E17" s="114">
        <v>7651</v>
      </c>
      <c r="F17" s="114">
        <v>7633</v>
      </c>
      <c r="G17" s="114">
        <v>7525</v>
      </c>
      <c r="H17" s="140">
        <v>7344</v>
      </c>
      <c r="I17" s="115">
        <v>485</v>
      </c>
      <c r="J17" s="116">
        <v>6.6040305010893245</v>
      </c>
    </row>
    <row r="18" spans="1:10" s="110" customFormat="1" ht="12" customHeight="1" x14ac:dyDescent="0.2">
      <c r="A18" s="120"/>
      <c r="B18" s="121" t="s">
        <v>111</v>
      </c>
      <c r="C18" s="113">
        <v>1.0663390663390664</v>
      </c>
      <c r="D18" s="115">
        <v>434</v>
      </c>
      <c r="E18" s="114">
        <v>425</v>
      </c>
      <c r="F18" s="114">
        <v>416</v>
      </c>
      <c r="G18" s="114">
        <v>397</v>
      </c>
      <c r="H18" s="140">
        <v>379</v>
      </c>
      <c r="I18" s="115">
        <v>55</v>
      </c>
      <c r="J18" s="116">
        <v>14.511873350923484</v>
      </c>
    </row>
    <row r="19" spans="1:10" s="110" customFormat="1" ht="12" customHeight="1" x14ac:dyDescent="0.2">
      <c r="A19" s="120"/>
      <c r="B19" s="121" t="s">
        <v>112</v>
      </c>
      <c r="C19" s="113">
        <v>0.29729729729729731</v>
      </c>
      <c r="D19" s="115">
        <v>121</v>
      </c>
      <c r="E19" s="114">
        <v>120</v>
      </c>
      <c r="F19" s="114">
        <v>124</v>
      </c>
      <c r="G19" s="114">
        <v>99</v>
      </c>
      <c r="H19" s="140">
        <v>100</v>
      </c>
      <c r="I19" s="115">
        <v>21</v>
      </c>
      <c r="J19" s="116">
        <v>21</v>
      </c>
    </row>
    <row r="20" spans="1:10" s="110" customFormat="1" ht="12" customHeight="1" x14ac:dyDescent="0.2">
      <c r="A20" s="118" t="s">
        <v>113</v>
      </c>
      <c r="B20" s="119" t="s">
        <v>181</v>
      </c>
      <c r="C20" s="113">
        <v>72.248157248157241</v>
      </c>
      <c r="D20" s="115">
        <v>29405</v>
      </c>
      <c r="E20" s="114">
        <v>29205</v>
      </c>
      <c r="F20" s="114">
        <v>29759</v>
      </c>
      <c r="G20" s="114">
        <v>29238</v>
      </c>
      <c r="H20" s="140">
        <v>29229</v>
      </c>
      <c r="I20" s="115">
        <v>176</v>
      </c>
      <c r="J20" s="116">
        <v>0.60214170857709803</v>
      </c>
    </row>
    <row r="21" spans="1:10" s="110" customFormat="1" ht="12" customHeight="1" x14ac:dyDescent="0.2">
      <c r="A21" s="118"/>
      <c r="B21" s="119" t="s">
        <v>182</v>
      </c>
      <c r="C21" s="113">
        <v>27.751842751842752</v>
      </c>
      <c r="D21" s="115">
        <v>11295</v>
      </c>
      <c r="E21" s="114">
        <v>11189</v>
      </c>
      <c r="F21" s="114">
        <v>11192</v>
      </c>
      <c r="G21" s="114">
        <v>10999</v>
      </c>
      <c r="H21" s="140">
        <v>10907</v>
      </c>
      <c r="I21" s="115">
        <v>388</v>
      </c>
      <c r="J21" s="116">
        <v>3.5573484917942606</v>
      </c>
    </row>
    <row r="22" spans="1:10" s="110" customFormat="1" ht="12" customHeight="1" x14ac:dyDescent="0.2">
      <c r="A22" s="118" t="s">
        <v>113</v>
      </c>
      <c r="B22" s="119" t="s">
        <v>116</v>
      </c>
      <c r="C22" s="113">
        <v>85.127764127764124</v>
      </c>
      <c r="D22" s="115">
        <v>34647</v>
      </c>
      <c r="E22" s="114">
        <v>34714</v>
      </c>
      <c r="F22" s="114">
        <v>34942</v>
      </c>
      <c r="G22" s="114">
        <v>34388</v>
      </c>
      <c r="H22" s="140">
        <v>34418</v>
      </c>
      <c r="I22" s="115">
        <v>229</v>
      </c>
      <c r="J22" s="116">
        <v>0.66534952641059908</v>
      </c>
    </row>
    <row r="23" spans="1:10" s="110" customFormat="1" ht="12" customHeight="1" x14ac:dyDescent="0.2">
      <c r="A23" s="118"/>
      <c r="B23" s="119" t="s">
        <v>117</v>
      </c>
      <c r="C23" s="113">
        <v>14.835380835380835</v>
      </c>
      <c r="D23" s="115">
        <v>6038</v>
      </c>
      <c r="E23" s="114">
        <v>5664</v>
      </c>
      <c r="F23" s="114">
        <v>5995</v>
      </c>
      <c r="G23" s="114">
        <v>5834</v>
      </c>
      <c r="H23" s="140">
        <v>5705</v>
      </c>
      <c r="I23" s="115">
        <v>333</v>
      </c>
      <c r="J23" s="116">
        <v>5.8369851007887821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54499</v>
      </c>
      <c r="E64" s="236">
        <v>54260</v>
      </c>
      <c r="F64" s="236">
        <v>54971</v>
      </c>
      <c r="G64" s="236">
        <v>54054</v>
      </c>
      <c r="H64" s="140">
        <v>53762</v>
      </c>
      <c r="I64" s="115">
        <v>737</v>
      </c>
      <c r="J64" s="116">
        <v>1.3708567389606041</v>
      </c>
    </row>
    <row r="65" spans="1:12" s="110" customFormat="1" ht="12" customHeight="1" x14ac:dyDescent="0.2">
      <c r="A65" s="118" t="s">
        <v>105</v>
      </c>
      <c r="B65" s="119" t="s">
        <v>106</v>
      </c>
      <c r="C65" s="113">
        <v>57.193709976329842</v>
      </c>
      <c r="D65" s="235">
        <v>31170</v>
      </c>
      <c r="E65" s="236">
        <v>30916</v>
      </c>
      <c r="F65" s="236">
        <v>31519</v>
      </c>
      <c r="G65" s="236">
        <v>31099</v>
      </c>
      <c r="H65" s="140">
        <v>30901</v>
      </c>
      <c r="I65" s="115">
        <v>269</v>
      </c>
      <c r="J65" s="116">
        <v>0.87052198957962523</v>
      </c>
    </row>
    <row r="66" spans="1:12" s="110" customFormat="1" ht="12" customHeight="1" x14ac:dyDescent="0.2">
      <c r="A66" s="118"/>
      <c r="B66" s="119" t="s">
        <v>107</v>
      </c>
      <c r="C66" s="113">
        <v>42.806290023670158</v>
      </c>
      <c r="D66" s="235">
        <v>23329</v>
      </c>
      <c r="E66" s="236">
        <v>23344</v>
      </c>
      <c r="F66" s="236">
        <v>23452</v>
      </c>
      <c r="G66" s="236">
        <v>22955</v>
      </c>
      <c r="H66" s="140">
        <v>22861</v>
      </c>
      <c r="I66" s="115">
        <v>468</v>
      </c>
      <c r="J66" s="116">
        <v>2.0471545426709241</v>
      </c>
    </row>
    <row r="67" spans="1:12" s="110" customFormat="1" ht="12" customHeight="1" x14ac:dyDescent="0.2">
      <c r="A67" s="118" t="s">
        <v>105</v>
      </c>
      <c r="B67" s="121" t="s">
        <v>108</v>
      </c>
      <c r="C67" s="113">
        <v>13.537863080056514</v>
      </c>
      <c r="D67" s="235">
        <v>7378</v>
      </c>
      <c r="E67" s="236">
        <v>7605</v>
      </c>
      <c r="F67" s="236">
        <v>7843</v>
      </c>
      <c r="G67" s="236">
        <v>7277</v>
      </c>
      <c r="H67" s="140">
        <v>7473</v>
      </c>
      <c r="I67" s="115">
        <v>-95</v>
      </c>
      <c r="J67" s="116">
        <v>-1.2712431419777868</v>
      </c>
    </row>
    <row r="68" spans="1:12" s="110" customFormat="1" ht="12" customHeight="1" x14ac:dyDescent="0.2">
      <c r="A68" s="118"/>
      <c r="B68" s="121" t="s">
        <v>109</v>
      </c>
      <c r="C68" s="113">
        <v>66.911319473751817</v>
      </c>
      <c r="D68" s="235">
        <v>36466</v>
      </c>
      <c r="E68" s="236">
        <v>36199</v>
      </c>
      <c r="F68" s="236">
        <v>36672</v>
      </c>
      <c r="G68" s="236">
        <v>36484</v>
      </c>
      <c r="H68" s="140">
        <v>36317</v>
      </c>
      <c r="I68" s="115">
        <v>149</v>
      </c>
      <c r="J68" s="116">
        <v>0.41027617919982379</v>
      </c>
    </row>
    <row r="69" spans="1:12" s="110" customFormat="1" ht="12" customHeight="1" x14ac:dyDescent="0.2">
      <c r="A69" s="118"/>
      <c r="B69" s="121" t="s">
        <v>110</v>
      </c>
      <c r="C69" s="113">
        <v>18.690251197269674</v>
      </c>
      <c r="D69" s="235">
        <v>10186</v>
      </c>
      <c r="E69" s="236">
        <v>9991</v>
      </c>
      <c r="F69" s="236">
        <v>9997</v>
      </c>
      <c r="G69" s="236">
        <v>9848</v>
      </c>
      <c r="H69" s="140">
        <v>9551</v>
      </c>
      <c r="I69" s="115">
        <v>635</v>
      </c>
      <c r="J69" s="116">
        <v>6.6485184797403409</v>
      </c>
    </row>
    <row r="70" spans="1:12" s="110" customFormat="1" ht="12" customHeight="1" x14ac:dyDescent="0.2">
      <c r="A70" s="120"/>
      <c r="B70" s="121" t="s">
        <v>111</v>
      </c>
      <c r="C70" s="113">
        <v>0.86056624892199862</v>
      </c>
      <c r="D70" s="235">
        <v>469</v>
      </c>
      <c r="E70" s="236">
        <v>465</v>
      </c>
      <c r="F70" s="236">
        <v>459</v>
      </c>
      <c r="G70" s="236">
        <v>445</v>
      </c>
      <c r="H70" s="140">
        <v>421</v>
      </c>
      <c r="I70" s="115">
        <v>48</v>
      </c>
      <c r="J70" s="116">
        <v>11.401425178147269</v>
      </c>
    </row>
    <row r="71" spans="1:12" s="110" customFormat="1" ht="12" customHeight="1" x14ac:dyDescent="0.2">
      <c r="A71" s="120"/>
      <c r="B71" s="121" t="s">
        <v>112</v>
      </c>
      <c r="C71" s="113">
        <v>0.24771096717370961</v>
      </c>
      <c r="D71" s="235">
        <v>135</v>
      </c>
      <c r="E71" s="236">
        <v>128</v>
      </c>
      <c r="F71" s="236">
        <v>130</v>
      </c>
      <c r="G71" s="236">
        <v>114</v>
      </c>
      <c r="H71" s="140">
        <v>115</v>
      </c>
      <c r="I71" s="115">
        <v>20</v>
      </c>
      <c r="J71" s="116">
        <v>17.391304347826086</v>
      </c>
    </row>
    <row r="72" spans="1:12" s="110" customFormat="1" ht="12" customHeight="1" x14ac:dyDescent="0.2">
      <c r="A72" s="118" t="s">
        <v>113</v>
      </c>
      <c r="B72" s="119" t="s">
        <v>181</v>
      </c>
      <c r="C72" s="113">
        <v>73.986678654654213</v>
      </c>
      <c r="D72" s="235">
        <v>40322</v>
      </c>
      <c r="E72" s="236">
        <v>40152</v>
      </c>
      <c r="F72" s="236">
        <v>40858</v>
      </c>
      <c r="G72" s="236">
        <v>40269</v>
      </c>
      <c r="H72" s="140">
        <v>40184</v>
      </c>
      <c r="I72" s="115">
        <v>138</v>
      </c>
      <c r="J72" s="116">
        <v>0.34342026677284493</v>
      </c>
    </row>
    <row r="73" spans="1:12" s="110" customFormat="1" ht="12" customHeight="1" x14ac:dyDescent="0.2">
      <c r="A73" s="118"/>
      <c r="B73" s="119" t="s">
        <v>182</v>
      </c>
      <c r="C73" s="113">
        <v>26.013321345345787</v>
      </c>
      <c r="D73" s="115">
        <v>14177</v>
      </c>
      <c r="E73" s="114">
        <v>14108</v>
      </c>
      <c r="F73" s="114">
        <v>14113</v>
      </c>
      <c r="G73" s="114">
        <v>13785</v>
      </c>
      <c r="H73" s="140">
        <v>13578</v>
      </c>
      <c r="I73" s="115">
        <v>599</v>
      </c>
      <c r="J73" s="116">
        <v>4.4115480925025778</v>
      </c>
    </row>
    <row r="74" spans="1:12" s="110" customFormat="1" ht="12" customHeight="1" x14ac:dyDescent="0.2">
      <c r="A74" s="118" t="s">
        <v>113</v>
      </c>
      <c r="B74" s="119" t="s">
        <v>116</v>
      </c>
      <c r="C74" s="113">
        <v>85.645608176296818</v>
      </c>
      <c r="D74" s="115">
        <v>46676</v>
      </c>
      <c r="E74" s="114">
        <v>46874</v>
      </c>
      <c r="F74" s="114">
        <v>47283</v>
      </c>
      <c r="G74" s="114">
        <v>46575</v>
      </c>
      <c r="H74" s="140">
        <v>46491</v>
      </c>
      <c r="I74" s="115">
        <v>185</v>
      </c>
      <c r="J74" s="116">
        <v>0.39792648039405476</v>
      </c>
    </row>
    <row r="75" spans="1:12" s="110" customFormat="1" ht="12" customHeight="1" x14ac:dyDescent="0.2">
      <c r="A75" s="142"/>
      <c r="B75" s="124" t="s">
        <v>117</v>
      </c>
      <c r="C75" s="125">
        <v>14.326868382906108</v>
      </c>
      <c r="D75" s="143">
        <v>7808</v>
      </c>
      <c r="E75" s="144">
        <v>7370</v>
      </c>
      <c r="F75" s="144">
        <v>7672</v>
      </c>
      <c r="G75" s="144">
        <v>7461</v>
      </c>
      <c r="H75" s="145">
        <v>7256</v>
      </c>
      <c r="I75" s="143">
        <v>552</v>
      </c>
      <c r="J75" s="146">
        <v>7.6074972436604194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40700</v>
      </c>
      <c r="G11" s="114">
        <v>40394</v>
      </c>
      <c r="H11" s="114">
        <v>40951</v>
      </c>
      <c r="I11" s="114">
        <v>40237</v>
      </c>
      <c r="J11" s="140">
        <v>40136</v>
      </c>
      <c r="K11" s="114">
        <v>564</v>
      </c>
      <c r="L11" s="116">
        <v>1.4052222443691449</v>
      </c>
    </row>
    <row r="12" spans="1:17" s="110" customFormat="1" ht="24.95" customHeight="1" x14ac:dyDescent="0.2">
      <c r="A12" s="604" t="s">
        <v>185</v>
      </c>
      <c r="B12" s="605"/>
      <c r="C12" s="605"/>
      <c r="D12" s="606"/>
      <c r="E12" s="113">
        <v>55.272727272727273</v>
      </c>
      <c r="F12" s="115">
        <v>22496</v>
      </c>
      <c r="G12" s="114">
        <v>22200</v>
      </c>
      <c r="H12" s="114">
        <v>22822</v>
      </c>
      <c r="I12" s="114">
        <v>22443</v>
      </c>
      <c r="J12" s="140">
        <v>22414</v>
      </c>
      <c r="K12" s="114">
        <v>82</v>
      </c>
      <c r="L12" s="116">
        <v>0.3658427768359061</v>
      </c>
    </row>
    <row r="13" spans="1:17" s="110" customFormat="1" ht="15" customHeight="1" x14ac:dyDescent="0.2">
      <c r="A13" s="120"/>
      <c r="B13" s="612" t="s">
        <v>107</v>
      </c>
      <c r="C13" s="612"/>
      <c r="E13" s="113">
        <v>44.727272727272727</v>
      </c>
      <c r="F13" s="115">
        <v>18204</v>
      </c>
      <c r="G13" s="114">
        <v>18194</v>
      </c>
      <c r="H13" s="114">
        <v>18129</v>
      </c>
      <c r="I13" s="114">
        <v>17794</v>
      </c>
      <c r="J13" s="140">
        <v>17722</v>
      </c>
      <c r="K13" s="114">
        <v>482</v>
      </c>
      <c r="L13" s="116">
        <v>2.7197833201670241</v>
      </c>
    </row>
    <row r="14" spans="1:17" s="110" customFormat="1" ht="24.95" customHeight="1" x14ac:dyDescent="0.2">
      <c r="A14" s="604" t="s">
        <v>186</v>
      </c>
      <c r="B14" s="605"/>
      <c r="C14" s="605"/>
      <c r="D14" s="606"/>
      <c r="E14" s="113">
        <v>13.882063882063882</v>
      </c>
      <c r="F14" s="115">
        <v>5650</v>
      </c>
      <c r="G14" s="114">
        <v>5769</v>
      </c>
      <c r="H14" s="114">
        <v>6023</v>
      </c>
      <c r="I14" s="114">
        <v>5503</v>
      </c>
      <c r="J14" s="140">
        <v>5645</v>
      </c>
      <c r="K14" s="114">
        <v>5</v>
      </c>
      <c r="L14" s="116">
        <v>8.8573959255978746E-2</v>
      </c>
    </row>
    <row r="15" spans="1:17" s="110" customFormat="1" ht="15" customHeight="1" x14ac:dyDescent="0.2">
      <c r="A15" s="120"/>
      <c r="B15" s="119"/>
      <c r="C15" s="258" t="s">
        <v>106</v>
      </c>
      <c r="E15" s="113">
        <v>59.982300884955755</v>
      </c>
      <c r="F15" s="115">
        <v>3389</v>
      </c>
      <c r="G15" s="114">
        <v>3438</v>
      </c>
      <c r="H15" s="114">
        <v>3624</v>
      </c>
      <c r="I15" s="114">
        <v>3307</v>
      </c>
      <c r="J15" s="140">
        <v>3385</v>
      </c>
      <c r="K15" s="114">
        <v>4</v>
      </c>
      <c r="L15" s="116">
        <v>0.11816838995568685</v>
      </c>
    </row>
    <row r="16" spans="1:17" s="110" customFormat="1" ht="15" customHeight="1" x14ac:dyDescent="0.2">
      <c r="A16" s="120"/>
      <c r="B16" s="119"/>
      <c r="C16" s="258" t="s">
        <v>107</v>
      </c>
      <c r="E16" s="113">
        <v>40.017699115044245</v>
      </c>
      <c r="F16" s="115">
        <v>2261</v>
      </c>
      <c r="G16" s="114">
        <v>2331</v>
      </c>
      <c r="H16" s="114">
        <v>2399</v>
      </c>
      <c r="I16" s="114">
        <v>2196</v>
      </c>
      <c r="J16" s="140">
        <v>2260</v>
      </c>
      <c r="K16" s="114">
        <v>1</v>
      </c>
      <c r="L16" s="116">
        <v>4.4247787610619468E-2</v>
      </c>
    </row>
    <row r="17" spans="1:12" s="110" customFormat="1" ht="15" customHeight="1" x14ac:dyDescent="0.2">
      <c r="A17" s="120"/>
      <c r="B17" s="121" t="s">
        <v>109</v>
      </c>
      <c r="C17" s="258"/>
      <c r="E17" s="113">
        <v>65.81572481572482</v>
      </c>
      <c r="F17" s="115">
        <v>26787</v>
      </c>
      <c r="G17" s="114">
        <v>26549</v>
      </c>
      <c r="H17" s="114">
        <v>26879</v>
      </c>
      <c r="I17" s="114">
        <v>26812</v>
      </c>
      <c r="J17" s="140">
        <v>26768</v>
      </c>
      <c r="K17" s="114">
        <v>19</v>
      </c>
      <c r="L17" s="116">
        <v>7.0980274955170355E-2</v>
      </c>
    </row>
    <row r="18" spans="1:12" s="110" customFormat="1" ht="15" customHeight="1" x14ac:dyDescent="0.2">
      <c r="A18" s="120"/>
      <c r="B18" s="119"/>
      <c r="C18" s="258" t="s">
        <v>106</v>
      </c>
      <c r="E18" s="113">
        <v>55.004293127263225</v>
      </c>
      <c r="F18" s="115">
        <v>14734</v>
      </c>
      <c r="G18" s="114">
        <v>14525</v>
      </c>
      <c r="H18" s="114">
        <v>14914</v>
      </c>
      <c r="I18" s="114">
        <v>14926</v>
      </c>
      <c r="J18" s="140">
        <v>14930</v>
      </c>
      <c r="K18" s="114">
        <v>-196</v>
      </c>
      <c r="L18" s="116">
        <v>-1.3127930341594105</v>
      </c>
    </row>
    <row r="19" spans="1:12" s="110" customFormat="1" ht="15" customHeight="1" x14ac:dyDescent="0.2">
      <c r="A19" s="120"/>
      <c r="B19" s="119"/>
      <c r="C19" s="258" t="s">
        <v>107</v>
      </c>
      <c r="E19" s="113">
        <v>44.995706872736775</v>
      </c>
      <c r="F19" s="115">
        <v>12053</v>
      </c>
      <c r="G19" s="114">
        <v>12024</v>
      </c>
      <c r="H19" s="114">
        <v>11965</v>
      </c>
      <c r="I19" s="114">
        <v>11886</v>
      </c>
      <c r="J19" s="140">
        <v>11838</v>
      </c>
      <c r="K19" s="114">
        <v>215</v>
      </c>
      <c r="L19" s="116">
        <v>1.8161851664132456</v>
      </c>
    </row>
    <row r="20" spans="1:12" s="110" customFormat="1" ht="15" customHeight="1" x14ac:dyDescent="0.2">
      <c r="A20" s="120"/>
      <c r="B20" s="121" t="s">
        <v>110</v>
      </c>
      <c r="C20" s="258"/>
      <c r="E20" s="113">
        <v>19.235872235872236</v>
      </c>
      <c r="F20" s="115">
        <v>7829</v>
      </c>
      <c r="G20" s="114">
        <v>7651</v>
      </c>
      <c r="H20" s="114">
        <v>7633</v>
      </c>
      <c r="I20" s="114">
        <v>7525</v>
      </c>
      <c r="J20" s="140">
        <v>7344</v>
      </c>
      <c r="K20" s="114">
        <v>485</v>
      </c>
      <c r="L20" s="116">
        <v>6.6040305010893245</v>
      </c>
    </row>
    <row r="21" spans="1:12" s="110" customFormat="1" ht="15" customHeight="1" x14ac:dyDescent="0.2">
      <c r="A21" s="120"/>
      <c r="B21" s="119"/>
      <c r="C21" s="258" t="s">
        <v>106</v>
      </c>
      <c r="E21" s="113">
        <v>52.624856303487036</v>
      </c>
      <c r="F21" s="115">
        <v>4120</v>
      </c>
      <c r="G21" s="114">
        <v>3990</v>
      </c>
      <c r="H21" s="114">
        <v>4049</v>
      </c>
      <c r="I21" s="114">
        <v>3984</v>
      </c>
      <c r="J21" s="140">
        <v>3880</v>
      </c>
      <c r="K21" s="114">
        <v>240</v>
      </c>
      <c r="L21" s="116">
        <v>6.1855670103092786</v>
      </c>
    </row>
    <row r="22" spans="1:12" s="110" customFormat="1" ht="15" customHeight="1" x14ac:dyDescent="0.2">
      <c r="A22" s="120"/>
      <c r="B22" s="119"/>
      <c r="C22" s="258" t="s">
        <v>107</v>
      </c>
      <c r="E22" s="113">
        <v>47.375143696512964</v>
      </c>
      <c r="F22" s="115">
        <v>3709</v>
      </c>
      <c r="G22" s="114">
        <v>3661</v>
      </c>
      <c r="H22" s="114">
        <v>3584</v>
      </c>
      <c r="I22" s="114">
        <v>3541</v>
      </c>
      <c r="J22" s="140">
        <v>3464</v>
      </c>
      <c r="K22" s="114">
        <v>245</v>
      </c>
      <c r="L22" s="116">
        <v>7.0727482678983833</v>
      </c>
    </row>
    <row r="23" spans="1:12" s="110" customFormat="1" ht="15" customHeight="1" x14ac:dyDescent="0.2">
      <c r="A23" s="120"/>
      <c r="B23" s="121" t="s">
        <v>111</v>
      </c>
      <c r="C23" s="258"/>
      <c r="E23" s="113">
        <v>1.0663390663390664</v>
      </c>
      <c r="F23" s="115">
        <v>434</v>
      </c>
      <c r="G23" s="114">
        <v>425</v>
      </c>
      <c r="H23" s="114">
        <v>416</v>
      </c>
      <c r="I23" s="114">
        <v>397</v>
      </c>
      <c r="J23" s="140">
        <v>379</v>
      </c>
      <c r="K23" s="114">
        <v>55</v>
      </c>
      <c r="L23" s="116">
        <v>14.511873350923484</v>
      </c>
    </row>
    <row r="24" spans="1:12" s="110" customFormat="1" ht="15" customHeight="1" x14ac:dyDescent="0.2">
      <c r="A24" s="120"/>
      <c r="B24" s="119"/>
      <c r="C24" s="258" t="s">
        <v>106</v>
      </c>
      <c r="E24" s="113">
        <v>58.294930875576036</v>
      </c>
      <c r="F24" s="115">
        <v>253</v>
      </c>
      <c r="G24" s="114">
        <v>247</v>
      </c>
      <c r="H24" s="114">
        <v>235</v>
      </c>
      <c r="I24" s="114">
        <v>226</v>
      </c>
      <c r="J24" s="140">
        <v>219</v>
      </c>
      <c r="K24" s="114">
        <v>34</v>
      </c>
      <c r="L24" s="116">
        <v>15.525114155251142</v>
      </c>
    </row>
    <row r="25" spans="1:12" s="110" customFormat="1" ht="15" customHeight="1" x14ac:dyDescent="0.2">
      <c r="A25" s="120"/>
      <c r="B25" s="119"/>
      <c r="C25" s="258" t="s">
        <v>107</v>
      </c>
      <c r="E25" s="113">
        <v>41.705069124423964</v>
      </c>
      <c r="F25" s="115">
        <v>181</v>
      </c>
      <c r="G25" s="114">
        <v>178</v>
      </c>
      <c r="H25" s="114">
        <v>181</v>
      </c>
      <c r="I25" s="114">
        <v>171</v>
      </c>
      <c r="J25" s="140">
        <v>160</v>
      </c>
      <c r="K25" s="114">
        <v>21</v>
      </c>
      <c r="L25" s="116">
        <v>13.125</v>
      </c>
    </row>
    <row r="26" spans="1:12" s="110" customFormat="1" ht="15" customHeight="1" x14ac:dyDescent="0.2">
      <c r="A26" s="120"/>
      <c r="C26" s="121" t="s">
        <v>187</v>
      </c>
      <c r="D26" s="110" t="s">
        <v>188</v>
      </c>
      <c r="E26" s="113">
        <v>0.29729729729729731</v>
      </c>
      <c r="F26" s="115">
        <v>121</v>
      </c>
      <c r="G26" s="114">
        <v>120</v>
      </c>
      <c r="H26" s="114">
        <v>124</v>
      </c>
      <c r="I26" s="114">
        <v>99</v>
      </c>
      <c r="J26" s="140">
        <v>100</v>
      </c>
      <c r="K26" s="114">
        <v>21</v>
      </c>
      <c r="L26" s="116">
        <v>21</v>
      </c>
    </row>
    <row r="27" spans="1:12" s="110" customFormat="1" ht="15" customHeight="1" x14ac:dyDescent="0.2">
      <c r="A27" s="120"/>
      <c r="B27" s="119"/>
      <c r="D27" s="259" t="s">
        <v>106</v>
      </c>
      <c r="E27" s="113">
        <v>58.67768595041322</v>
      </c>
      <c r="F27" s="115">
        <v>71</v>
      </c>
      <c r="G27" s="114">
        <v>65</v>
      </c>
      <c r="H27" s="114">
        <v>63</v>
      </c>
      <c r="I27" s="114">
        <v>51</v>
      </c>
      <c r="J27" s="140">
        <v>50</v>
      </c>
      <c r="K27" s="114">
        <v>21</v>
      </c>
      <c r="L27" s="116">
        <v>42</v>
      </c>
    </row>
    <row r="28" spans="1:12" s="110" customFormat="1" ht="15" customHeight="1" x14ac:dyDescent="0.2">
      <c r="A28" s="120"/>
      <c r="B28" s="119"/>
      <c r="D28" s="259" t="s">
        <v>107</v>
      </c>
      <c r="E28" s="113">
        <v>41.32231404958678</v>
      </c>
      <c r="F28" s="115">
        <v>50</v>
      </c>
      <c r="G28" s="114">
        <v>55</v>
      </c>
      <c r="H28" s="114">
        <v>61</v>
      </c>
      <c r="I28" s="114">
        <v>48</v>
      </c>
      <c r="J28" s="140">
        <v>50</v>
      </c>
      <c r="K28" s="114">
        <v>0</v>
      </c>
      <c r="L28" s="116">
        <v>0</v>
      </c>
    </row>
    <row r="29" spans="1:12" s="110" customFormat="1" ht="24.95" customHeight="1" x14ac:dyDescent="0.2">
      <c r="A29" s="604" t="s">
        <v>189</v>
      </c>
      <c r="B29" s="605"/>
      <c r="C29" s="605"/>
      <c r="D29" s="606"/>
      <c r="E29" s="113">
        <v>85.127764127764124</v>
      </c>
      <c r="F29" s="115">
        <v>34647</v>
      </c>
      <c r="G29" s="114">
        <v>34714</v>
      </c>
      <c r="H29" s="114">
        <v>34942</v>
      </c>
      <c r="I29" s="114">
        <v>34388</v>
      </c>
      <c r="J29" s="140">
        <v>34418</v>
      </c>
      <c r="K29" s="114">
        <v>229</v>
      </c>
      <c r="L29" s="116">
        <v>0.66534952641059908</v>
      </c>
    </row>
    <row r="30" spans="1:12" s="110" customFormat="1" ht="15" customHeight="1" x14ac:dyDescent="0.2">
      <c r="A30" s="120"/>
      <c r="B30" s="119"/>
      <c r="C30" s="258" t="s">
        <v>106</v>
      </c>
      <c r="E30" s="113">
        <v>52.550004329379171</v>
      </c>
      <c r="F30" s="115">
        <v>18207</v>
      </c>
      <c r="G30" s="114">
        <v>18229</v>
      </c>
      <c r="H30" s="114">
        <v>18539</v>
      </c>
      <c r="I30" s="114">
        <v>18264</v>
      </c>
      <c r="J30" s="140">
        <v>18303</v>
      </c>
      <c r="K30" s="114">
        <v>-96</v>
      </c>
      <c r="L30" s="116">
        <v>-0.52450417964268148</v>
      </c>
    </row>
    <row r="31" spans="1:12" s="110" customFormat="1" ht="15" customHeight="1" x14ac:dyDescent="0.2">
      <c r="A31" s="120"/>
      <c r="B31" s="119"/>
      <c r="C31" s="258" t="s">
        <v>107</v>
      </c>
      <c r="E31" s="113">
        <v>47.449995670620829</v>
      </c>
      <c r="F31" s="115">
        <v>16440</v>
      </c>
      <c r="G31" s="114">
        <v>16485</v>
      </c>
      <c r="H31" s="114">
        <v>16403</v>
      </c>
      <c r="I31" s="114">
        <v>16124</v>
      </c>
      <c r="J31" s="140">
        <v>16115</v>
      </c>
      <c r="K31" s="114">
        <v>325</v>
      </c>
      <c r="L31" s="116">
        <v>2.0167545764815391</v>
      </c>
    </row>
    <row r="32" spans="1:12" s="110" customFormat="1" ht="15" customHeight="1" x14ac:dyDescent="0.2">
      <c r="A32" s="120"/>
      <c r="B32" s="119" t="s">
        <v>117</v>
      </c>
      <c r="C32" s="258"/>
      <c r="E32" s="113">
        <v>14.835380835380835</v>
      </c>
      <c r="F32" s="115">
        <v>6038</v>
      </c>
      <c r="G32" s="114">
        <v>5664</v>
      </c>
      <c r="H32" s="114">
        <v>5995</v>
      </c>
      <c r="I32" s="114">
        <v>5834</v>
      </c>
      <c r="J32" s="140">
        <v>5705</v>
      </c>
      <c r="K32" s="114">
        <v>333</v>
      </c>
      <c r="L32" s="116">
        <v>5.8369851007887821</v>
      </c>
    </row>
    <row r="33" spans="1:12" s="110" customFormat="1" ht="15" customHeight="1" x14ac:dyDescent="0.2">
      <c r="A33" s="120"/>
      <c r="B33" s="119"/>
      <c r="C33" s="258" t="s">
        <v>106</v>
      </c>
      <c r="E33" s="113">
        <v>70.851275256707524</v>
      </c>
      <c r="F33" s="115">
        <v>4278</v>
      </c>
      <c r="G33" s="114">
        <v>3959</v>
      </c>
      <c r="H33" s="114">
        <v>4271</v>
      </c>
      <c r="I33" s="114">
        <v>4167</v>
      </c>
      <c r="J33" s="140">
        <v>4101</v>
      </c>
      <c r="K33" s="114">
        <v>177</v>
      </c>
      <c r="L33" s="116">
        <v>4.3160204828090709</v>
      </c>
    </row>
    <row r="34" spans="1:12" s="110" customFormat="1" ht="15" customHeight="1" x14ac:dyDescent="0.2">
      <c r="A34" s="120"/>
      <c r="B34" s="119"/>
      <c r="C34" s="258" t="s">
        <v>107</v>
      </c>
      <c r="E34" s="113">
        <v>29.14872474329248</v>
      </c>
      <c r="F34" s="115">
        <v>1760</v>
      </c>
      <c r="G34" s="114">
        <v>1705</v>
      </c>
      <c r="H34" s="114">
        <v>1724</v>
      </c>
      <c r="I34" s="114">
        <v>1667</v>
      </c>
      <c r="J34" s="140">
        <v>1604</v>
      </c>
      <c r="K34" s="114">
        <v>156</v>
      </c>
      <c r="L34" s="116">
        <v>9.7256857855361591</v>
      </c>
    </row>
    <row r="35" spans="1:12" s="110" customFormat="1" ht="24.95" customHeight="1" x14ac:dyDescent="0.2">
      <c r="A35" s="604" t="s">
        <v>190</v>
      </c>
      <c r="B35" s="605"/>
      <c r="C35" s="605"/>
      <c r="D35" s="606"/>
      <c r="E35" s="113">
        <v>72.248157248157241</v>
      </c>
      <c r="F35" s="115">
        <v>29405</v>
      </c>
      <c r="G35" s="114">
        <v>29205</v>
      </c>
      <c r="H35" s="114">
        <v>29759</v>
      </c>
      <c r="I35" s="114">
        <v>29238</v>
      </c>
      <c r="J35" s="140">
        <v>29229</v>
      </c>
      <c r="K35" s="114">
        <v>176</v>
      </c>
      <c r="L35" s="116">
        <v>0.60214170857709803</v>
      </c>
    </row>
    <row r="36" spans="1:12" s="110" customFormat="1" ht="15" customHeight="1" x14ac:dyDescent="0.2">
      <c r="A36" s="120"/>
      <c r="B36" s="119"/>
      <c r="C36" s="258" t="s">
        <v>106</v>
      </c>
      <c r="E36" s="113">
        <v>70.709063084509438</v>
      </c>
      <c r="F36" s="115">
        <v>20792</v>
      </c>
      <c r="G36" s="114">
        <v>20539</v>
      </c>
      <c r="H36" s="114">
        <v>21111</v>
      </c>
      <c r="I36" s="114">
        <v>20755</v>
      </c>
      <c r="J36" s="140">
        <v>20769</v>
      </c>
      <c r="K36" s="114">
        <v>23</v>
      </c>
      <c r="L36" s="116">
        <v>0.11074197120708748</v>
      </c>
    </row>
    <row r="37" spans="1:12" s="110" customFormat="1" ht="15" customHeight="1" x14ac:dyDescent="0.2">
      <c r="A37" s="120"/>
      <c r="B37" s="119"/>
      <c r="C37" s="258" t="s">
        <v>107</v>
      </c>
      <c r="E37" s="113">
        <v>29.290936915490562</v>
      </c>
      <c r="F37" s="115">
        <v>8613</v>
      </c>
      <c r="G37" s="114">
        <v>8666</v>
      </c>
      <c r="H37" s="114">
        <v>8648</v>
      </c>
      <c r="I37" s="114">
        <v>8483</v>
      </c>
      <c r="J37" s="140">
        <v>8460</v>
      </c>
      <c r="K37" s="114">
        <v>153</v>
      </c>
      <c r="L37" s="116">
        <v>1.8085106382978724</v>
      </c>
    </row>
    <row r="38" spans="1:12" s="110" customFormat="1" ht="15" customHeight="1" x14ac:dyDescent="0.2">
      <c r="A38" s="120"/>
      <c r="B38" s="119" t="s">
        <v>182</v>
      </c>
      <c r="C38" s="258"/>
      <c r="E38" s="113">
        <v>27.751842751842752</v>
      </c>
      <c r="F38" s="115">
        <v>11295</v>
      </c>
      <c r="G38" s="114">
        <v>11189</v>
      </c>
      <c r="H38" s="114">
        <v>11192</v>
      </c>
      <c r="I38" s="114">
        <v>10999</v>
      </c>
      <c r="J38" s="140">
        <v>10907</v>
      </c>
      <c r="K38" s="114">
        <v>388</v>
      </c>
      <c r="L38" s="116">
        <v>3.5573484917942606</v>
      </c>
    </row>
    <row r="39" spans="1:12" s="110" customFormat="1" ht="15" customHeight="1" x14ac:dyDescent="0.2">
      <c r="A39" s="120"/>
      <c r="B39" s="119"/>
      <c r="C39" s="258" t="s">
        <v>106</v>
      </c>
      <c r="E39" s="113">
        <v>15.086321381142099</v>
      </c>
      <c r="F39" s="115">
        <v>1704</v>
      </c>
      <c r="G39" s="114">
        <v>1661</v>
      </c>
      <c r="H39" s="114">
        <v>1711</v>
      </c>
      <c r="I39" s="114">
        <v>1688</v>
      </c>
      <c r="J39" s="140">
        <v>1645</v>
      </c>
      <c r="K39" s="114">
        <v>59</v>
      </c>
      <c r="L39" s="116">
        <v>3.5866261398176293</v>
      </c>
    </row>
    <row r="40" spans="1:12" s="110" customFormat="1" ht="15" customHeight="1" x14ac:dyDescent="0.2">
      <c r="A40" s="120"/>
      <c r="B40" s="119"/>
      <c r="C40" s="258" t="s">
        <v>107</v>
      </c>
      <c r="E40" s="113">
        <v>84.913678618857901</v>
      </c>
      <c r="F40" s="115">
        <v>9591</v>
      </c>
      <c r="G40" s="114">
        <v>9528</v>
      </c>
      <c r="H40" s="114">
        <v>9481</v>
      </c>
      <c r="I40" s="114">
        <v>9311</v>
      </c>
      <c r="J40" s="140">
        <v>9262</v>
      </c>
      <c r="K40" s="114">
        <v>329</v>
      </c>
      <c r="L40" s="116">
        <v>3.5521485640250487</v>
      </c>
    </row>
    <row r="41" spans="1:12" s="110" customFormat="1" ht="24.75" customHeight="1" x14ac:dyDescent="0.2">
      <c r="A41" s="604" t="s">
        <v>517</v>
      </c>
      <c r="B41" s="605"/>
      <c r="C41" s="605"/>
      <c r="D41" s="606"/>
      <c r="E41" s="113">
        <v>5.1916461916461918</v>
      </c>
      <c r="F41" s="115">
        <v>2113</v>
      </c>
      <c r="G41" s="114">
        <v>2349</v>
      </c>
      <c r="H41" s="114">
        <v>2396</v>
      </c>
      <c r="I41" s="114">
        <v>2020</v>
      </c>
      <c r="J41" s="140">
        <v>2121</v>
      </c>
      <c r="K41" s="114">
        <v>-8</v>
      </c>
      <c r="L41" s="116">
        <v>-0.37718057520037718</v>
      </c>
    </row>
    <row r="42" spans="1:12" s="110" customFormat="1" ht="15" customHeight="1" x14ac:dyDescent="0.2">
      <c r="A42" s="120"/>
      <c r="B42" s="119"/>
      <c r="C42" s="258" t="s">
        <v>106</v>
      </c>
      <c r="E42" s="113">
        <v>61.713203975390442</v>
      </c>
      <c r="F42" s="115">
        <v>1304</v>
      </c>
      <c r="G42" s="114">
        <v>1483</v>
      </c>
      <c r="H42" s="114">
        <v>1508</v>
      </c>
      <c r="I42" s="114">
        <v>1253</v>
      </c>
      <c r="J42" s="140">
        <v>1327</v>
      </c>
      <c r="K42" s="114">
        <v>-23</v>
      </c>
      <c r="L42" s="116">
        <v>-1.7332328560663151</v>
      </c>
    </row>
    <row r="43" spans="1:12" s="110" customFormat="1" ht="15" customHeight="1" x14ac:dyDescent="0.2">
      <c r="A43" s="123"/>
      <c r="B43" s="124"/>
      <c r="C43" s="260" t="s">
        <v>107</v>
      </c>
      <c r="D43" s="261"/>
      <c r="E43" s="125">
        <v>38.286796024609558</v>
      </c>
      <c r="F43" s="143">
        <v>809</v>
      </c>
      <c r="G43" s="144">
        <v>866</v>
      </c>
      <c r="H43" s="144">
        <v>888</v>
      </c>
      <c r="I43" s="144">
        <v>767</v>
      </c>
      <c r="J43" s="145">
        <v>794</v>
      </c>
      <c r="K43" s="144">
        <v>15</v>
      </c>
      <c r="L43" s="146">
        <v>1.8891687657430731</v>
      </c>
    </row>
    <row r="44" spans="1:12" s="110" customFormat="1" ht="45.75" customHeight="1" x14ac:dyDescent="0.2">
      <c r="A44" s="604" t="s">
        <v>191</v>
      </c>
      <c r="B44" s="605"/>
      <c r="C44" s="605"/>
      <c r="D44" s="606"/>
      <c r="E44" s="113">
        <v>1.6928746928746929</v>
      </c>
      <c r="F44" s="115">
        <v>689</v>
      </c>
      <c r="G44" s="114">
        <v>707</v>
      </c>
      <c r="H44" s="114">
        <v>720</v>
      </c>
      <c r="I44" s="114">
        <v>679</v>
      </c>
      <c r="J44" s="140">
        <v>694</v>
      </c>
      <c r="K44" s="114">
        <v>-5</v>
      </c>
      <c r="L44" s="116">
        <v>-0.72046109510086453</v>
      </c>
    </row>
    <row r="45" spans="1:12" s="110" customFormat="1" ht="15" customHeight="1" x14ac:dyDescent="0.2">
      <c r="A45" s="120"/>
      <c r="B45" s="119"/>
      <c r="C45" s="258" t="s">
        <v>106</v>
      </c>
      <c r="E45" s="113">
        <v>67.924528301886795</v>
      </c>
      <c r="F45" s="115">
        <v>468</v>
      </c>
      <c r="G45" s="114">
        <v>485</v>
      </c>
      <c r="H45" s="114">
        <v>498</v>
      </c>
      <c r="I45" s="114">
        <v>467</v>
      </c>
      <c r="J45" s="140">
        <v>479</v>
      </c>
      <c r="K45" s="114">
        <v>-11</v>
      </c>
      <c r="L45" s="116">
        <v>-2.2964509394572024</v>
      </c>
    </row>
    <row r="46" spans="1:12" s="110" customFormat="1" ht="15" customHeight="1" x14ac:dyDescent="0.2">
      <c r="A46" s="123"/>
      <c r="B46" s="124"/>
      <c r="C46" s="260" t="s">
        <v>107</v>
      </c>
      <c r="D46" s="261"/>
      <c r="E46" s="125">
        <v>32.075471698113205</v>
      </c>
      <c r="F46" s="143">
        <v>221</v>
      </c>
      <c r="G46" s="144">
        <v>222</v>
      </c>
      <c r="H46" s="144">
        <v>222</v>
      </c>
      <c r="I46" s="144">
        <v>212</v>
      </c>
      <c r="J46" s="145">
        <v>215</v>
      </c>
      <c r="K46" s="144">
        <v>6</v>
      </c>
      <c r="L46" s="146">
        <v>2.7906976744186047</v>
      </c>
    </row>
    <row r="47" spans="1:12" s="110" customFormat="1" ht="39" customHeight="1" x14ac:dyDescent="0.2">
      <c r="A47" s="604" t="s">
        <v>518</v>
      </c>
      <c r="B47" s="607"/>
      <c r="C47" s="607"/>
      <c r="D47" s="608"/>
      <c r="E47" s="113">
        <v>0.11547911547911548</v>
      </c>
      <c r="F47" s="115">
        <v>47</v>
      </c>
      <c r="G47" s="114">
        <v>49</v>
      </c>
      <c r="H47" s="114">
        <v>47</v>
      </c>
      <c r="I47" s="114">
        <v>42</v>
      </c>
      <c r="J47" s="140">
        <v>49</v>
      </c>
      <c r="K47" s="114">
        <v>-2</v>
      </c>
      <c r="L47" s="116">
        <v>-4.0816326530612246</v>
      </c>
    </row>
    <row r="48" spans="1:12" s="110" customFormat="1" ht="15" customHeight="1" x14ac:dyDescent="0.2">
      <c r="A48" s="120"/>
      <c r="B48" s="119"/>
      <c r="C48" s="258" t="s">
        <v>106</v>
      </c>
      <c r="E48" s="113">
        <v>23.404255319148938</v>
      </c>
      <c r="F48" s="115">
        <v>11</v>
      </c>
      <c r="G48" s="114">
        <v>13</v>
      </c>
      <c r="H48" s="114">
        <v>13</v>
      </c>
      <c r="I48" s="114">
        <v>16</v>
      </c>
      <c r="J48" s="140">
        <v>15</v>
      </c>
      <c r="K48" s="114">
        <v>-4</v>
      </c>
      <c r="L48" s="116">
        <v>-26.666666666666668</v>
      </c>
    </row>
    <row r="49" spans="1:12" s="110" customFormat="1" ht="15" customHeight="1" x14ac:dyDescent="0.2">
      <c r="A49" s="123"/>
      <c r="B49" s="124"/>
      <c r="C49" s="260" t="s">
        <v>107</v>
      </c>
      <c r="D49" s="261"/>
      <c r="E49" s="125">
        <v>76.59574468085107</v>
      </c>
      <c r="F49" s="143">
        <v>36</v>
      </c>
      <c r="G49" s="144">
        <v>36</v>
      </c>
      <c r="H49" s="144">
        <v>34</v>
      </c>
      <c r="I49" s="144">
        <v>26</v>
      </c>
      <c r="J49" s="145">
        <v>34</v>
      </c>
      <c r="K49" s="144">
        <v>2</v>
      </c>
      <c r="L49" s="146">
        <v>5.882352941176471</v>
      </c>
    </row>
    <row r="50" spans="1:12" s="110" customFormat="1" ht="24.95" customHeight="1" x14ac:dyDescent="0.2">
      <c r="A50" s="609" t="s">
        <v>192</v>
      </c>
      <c r="B50" s="610"/>
      <c r="C50" s="610"/>
      <c r="D50" s="611"/>
      <c r="E50" s="262">
        <v>13.113022113022113</v>
      </c>
      <c r="F50" s="263">
        <v>5337</v>
      </c>
      <c r="G50" s="264">
        <v>5597</v>
      </c>
      <c r="H50" s="264">
        <v>5818</v>
      </c>
      <c r="I50" s="264">
        <v>5266</v>
      </c>
      <c r="J50" s="265">
        <v>5335</v>
      </c>
      <c r="K50" s="263">
        <v>2</v>
      </c>
      <c r="L50" s="266">
        <v>3.7488284910965321E-2</v>
      </c>
    </row>
    <row r="51" spans="1:12" s="110" customFormat="1" ht="15" customHeight="1" x14ac:dyDescent="0.2">
      <c r="A51" s="120"/>
      <c r="B51" s="119"/>
      <c r="C51" s="258" t="s">
        <v>106</v>
      </c>
      <c r="E51" s="113">
        <v>61.232902379614018</v>
      </c>
      <c r="F51" s="115">
        <v>3268</v>
      </c>
      <c r="G51" s="114">
        <v>3438</v>
      </c>
      <c r="H51" s="114">
        <v>3624</v>
      </c>
      <c r="I51" s="114">
        <v>3281</v>
      </c>
      <c r="J51" s="140">
        <v>3304</v>
      </c>
      <c r="K51" s="114">
        <v>-36</v>
      </c>
      <c r="L51" s="116">
        <v>-1.089588377723971</v>
      </c>
    </row>
    <row r="52" spans="1:12" s="110" customFormat="1" ht="15" customHeight="1" x14ac:dyDescent="0.2">
      <c r="A52" s="120"/>
      <c r="B52" s="119"/>
      <c r="C52" s="258" t="s">
        <v>107</v>
      </c>
      <c r="E52" s="113">
        <v>38.767097620385982</v>
      </c>
      <c r="F52" s="115">
        <v>2069</v>
      </c>
      <c r="G52" s="114">
        <v>2159</v>
      </c>
      <c r="H52" s="114">
        <v>2194</v>
      </c>
      <c r="I52" s="114">
        <v>1985</v>
      </c>
      <c r="J52" s="140">
        <v>2031</v>
      </c>
      <c r="K52" s="114">
        <v>38</v>
      </c>
      <c r="L52" s="116">
        <v>1.8709995076317085</v>
      </c>
    </row>
    <row r="53" spans="1:12" s="110" customFormat="1" ht="15" customHeight="1" x14ac:dyDescent="0.2">
      <c r="A53" s="120"/>
      <c r="B53" s="119"/>
      <c r="C53" s="258" t="s">
        <v>187</v>
      </c>
      <c r="D53" s="110" t="s">
        <v>193</v>
      </c>
      <c r="E53" s="113">
        <v>29.398538504777964</v>
      </c>
      <c r="F53" s="115">
        <v>1569</v>
      </c>
      <c r="G53" s="114">
        <v>1799</v>
      </c>
      <c r="H53" s="114">
        <v>1875</v>
      </c>
      <c r="I53" s="114">
        <v>1408</v>
      </c>
      <c r="J53" s="140">
        <v>1519</v>
      </c>
      <c r="K53" s="114">
        <v>50</v>
      </c>
      <c r="L53" s="116">
        <v>3.2916392363396971</v>
      </c>
    </row>
    <row r="54" spans="1:12" s="110" customFormat="1" ht="15" customHeight="1" x14ac:dyDescent="0.2">
      <c r="A54" s="120"/>
      <c r="B54" s="119"/>
      <c r="D54" s="267" t="s">
        <v>194</v>
      </c>
      <c r="E54" s="113">
        <v>65.200764818355637</v>
      </c>
      <c r="F54" s="115">
        <v>1023</v>
      </c>
      <c r="G54" s="114">
        <v>1163</v>
      </c>
      <c r="H54" s="114">
        <v>1220</v>
      </c>
      <c r="I54" s="114">
        <v>935</v>
      </c>
      <c r="J54" s="140">
        <v>993</v>
      </c>
      <c r="K54" s="114">
        <v>30</v>
      </c>
      <c r="L54" s="116">
        <v>3.0211480362537766</v>
      </c>
    </row>
    <row r="55" spans="1:12" s="110" customFormat="1" ht="15" customHeight="1" x14ac:dyDescent="0.2">
      <c r="A55" s="120"/>
      <c r="B55" s="119"/>
      <c r="D55" s="267" t="s">
        <v>195</v>
      </c>
      <c r="E55" s="113">
        <v>34.799235181644356</v>
      </c>
      <c r="F55" s="115">
        <v>546</v>
      </c>
      <c r="G55" s="114">
        <v>636</v>
      </c>
      <c r="H55" s="114">
        <v>655</v>
      </c>
      <c r="I55" s="114">
        <v>473</v>
      </c>
      <c r="J55" s="140">
        <v>526</v>
      </c>
      <c r="K55" s="114">
        <v>20</v>
      </c>
      <c r="L55" s="116">
        <v>3.8022813688212929</v>
      </c>
    </row>
    <row r="56" spans="1:12" s="110" customFormat="1" ht="15" customHeight="1" x14ac:dyDescent="0.2">
      <c r="A56" s="120"/>
      <c r="B56" s="119" t="s">
        <v>196</v>
      </c>
      <c r="C56" s="258"/>
      <c r="E56" s="113">
        <v>70.248157248157241</v>
      </c>
      <c r="F56" s="115">
        <v>28591</v>
      </c>
      <c r="G56" s="114">
        <v>28290</v>
      </c>
      <c r="H56" s="114">
        <v>28387</v>
      </c>
      <c r="I56" s="114">
        <v>28301</v>
      </c>
      <c r="J56" s="140">
        <v>28186</v>
      </c>
      <c r="K56" s="114">
        <v>405</v>
      </c>
      <c r="L56" s="116">
        <v>1.4368835592137941</v>
      </c>
    </row>
    <row r="57" spans="1:12" s="110" customFormat="1" ht="15" customHeight="1" x14ac:dyDescent="0.2">
      <c r="A57" s="120"/>
      <c r="B57" s="119"/>
      <c r="C57" s="258" t="s">
        <v>106</v>
      </c>
      <c r="E57" s="113">
        <v>53.705711587562519</v>
      </c>
      <c r="F57" s="115">
        <v>15355</v>
      </c>
      <c r="G57" s="114">
        <v>15125</v>
      </c>
      <c r="H57" s="114">
        <v>15327</v>
      </c>
      <c r="I57" s="114">
        <v>15338</v>
      </c>
      <c r="J57" s="140">
        <v>15287</v>
      </c>
      <c r="K57" s="114">
        <v>68</v>
      </c>
      <c r="L57" s="116">
        <v>0.44482239811604629</v>
      </c>
    </row>
    <row r="58" spans="1:12" s="110" customFormat="1" ht="15" customHeight="1" x14ac:dyDescent="0.2">
      <c r="A58" s="120"/>
      <c r="B58" s="119"/>
      <c r="C58" s="258" t="s">
        <v>107</v>
      </c>
      <c r="E58" s="113">
        <v>46.294288412437481</v>
      </c>
      <c r="F58" s="115">
        <v>13236</v>
      </c>
      <c r="G58" s="114">
        <v>13165</v>
      </c>
      <c r="H58" s="114">
        <v>13060</v>
      </c>
      <c r="I58" s="114">
        <v>12963</v>
      </c>
      <c r="J58" s="140">
        <v>12899</v>
      </c>
      <c r="K58" s="114">
        <v>337</v>
      </c>
      <c r="L58" s="116">
        <v>2.6126056283432826</v>
      </c>
    </row>
    <row r="59" spans="1:12" s="110" customFormat="1" ht="15" customHeight="1" x14ac:dyDescent="0.2">
      <c r="A59" s="120"/>
      <c r="B59" s="119"/>
      <c r="C59" s="258" t="s">
        <v>105</v>
      </c>
      <c r="D59" s="110" t="s">
        <v>197</v>
      </c>
      <c r="E59" s="113">
        <v>89.391766639851696</v>
      </c>
      <c r="F59" s="115">
        <v>25558</v>
      </c>
      <c r="G59" s="114">
        <v>25265</v>
      </c>
      <c r="H59" s="114">
        <v>25347</v>
      </c>
      <c r="I59" s="114">
        <v>25312</v>
      </c>
      <c r="J59" s="140">
        <v>25221</v>
      </c>
      <c r="K59" s="114">
        <v>337</v>
      </c>
      <c r="L59" s="116">
        <v>1.3361880972205702</v>
      </c>
    </row>
    <row r="60" spans="1:12" s="110" customFormat="1" ht="15" customHeight="1" x14ac:dyDescent="0.2">
      <c r="A60" s="120"/>
      <c r="B60" s="119"/>
      <c r="C60" s="258"/>
      <c r="D60" s="267" t="s">
        <v>198</v>
      </c>
      <c r="E60" s="113">
        <v>51.169888097660227</v>
      </c>
      <c r="F60" s="115">
        <v>13078</v>
      </c>
      <c r="G60" s="114">
        <v>12864</v>
      </c>
      <c r="H60" s="114">
        <v>13045</v>
      </c>
      <c r="I60" s="114">
        <v>13072</v>
      </c>
      <c r="J60" s="140">
        <v>13032</v>
      </c>
      <c r="K60" s="114">
        <v>46</v>
      </c>
      <c r="L60" s="116">
        <v>0.35297728667894412</v>
      </c>
    </row>
    <row r="61" spans="1:12" s="110" customFormat="1" ht="15" customHeight="1" x14ac:dyDescent="0.2">
      <c r="A61" s="120"/>
      <c r="B61" s="119"/>
      <c r="C61" s="258"/>
      <c r="D61" s="267" t="s">
        <v>199</v>
      </c>
      <c r="E61" s="113">
        <v>48.830111902339773</v>
      </c>
      <c r="F61" s="115">
        <v>12480</v>
      </c>
      <c r="G61" s="114">
        <v>12401</v>
      </c>
      <c r="H61" s="114">
        <v>12302</v>
      </c>
      <c r="I61" s="114">
        <v>12240</v>
      </c>
      <c r="J61" s="140">
        <v>12189</v>
      </c>
      <c r="K61" s="114">
        <v>291</v>
      </c>
      <c r="L61" s="116">
        <v>2.3873984740339651</v>
      </c>
    </row>
    <row r="62" spans="1:12" s="110" customFormat="1" ht="15" customHeight="1" x14ac:dyDescent="0.2">
      <c r="A62" s="120"/>
      <c r="B62" s="119"/>
      <c r="C62" s="258"/>
      <c r="D62" s="258" t="s">
        <v>200</v>
      </c>
      <c r="E62" s="113">
        <v>10.608233360148299</v>
      </c>
      <c r="F62" s="115">
        <v>3033</v>
      </c>
      <c r="G62" s="114">
        <v>3025</v>
      </c>
      <c r="H62" s="114">
        <v>3040</v>
      </c>
      <c r="I62" s="114">
        <v>2989</v>
      </c>
      <c r="J62" s="140">
        <v>2965</v>
      </c>
      <c r="K62" s="114">
        <v>68</v>
      </c>
      <c r="L62" s="116">
        <v>2.2934232715008434</v>
      </c>
    </row>
    <row r="63" spans="1:12" s="110" customFormat="1" ht="15" customHeight="1" x14ac:dyDescent="0.2">
      <c r="A63" s="120"/>
      <c r="B63" s="119"/>
      <c r="C63" s="258"/>
      <c r="D63" s="267" t="s">
        <v>198</v>
      </c>
      <c r="E63" s="113">
        <v>75.074183976261125</v>
      </c>
      <c r="F63" s="115">
        <v>2277</v>
      </c>
      <c r="G63" s="114">
        <v>2261</v>
      </c>
      <c r="H63" s="114">
        <v>2282</v>
      </c>
      <c r="I63" s="114">
        <v>2266</v>
      </c>
      <c r="J63" s="140">
        <v>2255</v>
      </c>
      <c r="K63" s="114">
        <v>22</v>
      </c>
      <c r="L63" s="116">
        <v>0.97560975609756095</v>
      </c>
    </row>
    <row r="64" spans="1:12" s="110" customFormat="1" ht="15" customHeight="1" x14ac:dyDescent="0.2">
      <c r="A64" s="120"/>
      <c r="B64" s="119"/>
      <c r="C64" s="258"/>
      <c r="D64" s="267" t="s">
        <v>199</v>
      </c>
      <c r="E64" s="113">
        <v>24.925816023738872</v>
      </c>
      <c r="F64" s="115">
        <v>756</v>
      </c>
      <c r="G64" s="114">
        <v>764</v>
      </c>
      <c r="H64" s="114">
        <v>758</v>
      </c>
      <c r="I64" s="114">
        <v>723</v>
      </c>
      <c r="J64" s="140">
        <v>710</v>
      </c>
      <c r="K64" s="114">
        <v>46</v>
      </c>
      <c r="L64" s="116">
        <v>6.47887323943662</v>
      </c>
    </row>
    <row r="65" spans="1:12" s="110" customFormat="1" ht="15" customHeight="1" x14ac:dyDescent="0.2">
      <c r="A65" s="120"/>
      <c r="B65" s="119" t="s">
        <v>201</v>
      </c>
      <c r="C65" s="258"/>
      <c r="E65" s="113">
        <v>8.9705159705159705</v>
      </c>
      <c r="F65" s="115">
        <v>3651</v>
      </c>
      <c r="G65" s="114">
        <v>3600</v>
      </c>
      <c r="H65" s="114">
        <v>3568</v>
      </c>
      <c r="I65" s="114">
        <v>3549</v>
      </c>
      <c r="J65" s="140">
        <v>3503</v>
      </c>
      <c r="K65" s="114">
        <v>148</v>
      </c>
      <c r="L65" s="116">
        <v>4.2249500428204394</v>
      </c>
    </row>
    <row r="66" spans="1:12" s="110" customFormat="1" ht="15" customHeight="1" x14ac:dyDescent="0.2">
      <c r="A66" s="120"/>
      <c r="B66" s="119"/>
      <c r="C66" s="258" t="s">
        <v>106</v>
      </c>
      <c r="E66" s="113">
        <v>54.204327581484527</v>
      </c>
      <c r="F66" s="115">
        <v>1979</v>
      </c>
      <c r="G66" s="114">
        <v>1962</v>
      </c>
      <c r="H66" s="114">
        <v>1965</v>
      </c>
      <c r="I66" s="114">
        <v>1950</v>
      </c>
      <c r="J66" s="140">
        <v>1944</v>
      </c>
      <c r="K66" s="114">
        <v>35</v>
      </c>
      <c r="L66" s="116">
        <v>1.8004115226337449</v>
      </c>
    </row>
    <row r="67" spans="1:12" s="110" customFormat="1" ht="15" customHeight="1" x14ac:dyDescent="0.2">
      <c r="A67" s="120"/>
      <c r="B67" s="119"/>
      <c r="C67" s="258" t="s">
        <v>107</v>
      </c>
      <c r="E67" s="113">
        <v>45.795672418515473</v>
      </c>
      <c r="F67" s="115">
        <v>1672</v>
      </c>
      <c r="G67" s="114">
        <v>1638</v>
      </c>
      <c r="H67" s="114">
        <v>1603</v>
      </c>
      <c r="I67" s="114">
        <v>1599</v>
      </c>
      <c r="J67" s="140">
        <v>1559</v>
      </c>
      <c r="K67" s="114">
        <v>113</v>
      </c>
      <c r="L67" s="116">
        <v>7.2482360487491979</v>
      </c>
    </row>
    <row r="68" spans="1:12" s="110" customFormat="1" ht="15" customHeight="1" x14ac:dyDescent="0.2">
      <c r="A68" s="120"/>
      <c r="B68" s="119"/>
      <c r="C68" s="258" t="s">
        <v>105</v>
      </c>
      <c r="D68" s="110" t="s">
        <v>202</v>
      </c>
      <c r="E68" s="113">
        <v>21.144891810462887</v>
      </c>
      <c r="F68" s="115">
        <v>772</v>
      </c>
      <c r="G68" s="114">
        <v>736</v>
      </c>
      <c r="H68" s="114">
        <v>715</v>
      </c>
      <c r="I68" s="114">
        <v>686</v>
      </c>
      <c r="J68" s="140">
        <v>664</v>
      </c>
      <c r="K68" s="114">
        <v>108</v>
      </c>
      <c r="L68" s="116">
        <v>16.265060240963855</v>
      </c>
    </row>
    <row r="69" spans="1:12" s="110" customFormat="1" ht="15" customHeight="1" x14ac:dyDescent="0.2">
      <c r="A69" s="120"/>
      <c r="B69" s="119"/>
      <c r="C69" s="258"/>
      <c r="D69" s="267" t="s">
        <v>198</v>
      </c>
      <c r="E69" s="113">
        <v>52.202072538860101</v>
      </c>
      <c r="F69" s="115">
        <v>403</v>
      </c>
      <c r="G69" s="114">
        <v>380</v>
      </c>
      <c r="H69" s="114">
        <v>375</v>
      </c>
      <c r="I69" s="114">
        <v>357</v>
      </c>
      <c r="J69" s="140">
        <v>342</v>
      </c>
      <c r="K69" s="114">
        <v>61</v>
      </c>
      <c r="L69" s="116">
        <v>17.836257309941519</v>
      </c>
    </row>
    <row r="70" spans="1:12" s="110" customFormat="1" ht="15" customHeight="1" x14ac:dyDescent="0.2">
      <c r="A70" s="120"/>
      <c r="B70" s="119"/>
      <c r="C70" s="258"/>
      <c r="D70" s="267" t="s">
        <v>199</v>
      </c>
      <c r="E70" s="113">
        <v>47.797927461139899</v>
      </c>
      <c r="F70" s="115">
        <v>369</v>
      </c>
      <c r="G70" s="114">
        <v>356</v>
      </c>
      <c r="H70" s="114">
        <v>340</v>
      </c>
      <c r="I70" s="114">
        <v>329</v>
      </c>
      <c r="J70" s="140">
        <v>322</v>
      </c>
      <c r="K70" s="114">
        <v>47</v>
      </c>
      <c r="L70" s="116">
        <v>14.596273291925465</v>
      </c>
    </row>
    <row r="71" spans="1:12" s="110" customFormat="1" ht="15" customHeight="1" x14ac:dyDescent="0.2">
      <c r="A71" s="120"/>
      <c r="B71" s="119"/>
      <c r="C71" s="258"/>
      <c r="D71" s="110" t="s">
        <v>203</v>
      </c>
      <c r="E71" s="113">
        <v>70.966858394960283</v>
      </c>
      <c r="F71" s="115">
        <v>2591</v>
      </c>
      <c r="G71" s="114">
        <v>2582</v>
      </c>
      <c r="H71" s="114">
        <v>2570</v>
      </c>
      <c r="I71" s="114">
        <v>2579</v>
      </c>
      <c r="J71" s="140">
        <v>2562</v>
      </c>
      <c r="K71" s="114">
        <v>29</v>
      </c>
      <c r="L71" s="116">
        <v>1.1319281811085089</v>
      </c>
    </row>
    <row r="72" spans="1:12" s="110" customFormat="1" ht="15" customHeight="1" x14ac:dyDescent="0.2">
      <c r="A72" s="120"/>
      <c r="B72" s="119"/>
      <c r="C72" s="258"/>
      <c r="D72" s="267" t="s">
        <v>198</v>
      </c>
      <c r="E72" s="113">
        <v>54.95947510613663</v>
      </c>
      <c r="F72" s="115">
        <v>1424</v>
      </c>
      <c r="G72" s="114">
        <v>1431</v>
      </c>
      <c r="H72" s="114">
        <v>1440</v>
      </c>
      <c r="I72" s="114">
        <v>1444</v>
      </c>
      <c r="J72" s="140">
        <v>1455</v>
      </c>
      <c r="K72" s="114">
        <v>-31</v>
      </c>
      <c r="L72" s="116">
        <v>-2.1305841924398625</v>
      </c>
    </row>
    <row r="73" spans="1:12" s="110" customFormat="1" ht="15" customHeight="1" x14ac:dyDescent="0.2">
      <c r="A73" s="120"/>
      <c r="B73" s="119"/>
      <c r="C73" s="258"/>
      <c r="D73" s="267" t="s">
        <v>199</v>
      </c>
      <c r="E73" s="113">
        <v>45.04052489386337</v>
      </c>
      <c r="F73" s="115">
        <v>1167</v>
      </c>
      <c r="G73" s="114">
        <v>1151</v>
      </c>
      <c r="H73" s="114">
        <v>1130</v>
      </c>
      <c r="I73" s="114">
        <v>1135</v>
      </c>
      <c r="J73" s="140">
        <v>1107</v>
      </c>
      <c r="K73" s="114">
        <v>60</v>
      </c>
      <c r="L73" s="116">
        <v>5.4200542005420056</v>
      </c>
    </row>
    <row r="74" spans="1:12" s="110" customFormat="1" ht="15" customHeight="1" x14ac:dyDescent="0.2">
      <c r="A74" s="120"/>
      <c r="B74" s="119"/>
      <c r="C74" s="258"/>
      <c r="D74" s="110" t="s">
        <v>204</v>
      </c>
      <c r="E74" s="113">
        <v>7.8882497945768284</v>
      </c>
      <c r="F74" s="115">
        <v>288</v>
      </c>
      <c r="G74" s="114">
        <v>282</v>
      </c>
      <c r="H74" s="114">
        <v>283</v>
      </c>
      <c r="I74" s="114">
        <v>284</v>
      </c>
      <c r="J74" s="140">
        <v>277</v>
      </c>
      <c r="K74" s="114">
        <v>11</v>
      </c>
      <c r="L74" s="116">
        <v>3.9711191335740073</v>
      </c>
    </row>
    <row r="75" spans="1:12" s="110" customFormat="1" ht="15" customHeight="1" x14ac:dyDescent="0.2">
      <c r="A75" s="120"/>
      <c r="B75" s="119"/>
      <c r="C75" s="258"/>
      <c r="D75" s="267" t="s">
        <v>198</v>
      </c>
      <c r="E75" s="113">
        <v>52.777777777777779</v>
      </c>
      <c r="F75" s="115">
        <v>152</v>
      </c>
      <c r="G75" s="114">
        <v>151</v>
      </c>
      <c r="H75" s="114">
        <v>150</v>
      </c>
      <c r="I75" s="114">
        <v>149</v>
      </c>
      <c r="J75" s="140">
        <v>147</v>
      </c>
      <c r="K75" s="114">
        <v>5</v>
      </c>
      <c r="L75" s="116">
        <v>3.4013605442176869</v>
      </c>
    </row>
    <row r="76" spans="1:12" s="110" customFormat="1" ht="15" customHeight="1" x14ac:dyDescent="0.2">
      <c r="A76" s="120"/>
      <c r="B76" s="119"/>
      <c r="C76" s="258"/>
      <c r="D76" s="267" t="s">
        <v>199</v>
      </c>
      <c r="E76" s="113">
        <v>47.222222222222221</v>
      </c>
      <c r="F76" s="115">
        <v>136</v>
      </c>
      <c r="G76" s="114">
        <v>131</v>
      </c>
      <c r="H76" s="114">
        <v>133</v>
      </c>
      <c r="I76" s="114">
        <v>135</v>
      </c>
      <c r="J76" s="140">
        <v>130</v>
      </c>
      <c r="K76" s="114">
        <v>6</v>
      </c>
      <c r="L76" s="116">
        <v>4.615384615384615</v>
      </c>
    </row>
    <row r="77" spans="1:12" s="110" customFormat="1" ht="15" customHeight="1" x14ac:dyDescent="0.2">
      <c r="A77" s="534"/>
      <c r="B77" s="119" t="s">
        <v>205</v>
      </c>
      <c r="C77" s="268"/>
      <c r="D77" s="182"/>
      <c r="E77" s="113">
        <v>7.6683046683046685</v>
      </c>
      <c r="F77" s="115">
        <v>3121</v>
      </c>
      <c r="G77" s="114">
        <v>2907</v>
      </c>
      <c r="H77" s="114">
        <v>3178</v>
      </c>
      <c r="I77" s="114">
        <v>3121</v>
      </c>
      <c r="J77" s="140">
        <v>3112</v>
      </c>
      <c r="K77" s="114">
        <v>9</v>
      </c>
      <c r="L77" s="116">
        <v>0.28920308483290491</v>
      </c>
    </row>
    <row r="78" spans="1:12" s="110" customFormat="1" ht="15" customHeight="1" x14ac:dyDescent="0.2">
      <c r="A78" s="120"/>
      <c r="B78" s="119"/>
      <c r="C78" s="268" t="s">
        <v>106</v>
      </c>
      <c r="D78" s="182"/>
      <c r="E78" s="113">
        <v>60.685677667414289</v>
      </c>
      <c r="F78" s="115">
        <v>1894</v>
      </c>
      <c r="G78" s="114">
        <v>1675</v>
      </c>
      <c r="H78" s="114">
        <v>1906</v>
      </c>
      <c r="I78" s="114">
        <v>1874</v>
      </c>
      <c r="J78" s="140">
        <v>1879</v>
      </c>
      <c r="K78" s="114">
        <v>15</v>
      </c>
      <c r="L78" s="116">
        <v>0.79829696647152737</v>
      </c>
    </row>
    <row r="79" spans="1:12" s="110" customFormat="1" ht="15" customHeight="1" x14ac:dyDescent="0.2">
      <c r="A79" s="123"/>
      <c r="B79" s="124"/>
      <c r="C79" s="260" t="s">
        <v>107</v>
      </c>
      <c r="D79" s="261"/>
      <c r="E79" s="125">
        <v>39.314322332585711</v>
      </c>
      <c r="F79" s="143">
        <v>1227</v>
      </c>
      <c r="G79" s="144">
        <v>1232</v>
      </c>
      <c r="H79" s="144">
        <v>1272</v>
      </c>
      <c r="I79" s="144">
        <v>1247</v>
      </c>
      <c r="J79" s="145">
        <v>1233</v>
      </c>
      <c r="K79" s="144">
        <v>-6</v>
      </c>
      <c r="L79" s="146">
        <v>-0.48661800486618007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40700</v>
      </c>
      <c r="E11" s="114">
        <v>40394</v>
      </c>
      <c r="F11" s="114">
        <v>40951</v>
      </c>
      <c r="G11" s="114">
        <v>40237</v>
      </c>
      <c r="H11" s="140">
        <v>40136</v>
      </c>
      <c r="I11" s="115">
        <v>564</v>
      </c>
      <c r="J11" s="116">
        <v>1.4052222443691449</v>
      </c>
    </row>
    <row r="12" spans="1:15" s="110" customFormat="1" ht="24.95" customHeight="1" x14ac:dyDescent="0.2">
      <c r="A12" s="193" t="s">
        <v>132</v>
      </c>
      <c r="B12" s="194" t="s">
        <v>133</v>
      </c>
      <c r="C12" s="113">
        <v>1.4545454545454546</v>
      </c>
      <c r="D12" s="115">
        <v>592</v>
      </c>
      <c r="E12" s="114">
        <v>460</v>
      </c>
      <c r="F12" s="114">
        <v>524</v>
      </c>
      <c r="G12" s="114">
        <v>530</v>
      </c>
      <c r="H12" s="140">
        <v>552</v>
      </c>
      <c r="I12" s="115">
        <v>40</v>
      </c>
      <c r="J12" s="116">
        <v>7.2463768115942031</v>
      </c>
    </row>
    <row r="13" spans="1:15" s="110" customFormat="1" ht="24.95" customHeight="1" x14ac:dyDescent="0.2">
      <c r="A13" s="193" t="s">
        <v>134</v>
      </c>
      <c r="B13" s="199" t="s">
        <v>214</v>
      </c>
      <c r="C13" s="113">
        <v>1.6339066339066339</v>
      </c>
      <c r="D13" s="115">
        <v>665</v>
      </c>
      <c r="E13" s="114">
        <v>629</v>
      </c>
      <c r="F13" s="114">
        <v>642</v>
      </c>
      <c r="G13" s="114">
        <v>627</v>
      </c>
      <c r="H13" s="140">
        <v>625</v>
      </c>
      <c r="I13" s="115">
        <v>40</v>
      </c>
      <c r="J13" s="116">
        <v>6.4</v>
      </c>
    </row>
    <row r="14" spans="1:15" s="287" customFormat="1" ht="24" customHeight="1" x14ac:dyDescent="0.2">
      <c r="A14" s="193" t="s">
        <v>215</v>
      </c>
      <c r="B14" s="199" t="s">
        <v>137</v>
      </c>
      <c r="C14" s="113">
        <v>32.64127764127764</v>
      </c>
      <c r="D14" s="115">
        <v>13285</v>
      </c>
      <c r="E14" s="114">
        <v>13383</v>
      </c>
      <c r="F14" s="114">
        <v>13484</v>
      </c>
      <c r="G14" s="114">
        <v>13342</v>
      </c>
      <c r="H14" s="140">
        <v>13475</v>
      </c>
      <c r="I14" s="115">
        <v>-190</v>
      </c>
      <c r="J14" s="116">
        <v>-1.4100185528756957</v>
      </c>
      <c r="K14" s="110"/>
      <c r="L14" s="110"/>
      <c r="M14" s="110"/>
      <c r="N14" s="110"/>
      <c r="O14" s="110"/>
    </row>
    <row r="15" spans="1:15" s="110" customFormat="1" ht="24.75" customHeight="1" x14ac:dyDescent="0.2">
      <c r="A15" s="193" t="s">
        <v>216</v>
      </c>
      <c r="B15" s="199" t="s">
        <v>217</v>
      </c>
      <c r="C15" s="113">
        <v>5.0221130221130217</v>
      </c>
      <c r="D15" s="115">
        <v>2044</v>
      </c>
      <c r="E15" s="114">
        <v>2035</v>
      </c>
      <c r="F15" s="114">
        <v>2040</v>
      </c>
      <c r="G15" s="114">
        <v>2000</v>
      </c>
      <c r="H15" s="140">
        <v>2005</v>
      </c>
      <c r="I15" s="115">
        <v>39</v>
      </c>
      <c r="J15" s="116">
        <v>1.945137157107232</v>
      </c>
    </row>
    <row r="16" spans="1:15" s="287" customFormat="1" ht="24.95" customHeight="1" x14ac:dyDescent="0.2">
      <c r="A16" s="193" t="s">
        <v>218</v>
      </c>
      <c r="B16" s="199" t="s">
        <v>141</v>
      </c>
      <c r="C16" s="113">
        <v>21.444717444717444</v>
      </c>
      <c r="D16" s="115">
        <v>8728</v>
      </c>
      <c r="E16" s="114">
        <v>8816</v>
      </c>
      <c r="F16" s="114">
        <v>8888</v>
      </c>
      <c r="G16" s="114">
        <v>8800</v>
      </c>
      <c r="H16" s="140">
        <v>8793</v>
      </c>
      <c r="I16" s="115">
        <v>-65</v>
      </c>
      <c r="J16" s="116">
        <v>-0.73922438303195726</v>
      </c>
      <c r="K16" s="110"/>
      <c r="L16" s="110"/>
      <c r="M16" s="110"/>
      <c r="N16" s="110"/>
      <c r="O16" s="110"/>
    </row>
    <row r="17" spans="1:15" s="110" customFormat="1" ht="24.95" customHeight="1" x14ac:dyDescent="0.2">
      <c r="A17" s="193" t="s">
        <v>219</v>
      </c>
      <c r="B17" s="199" t="s">
        <v>220</v>
      </c>
      <c r="C17" s="113">
        <v>6.1744471744471747</v>
      </c>
      <c r="D17" s="115">
        <v>2513</v>
      </c>
      <c r="E17" s="114">
        <v>2532</v>
      </c>
      <c r="F17" s="114">
        <v>2556</v>
      </c>
      <c r="G17" s="114">
        <v>2542</v>
      </c>
      <c r="H17" s="140">
        <v>2677</v>
      </c>
      <c r="I17" s="115">
        <v>-164</v>
      </c>
      <c r="J17" s="116">
        <v>-6.1262607396339188</v>
      </c>
    </row>
    <row r="18" spans="1:15" s="287" customFormat="1" ht="24.95" customHeight="1" x14ac:dyDescent="0.2">
      <c r="A18" s="201" t="s">
        <v>144</v>
      </c>
      <c r="B18" s="202" t="s">
        <v>145</v>
      </c>
      <c r="C18" s="113">
        <v>9.941031941031941</v>
      </c>
      <c r="D18" s="115">
        <v>4046</v>
      </c>
      <c r="E18" s="114">
        <v>3928</v>
      </c>
      <c r="F18" s="114">
        <v>4172</v>
      </c>
      <c r="G18" s="114">
        <v>4075</v>
      </c>
      <c r="H18" s="140">
        <v>3979</v>
      </c>
      <c r="I18" s="115">
        <v>67</v>
      </c>
      <c r="J18" s="116">
        <v>1.6838401608444333</v>
      </c>
      <c r="K18" s="110"/>
      <c r="L18" s="110"/>
      <c r="M18" s="110"/>
      <c r="N18" s="110"/>
      <c r="O18" s="110"/>
    </row>
    <row r="19" spans="1:15" s="110" customFormat="1" ht="24.95" customHeight="1" x14ac:dyDescent="0.2">
      <c r="A19" s="193" t="s">
        <v>146</v>
      </c>
      <c r="B19" s="199" t="s">
        <v>147</v>
      </c>
      <c r="C19" s="113">
        <v>11.683046683046683</v>
      </c>
      <c r="D19" s="115">
        <v>4755</v>
      </c>
      <c r="E19" s="114">
        <v>4779</v>
      </c>
      <c r="F19" s="114">
        <v>4770</v>
      </c>
      <c r="G19" s="114">
        <v>4591</v>
      </c>
      <c r="H19" s="140">
        <v>4652</v>
      </c>
      <c r="I19" s="115">
        <v>103</v>
      </c>
      <c r="J19" s="116">
        <v>2.2141014617368873</v>
      </c>
    </row>
    <row r="20" spans="1:15" s="287" customFormat="1" ht="24.95" customHeight="1" x14ac:dyDescent="0.2">
      <c r="A20" s="193" t="s">
        <v>148</v>
      </c>
      <c r="B20" s="199" t="s">
        <v>149</v>
      </c>
      <c r="C20" s="113">
        <v>3.7051597051597049</v>
      </c>
      <c r="D20" s="115">
        <v>1508</v>
      </c>
      <c r="E20" s="114">
        <v>1478</v>
      </c>
      <c r="F20" s="114">
        <v>1529</v>
      </c>
      <c r="G20" s="114">
        <v>1517</v>
      </c>
      <c r="H20" s="140">
        <v>1481</v>
      </c>
      <c r="I20" s="115">
        <v>27</v>
      </c>
      <c r="J20" s="116">
        <v>1.8230925050641458</v>
      </c>
      <c r="K20" s="110"/>
      <c r="L20" s="110"/>
      <c r="M20" s="110"/>
      <c r="N20" s="110"/>
      <c r="O20" s="110"/>
    </row>
    <row r="21" spans="1:15" s="110" customFormat="1" ht="24.95" customHeight="1" x14ac:dyDescent="0.2">
      <c r="A21" s="201" t="s">
        <v>150</v>
      </c>
      <c r="B21" s="202" t="s">
        <v>151</v>
      </c>
      <c r="C21" s="113">
        <v>3.5847665847665846</v>
      </c>
      <c r="D21" s="115">
        <v>1459</v>
      </c>
      <c r="E21" s="114">
        <v>1507</v>
      </c>
      <c r="F21" s="114">
        <v>1588</v>
      </c>
      <c r="G21" s="114">
        <v>1573</v>
      </c>
      <c r="H21" s="140">
        <v>1449</v>
      </c>
      <c r="I21" s="115">
        <v>10</v>
      </c>
      <c r="J21" s="116">
        <v>0.69013112491373363</v>
      </c>
    </row>
    <row r="22" spans="1:15" s="110" customFormat="1" ht="24.95" customHeight="1" x14ac:dyDescent="0.2">
      <c r="A22" s="201" t="s">
        <v>152</v>
      </c>
      <c r="B22" s="199" t="s">
        <v>153</v>
      </c>
      <c r="C22" s="113">
        <v>0.26535626535626533</v>
      </c>
      <c r="D22" s="115">
        <v>108</v>
      </c>
      <c r="E22" s="114">
        <v>113</v>
      </c>
      <c r="F22" s="114">
        <v>118</v>
      </c>
      <c r="G22" s="114">
        <v>114</v>
      </c>
      <c r="H22" s="140">
        <v>116</v>
      </c>
      <c r="I22" s="115">
        <v>-8</v>
      </c>
      <c r="J22" s="116">
        <v>-6.8965517241379306</v>
      </c>
    </row>
    <row r="23" spans="1:15" s="110" customFormat="1" ht="24.95" customHeight="1" x14ac:dyDescent="0.2">
      <c r="A23" s="193" t="s">
        <v>154</v>
      </c>
      <c r="B23" s="199" t="s">
        <v>155</v>
      </c>
      <c r="C23" s="113">
        <v>2.1400491400491402</v>
      </c>
      <c r="D23" s="115">
        <v>871</v>
      </c>
      <c r="E23" s="114">
        <v>874</v>
      </c>
      <c r="F23" s="114">
        <v>881</v>
      </c>
      <c r="G23" s="114">
        <v>887</v>
      </c>
      <c r="H23" s="140">
        <v>899</v>
      </c>
      <c r="I23" s="115">
        <v>-28</v>
      </c>
      <c r="J23" s="116">
        <v>-3.1145717463848719</v>
      </c>
    </row>
    <row r="24" spans="1:15" s="110" customFormat="1" ht="24.95" customHeight="1" x14ac:dyDescent="0.2">
      <c r="A24" s="193" t="s">
        <v>156</v>
      </c>
      <c r="B24" s="199" t="s">
        <v>221</v>
      </c>
      <c r="C24" s="113">
        <v>3.3538083538083536</v>
      </c>
      <c r="D24" s="115">
        <v>1365</v>
      </c>
      <c r="E24" s="114">
        <v>1345</v>
      </c>
      <c r="F24" s="114">
        <v>1345</v>
      </c>
      <c r="G24" s="114">
        <v>1319</v>
      </c>
      <c r="H24" s="140">
        <v>1300</v>
      </c>
      <c r="I24" s="115">
        <v>65</v>
      </c>
      <c r="J24" s="116">
        <v>5</v>
      </c>
    </row>
    <row r="25" spans="1:15" s="110" customFormat="1" ht="24.95" customHeight="1" x14ac:dyDescent="0.2">
      <c r="A25" s="193" t="s">
        <v>222</v>
      </c>
      <c r="B25" s="204" t="s">
        <v>159</v>
      </c>
      <c r="C25" s="113">
        <v>3.171990171990172</v>
      </c>
      <c r="D25" s="115">
        <v>1291</v>
      </c>
      <c r="E25" s="114">
        <v>1180</v>
      </c>
      <c r="F25" s="114">
        <v>1315</v>
      </c>
      <c r="G25" s="114">
        <v>1298</v>
      </c>
      <c r="H25" s="140">
        <v>1275</v>
      </c>
      <c r="I25" s="115">
        <v>16</v>
      </c>
      <c r="J25" s="116">
        <v>1.2549019607843137</v>
      </c>
    </row>
    <row r="26" spans="1:15" s="110" customFormat="1" ht="24.95" customHeight="1" x14ac:dyDescent="0.2">
      <c r="A26" s="201">
        <v>782.78300000000002</v>
      </c>
      <c r="B26" s="203" t="s">
        <v>160</v>
      </c>
      <c r="C26" s="113">
        <v>1.0810810810810811</v>
      </c>
      <c r="D26" s="115">
        <v>440</v>
      </c>
      <c r="E26" s="114">
        <v>449</v>
      </c>
      <c r="F26" s="114">
        <v>486</v>
      </c>
      <c r="G26" s="114">
        <v>495</v>
      </c>
      <c r="H26" s="140">
        <v>458</v>
      </c>
      <c r="I26" s="115">
        <v>-18</v>
      </c>
      <c r="J26" s="116">
        <v>-3.9301310043668121</v>
      </c>
    </row>
    <row r="27" spans="1:15" s="110" customFormat="1" ht="24.95" customHeight="1" x14ac:dyDescent="0.2">
      <c r="A27" s="193" t="s">
        <v>161</v>
      </c>
      <c r="B27" s="199" t="s">
        <v>223</v>
      </c>
      <c r="C27" s="113">
        <v>4.7616707616707616</v>
      </c>
      <c r="D27" s="115">
        <v>1938</v>
      </c>
      <c r="E27" s="114">
        <v>1904</v>
      </c>
      <c r="F27" s="114">
        <v>1924</v>
      </c>
      <c r="G27" s="114">
        <v>1905</v>
      </c>
      <c r="H27" s="140">
        <v>1891</v>
      </c>
      <c r="I27" s="115">
        <v>47</v>
      </c>
      <c r="J27" s="116">
        <v>2.4854574299312535</v>
      </c>
    </row>
    <row r="28" spans="1:15" s="110" customFormat="1" ht="24.95" customHeight="1" x14ac:dyDescent="0.2">
      <c r="A28" s="193" t="s">
        <v>163</v>
      </c>
      <c r="B28" s="199" t="s">
        <v>164</v>
      </c>
      <c r="C28" s="113">
        <v>2.5823095823095823</v>
      </c>
      <c r="D28" s="115">
        <v>1051</v>
      </c>
      <c r="E28" s="114">
        <v>1041</v>
      </c>
      <c r="F28" s="114">
        <v>1051</v>
      </c>
      <c r="G28" s="114">
        <v>1038</v>
      </c>
      <c r="H28" s="140">
        <v>1054</v>
      </c>
      <c r="I28" s="115">
        <v>-3</v>
      </c>
      <c r="J28" s="116">
        <v>-0.28462998102466791</v>
      </c>
    </row>
    <row r="29" spans="1:15" s="110" customFormat="1" ht="24.95" customHeight="1" x14ac:dyDescent="0.2">
      <c r="A29" s="193">
        <v>86</v>
      </c>
      <c r="B29" s="199" t="s">
        <v>165</v>
      </c>
      <c r="C29" s="113">
        <v>8.0122850122850124</v>
      </c>
      <c r="D29" s="115">
        <v>3261</v>
      </c>
      <c r="E29" s="114">
        <v>3232</v>
      </c>
      <c r="F29" s="114">
        <v>3175</v>
      </c>
      <c r="G29" s="114">
        <v>3044</v>
      </c>
      <c r="H29" s="140">
        <v>3025</v>
      </c>
      <c r="I29" s="115">
        <v>236</v>
      </c>
      <c r="J29" s="116">
        <v>7.8016528925619832</v>
      </c>
    </row>
    <row r="30" spans="1:15" s="110" customFormat="1" ht="24.95" customHeight="1" x14ac:dyDescent="0.2">
      <c r="A30" s="193">
        <v>87.88</v>
      </c>
      <c r="B30" s="204" t="s">
        <v>166</v>
      </c>
      <c r="C30" s="113">
        <v>8.3882063882063882</v>
      </c>
      <c r="D30" s="115">
        <v>3414</v>
      </c>
      <c r="E30" s="114">
        <v>3436</v>
      </c>
      <c r="F30" s="114">
        <v>3285</v>
      </c>
      <c r="G30" s="114">
        <v>3235</v>
      </c>
      <c r="H30" s="140">
        <v>3254</v>
      </c>
      <c r="I30" s="115">
        <v>160</v>
      </c>
      <c r="J30" s="116">
        <v>4.917025199754149</v>
      </c>
    </row>
    <row r="31" spans="1:15" s="110" customFormat="1" ht="24.95" customHeight="1" x14ac:dyDescent="0.2">
      <c r="A31" s="193" t="s">
        <v>167</v>
      </c>
      <c r="B31" s="199" t="s">
        <v>168</v>
      </c>
      <c r="C31" s="113">
        <v>1.5995085995085996</v>
      </c>
      <c r="D31" s="115">
        <v>651</v>
      </c>
      <c r="E31" s="114">
        <v>656</v>
      </c>
      <c r="F31" s="114">
        <v>662</v>
      </c>
      <c r="G31" s="114">
        <v>647</v>
      </c>
      <c r="H31" s="140">
        <v>651</v>
      </c>
      <c r="I31" s="115">
        <v>0</v>
      </c>
      <c r="J31" s="116">
        <v>0</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1.4545454545454546</v>
      </c>
      <c r="D34" s="115">
        <v>592</v>
      </c>
      <c r="E34" s="114">
        <v>460</v>
      </c>
      <c r="F34" s="114">
        <v>524</v>
      </c>
      <c r="G34" s="114">
        <v>530</v>
      </c>
      <c r="H34" s="140">
        <v>552</v>
      </c>
      <c r="I34" s="115">
        <v>40</v>
      </c>
      <c r="J34" s="116">
        <v>7.2463768115942031</v>
      </c>
    </row>
    <row r="35" spans="1:10" s="110" customFormat="1" ht="24.95" customHeight="1" x14ac:dyDescent="0.2">
      <c r="A35" s="292" t="s">
        <v>171</v>
      </c>
      <c r="B35" s="293" t="s">
        <v>172</v>
      </c>
      <c r="C35" s="113">
        <v>44.216216216216218</v>
      </c>
      <c r="D35" s="115">
        <v>17996</v>
      </c>
      <c r="E35" s="114">
        <v>17940</v>
      </c>
      <c r="F35" s="114">
        <v>18298</v>
      </c>
      <c r="G35" s="114">
        <v>18044</v>
      </c>
      <c r="H35" s="140">
        <v>18079</v>
      </c>
      <c r="I35" s="115">
        <v>-83</v>
      </c>
      <c r="J35" s="116">
        <v>-0.45909618894850379</v>
      </c>
    </row>
    <row r="36" spans="1:10" s="110" customFormat="1" ht="24.95" customHeight="1" x14ac:dyDescent="0.2">
      <c r="A36" s="294" t="s">
        <v>173</v>
      </c>
      <c r="B36" s="295" t="s">
        <v>174</v>
      </c>
      <c r="C36" s="125">
        <v>54.329238329238329</v>
      </c>
      <c r="D36" s="143">
        <v>22112</v>
      </c>
      <c r="E36" s="144">
        <v>21994</v>
      </c>
      <c r="F36" s="144">
        <v>22129</v>
      </c>
      <c r="G36" s="144">
        <v>21663</v>
      </c>
      <c r="H36" s="145">
        <v>21505</v>
      </c>
      <c r="I36" s="143">
        <v>607</v>
      </c>
      <c r="J36" s="146">
        <v>2.8225993954894211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2020-09-25T11:05:25Z</dcterms:created>
  <dcterms:modified xsi:type="dcterms:W3CDTF">2020-09-28T08:11:02Z</dcterms:modified>
</cp:coreProperties>
</file>