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D44" i="24"/>
  <c r="C44" i="24"/>
  <c r="M44" i="24" s="1"/>
  <c r="B44" i="24"/>
  <c r="K44" i="24" s="1"/>
  <c r="K43" i="24"/>
  <c r="H43" i="24"/>
  <c r="F43" i="24"/>
  <c r="E43" i="24"/>
  <c r="C43" i="24"/>
  <c r="B43" i="24"/>
  <c r="D43" i="24" s="1"/>
  <c r="L42" i="24"/>
  <c r="I42" i="24"/>
  <c r="G42" i="24"/>
  <c r="D42" i="24"/>
  <c r="C42" i="24"/>
  <c r="M42" i="24" s="1"/>
  <c r="B42" i="24"/>
  <c r="K42" i="24" s="1"/>
  <c r="M41" i="24"/>
  <c r="K41" i="24"/>
  <c r="H41" i="24"/>
  <c r="F41" i="24"/>
  <c r="E41" i="24"/>
  <c r="C41" i="24"/>
  <c r="B41" i="24"/>
  <c r="D41" i="24" s="1"/>
  <c r="L40" i="24"/>
  <c r="I40" i="24"/>
  <c r="G40" i="24"/>
  <c r="D40" i="24"/>
  <c r="C40" i="24"/>
  <c r="M40" i="24" s="1"/>
  <c r="B40" i="24"/>
  <c r="K40" i="24" s="1"/>
  <c r="M36" i="24"/>
  <c r="L36" i="24"/>
  <c r="K36" i="24"/>
  <c r="J36" i="24"/>
  <c r="I36" i="24"/>
  <c r="H36" i="24"/>
  <c r="G36" i="24"/>
  <c r="F36" i="24"/>
  <c r="E36" i="24"/>
  <c r="D36" i="24"/>
  <c r="K57" i="15"/>
  <c r="L57" i="15" s="1"/>
  <c r="C38" i="24"/>
  <c r="I38" i="24" s="1"/>
  <c r="C37" i="24"/>
  <c r="C35" i="24"/>
  <c r="C34" i="24"/>
  <c r="C33" i="24"/>
  <c r="C32" i="24"/>
  <c r="C31" i="24"/>
  <c r="C30" i="24"/>
  <c r="G30" i="24" s="1"/>
  <c r="C29" i="24"/>
  <c r="C28" i="24"/>
  <c r="M28" i="24" s="1"/>
  <c r="C27" i="24"/>
  <c r="C26" i="24"/>
  <c r="C25" i="24"/>
  <c r="C24" i="24"/>
  <c r="C23" i="24"/>
  <c r="C22" i="24"/>
  <c r="C21" i="24"/>
  <c r="C20" i="24"/>
  <c r="M20" i="24" s="1"/>
  <c r="C19" i="24"/>
  <c r="C18" i="24"/>
  <c r="C17" i="24"/>
  <c r="C16" i="24"/>
  <c r="C15" i="24"/>
  <c r="C9" i="24"/>
  <c r="C8" i="24"/>
  <c r="C7" i="24"/>
  <c r="B38" i="24"/>
  <c r="B37" i="24"/>
  <c r="B35" i="24"/>
  <c r="K35" i="24" s="1"/>
  <c r="B34" i="24"/>
  <c r="B33" i="24"/>
  <c r="B32" i="24"/>
  <c r="B31" i="24"/>
  <c r="B30" i="24"/>
  <c r="B29" i="24"/>
  <c r="B28" i="24"/>
  <c r="B27" i="24"/>
  <c r="B26" i="24"/>
  <c r="B25" i="24"/>
  <c r="B24" i="24"/>
  <c r="B23" i="24"/>
  <c r="B22" i="24"/>
  <c r="B21" i="24"/>
  <c r="B20" i="24"/>
  <c r="B19" i="24"/>
  <c r="K19" i="24" s="1"/>
  <c r="B18" i="24"/>
  <c r="B17" i="24"/>
  <c r="B16" i="24"/>
  <c r="B15" i="24"/>
  <c r="B9" i="24"/>
  <c r="B8" i="24"/>
  <c r="B7" i="24"/>
  <c r="K7" i="24" s="1"/>
  <c r="G17" i="24" l="1"/>
  <c r="M17" i="24"/>
  <c r="E17" i="24"/>
  <c r="L17" i="24"/>
  <c r="I17" i="24"/>
  <c r="K8" i="24"/>
  <c r="J8" i="24"/>
  <c r="H8" i="24"/>
  <c r="F8" i="24"/>
  <c r="D8" i="24"/>
  <c r="G25" i="24"/>
  <c r="M25" i="24"/>
  <c r="E25" i="24"/>
  <c r="L25" i="24"/>
  <c r="I25" i="24"/>
  <c r="G33" i="24"/>
  <c r="M33" i="24"/>
  <c r="E33" i="24"/>
  <c r="L33" i="24"/>
  <c r="I33" i="24"/>
  <c r="I18" i="24"/>
  <c r="L18" i="24"/>
  <c r="M18" i="24"/>
  <c r="G18" i="24"/>
  <c r="E18" i="24"/>
  <c r="B14" i="24"/>
  <c r="B6" i="24"/>
  <c r="F27" i="24"/>
  <c r="D27" i="24"/>
  <c r="J27" i="24"/>
  <c r="H27" i="24"/>
  <c r="G21" i="24"/>
  <c r="M21" i="24"/>
  <c r="E21" i="24"/>
  <c r="L21" i="24"/>
  <c r="I21" i="24"/>
  <c r="G35" i="24"/>
  <c r="M35" i="24"/>
  <c r="E35" i="24"/>
  <c r="L35" i="24"/>
  <c r="I35" i="24"/>
  <c r="C45" i="24"/>
  <c r="C39" i="24"/>
  <c r="K58" i="24"/>
  <c r="I58" i="24"/>
  <c r="J58" i="24"/>
  <c r="F33" i="24"/>
  <c r="D33" i="24"/>
  <c r="J33" i="24"/>
  <c r="H33" i="24"/>
  <c r="K33" i="24"/>
  <c r="C14" i="24"/>
  <c r="C6" i="24"/>
  <c r="G31" i="24"/>
  <c r="M31" i="24"/>
  <c r="E31" i="24"/>
  <c r="L31" i="24"/>
  <c r="I31" i="24"/>
  <c r="F7" i="24"/>
  <c r="D7" i="24"/>
  <c r="J7" i="24"/>
  <c r="H7" i="24"/>
  <c r="F17" i="24"/>
  <c r="D17" i="24"/>
  <c r="J17" i="24"/>
  <c r="H17" i="24"/>
  <c r="K17" i="24"/>
  <c r="F21" i="24"/>
  <c r="D21" i="24"/>
  <c r="J21" i="24"/>
  <c r="H21" i="24"/>
  <c r="K21" i="24"/>
  <c r="K24" i="24"/>
  <c r="J24" i="24"/>
  <c r="H24" i="24"/>
  <c r="F24" i="24"/>
  <c r="D24" i="24"/>
  <c r="F31" i="24"/>
  <c r="D31" i="24"/>
  <c r="J31" i="24"/>
  <c r="H31" i="24"/>
  <c r="K31" i="24"/>
  <c r="K34" i="24"/>
  <c r="J34" i="24"/>
  <c r="H34" i="24"/>
  <c r="F34" i="24"/>
  <c r="D34" i="24"/>
  <c r="B45" i="24"/>
  <c r="B39" i="24"/>
  <c r="G9" i="24"/>
  <c r="M9" i="24"/>
  <c r="E9" i="24"/>
  <c r="L9" i="24"/>
  <c r="I9" i="24"/>
  <c r="G15" i="24"/>
  <c r="M15" i="24"/>
  <c r="E15" i="24"/>
  <c r="L15" i="24"/>
  <c r="I15" i="24"/>
  <c r="I32" i="24"/>
  <c r="L32" i="24"/>
  <c r="G32" i="24"/>
  <c r="E32" i="24"/>
  <c r="M32" i="24"/>
  <c r="K28" i="24"/>
  <c r="J28" i="24"/>
  <c r="H28" i="24"/>
  <c r="F28" i="24"/>
  <c r="D28" i="24"/>
  <c r="I8" i="24"/>
  <c r="L8" i="24"/>
  <c r="M8" i="24"/>
  <c r="G8" i="24"/>
  <c r="E8" i="24"/>
  <c r="G19" i="24"/>
  <c r="M19" i="24"/>
  <c r="E19" i="24"/>
  <c r="L19" i="24"/>
  <c r="I19" i="24"/>
  <c r="I22" i="24"/>
  <c r="L22" i="24"/>
  <c r="M22" i="24"/>
  <c r="E22" i="24"/>
  <c r="I26" i="24"/>
  <c r="L26" i="24"/>
  <c r="M26" i="24"/>
  <c r="G26" i="24"/>
  <c r="E26" i="24"/>
  <c r="K74" i="24"/>
  <c r="I74" i="24"/>
  <c r="J74" i="24"/>
  <c r="D38" i="24"/>
  <c r="K38" i="24"/>
  <c r="J38" i="24"/>
  <c r="H38" i="24"/>
  <c r="F38" i="24"/>
  <c r="F15" i="24"/>
  <c r="D15" i="24"/>
  <c r="J15" i="24"/>
  <c r="H15" i="24"/>
  <c r="K15" i="24"/>
  <c r="K18" i="24"/>
  <c r="J18" i="24"/>
  <c r="H18" i="24"/>
  <c r="F18" i="24"/>
  <c r="D18" i="24"/>
  <c r="K22" i="24"/>
  <c r="J22" i="24"/>
  <c r="H22" i="24"/>
  <c r="F22" i="24"/>
  <c r="D22" i="24"/>
  <c r="F35" i="24"/>
  <c r="D35" i="24"/>
  <c r="J35" i="24"/>
  <c r="H35" i="24"/>
  <c r="G7" i="24"/>
  <c r="M7" i="24"/>
  <c r="E7" i="24"/>
  <c r="L7" i="24"/>
  <c r="I7" i="24"/>
  <c r="I16" i="24"/>
  <c r="L16" i="24"/>
  <c r="G16" i="24"/>
  <c r="E16" i="24"/>
  <c r="M16" i="24"/>
  <c r="G29" i="24"/>
  <c r="M29" i="24"/>
  <c r="E29" i="24"/>
  <c r="L29" i="24"/>
  <c r="I29" i="24"/>
  <c r="I37" i="24"/>
  <c r="G37" i="24"/>
  <c r="L37" i="24"/>
  <c r="M37" i="24"/>
  <c r="E37" i="24"/>
  <c r="K20" i="24"/>
  <c r="J20" i="24"/>
  <c r="H20" i="24"/>
  <c r="F20" i="24"/>
  <c r="D20" i="24"/>
  <c r="F25" i="24"/>
  <c r="D25" i="24"/>
  <c r="J25" i="24"/>
  <c r="H25" i="24"/>
  <c r="K25" i="24"/>
  <c r="F29" i="24"/>
  <c r="D29" i="24"/>
  <c r="J29" i="24"/>
  <c r="H29" i="24"/>
  <c r="K29" i="24"/>
  <c r="K32" i="24"/>
  <c r="J32" i="24"/>
  <c r="H32" i="24"/>
  <c r="F32" i="24"/>
  <c r="D32" i="24"/>
  <c r="G23" i="24"/>
  <c r="M23" i="24"/>
  <c r="E23" i="24"/>
  <c r="L23" i="24"/>
  <c r="I23" i="24"/>
  <c r="G22" i="24"/>
  <c r="F9" i="24"/>
  <c r="D9" i="24"/>
  <c r="J9" i="24"/>
  <c r="H9" i="24"/>
  <c r="K9" i="24"/>
  <c r="F19" i="24"/>
  <c r="D19" i="24"/>
  <c r="J19" i="24"/>
  <c r="H19" i="24"/>
  <c r="H37" i="24"/>
  <c r="F37" i="24"/>
  <c r="D37" i="24"/>
  <c r="J37" i="24"/>
  <c r="K37" i="24"/>
  <c r="G27" i="24"/>
  <c r="M27" i="24"/>
  <c r="E27" i="24"/>
  <c r="L27" i="24"/>
  <c r="I27" i="24"/>
  <c r="I30" i="24"/>
  <c r="L30" i="24"/>
  <c r="M30" i="24"/>
  <c r="E30" i="24"/>
  <c r="I34" i="24"/>
  <c r="L34" i="24"/>
  <c r="M34" i="24"/>
  <c r="G34" i="24"/>
  <c r="E34" i="24"/>
  <c r="K66" i="24"/>
  <c r="I66" i="24"/>
  <c r="J66" i="24"/>
  <c r="K16" i="24"/>
  <c r="J16" i="24"/>
  <c r="H16" i="24"/>
  <c r="F16" i="24"/>
  <c r="D16" i="24"/>
  <c r="F23" i="24"/>
  <c r="D23" i="24"/>
  <c r="J23" i="24"/>
  <c r="H23" i="24"/>
  <c r="K23" i="24"/>
  <c r="K26" i="24"/>
  <c r="J26" i="24"/>
  <c r="H26" i="24"/>
  <c r="F26" i="24"/>
  <c r="D26" i="24"/>
  <c r="K30" i="24"/>
  <c r="J30" i="24"/>
  <c r="H30" i="24"/>
  <c r="F30" i="24"/>
  <c r="D30" i="24"/>
  <c r="I24" i="24"/>
  <c r="L24" i="24"/>
  <c r="G24" i="24"/>
  <c r="E24" i="24"/>
  <c r="M24" i="24"/>
  <c r="M38" i="24"/>
  <c r="E38" i="24"/>
  <c r="L38" i="24"/>
  <c r="G38" i="24"/>
  <c r="K27" i="24"/>
  <c r="J77" i="24"/>
  <c r="K53" i="24"/>
  <c r="I53" i="24"/>
  <c r="K61" i="24"/>
  <c r="I61" i="24"/>
  <c r="K69" i="24"/>
  <c r="I69" i="24"/>
  <c r="E20" i="24"/>
  <c r="E28" i="24"/>
  <c r="I43" i="24"/>
  <c r="G43" i="24"/>
  <c r="L43" i="24"/>
  <c r="K55" i="24"/>
  <c r="I55" i="24"/>
  <c r="K63" i="24"/>
  <c r="I63" i="24"/>
  <c r="K71" i="24"/>
  <c r="I71" i="24"/>
  <c r="G20" i="24"/>
  <c r="G28" i="24"/>
  <c r="K52" i="24"/>
  <c r="I52" i="24"/>
  <c r="K60" i="24"/>
  <c r="I60" i="24"/>
  <c r="K68" i="24"/>
  <c r="I68" i="24"/>
  <c r="K57" i="24"/>
  <c r="I57" i="24"/>
  <c r="K65" i="24"/>
  <c r="I65" i="24"/>
  <c r="K73" i="24"/>
  <c r="I73" i="24"/>
  <c r="I41" i="24"/>
  <c r="G41" i="24"/>
  <c r="L41" i="24"/>
  <c r="K54" i="24"/>
  <c r="I54" i="24"/>
  <c r="K62" i="24"/>
  <c r="I62" i="24"/>
  <c r="K70" i="24"/>
  <c r="I70" i="24"/>
  <c r="I20" i="24"/>
  <c r="L20" i="24"/>
  <c r="I28" i="24"/>
  <c r="L28" i="24"/>
  <c r="K51" i="24"/>
  <c r="I51" i="24"/>
  <c r="K59" i="24"/>
  <c r="I59" i="24"/>
  <c r="K67" i="24"/>
  <c r="I67" i="24"/>
  <c r="K75" i="24"/>
  <c r="K77" i="24" s="1"/>
  <c r="I75" i="24"/>
  <c r="I77" i="24" s="1"/>
  <c r="M43" i="24"/>
  <c r="K56" i="24"/>
  <c r="I56" i="24"/>
  <c r="K64" i="24"/>
  <c r="I64" i="24"/>
  <c r="K72" i="24"/>
  <c r="I72" i="24"/>
  <c r="F40" i="24"/>
  <c r="J41" i="24"/>
  <c r="F42" i="24"/>
  <c r="J43" i="24"/>
  <c r="F44" i="24"/>
  <c r="H40" i="24"/>
  <c r="H42" i="24"/>
  <c r="H44" i="24"/>
  <c r="J40" i="24"/>
  <c r="J42" i="24"/>
  <c r="J44" i="24"/>
  <c r="E40" i="24"/>
  <c r="E42" i="24"/>
  <c r="E44" i="24"/>
  <c r="J79" i="24" l="1"/>
  <c r="J78" i="24"/>
  <c r="H45" i="24"/>
  <c r="F45" i="24"/>
  <c r="D45" i="24"/>
  <c r="J45" i="24"/>
  <c r="K45" i="24"/>
  <c r="I6" i="24"/>
  <c r="L6" i="24"/>
  <c r="M6" i="24"/>
  <c r="G6" i="24"/>
  <c r="E6" i="24"/>
  <c r="I14" i="24"/>
  <c r="L14" i="24"/>
  <c r="M14" i="24"/>
  <c r="E14" i="24"/>
  <c r="G14" i="24"/>
  <c r="I78" i="24"/>
  <c r="I79" i="24"/>
  <c r="I39" i="24"/>
  <c r="G39" i="24"/>
  <c r="L39" i="24"/>
  <c r="M39" i="24"/>
  <c r="E39" i="24"/>
  <c r="K6" i="24"/>
  <c r="J6" i="24"/>
  <c r="H6" i="24"/>
  <c r="F6" i="24"/>
  <c r="D6" i="24"/>
  <c r="I45" i="24"/>
  <c r="G45" i="24"/>
  <c r="L45" i="24"/>
  <c r="E45" i="24"/>
  <c r="M45" i="24"/>
  <c r="K14" i="24"/>
  <c r="J14" i="24"/>
  <c r="H14" i="24"/>
  <c r="F14" i="24"/>
  <c r="D14" i="24"/>
  <c r="K79" i="24"/>
  <c r="K78" i="24"/>
  <c r="H39" i="24"/>
  <c r="F39" i="24"/>
  <c r="D39" i="24"/>
  <c r="J39" i="24"/>
  <c r="K39" i="24"/>
  <c r="I83" i="24" l="1"/>
  <c r="I82" i="24"/>
  <c r="I81" i="24"/>
</calcChain>
</file>

<file path=xl/sharedStrings.xml><?xml version="1.0" encoding="utf-8"?>
<sst xmlns="http://schemas.openxmlformats.org/spreadsheetml/2006/main" count="1716" uniqueCount="521">
  <si>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</si>
  <si>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</si>
  <si>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</si>
  <si>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</si>
  <si>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</si>
  <si>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</si>
  <si>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</si>
  <si>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</si>
  <si>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</si>
  <si>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</si>
  <si>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</si>
  <si>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</si>
  <si>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</si>
  <si>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Landshut (09274)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</si>
  <si>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</si>
  <si>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</si>
  <si>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</si>
  <si>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</si>
  <si>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</si>
  <si>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</si>
  <si>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</si>
  <si>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</si>
  <si>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</si>
  <si>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</si>
  <si>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</si>
  <si>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</si>
  <si>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</si>
  <si>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</si>
  <si>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</si>
  <si>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</si>
  <si>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</si>
  <si>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</si>
  <si>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</si>
  <si>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</si>
  <si>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</si>
  <si>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</si>
  <si>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</si>
  <si>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</si>
  <si>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</si>
  <si>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</si>
  <si>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</si>
  <si>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</si>
  <si>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</si>
  <si>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</si>
  <si>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</si>
  <si>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</si>
  <si>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</si>
  <si>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</si>
  <si>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</si>
  <si>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</si>
  <si>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</si>
  <si>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</si>
  <si>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</si>
  <si>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</si>
  <si>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</si>
  <si>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</si>
  <si>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</si>
  <si>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</si>
  <si>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</si>
  <si>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</si>
  <si>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</si>
  <si>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</si>
  <si>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</si>
  <si>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</si>
  <si>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</si>
  <si>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</si>
  <si>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</si>
  <si>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</si>
  <si>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</si>
  <si>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</si>
  <si>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</si>
  <si>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</si>
  <si>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</si>
  <si>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</si>
  <si>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</si>
  <si>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</si>
  <si>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</si>
  <si>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</si>
  <si>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</si>
  <si>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</si>
  <si>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</si>
  <si>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</si>
  <si>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</si>
  <si>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</si>
  <si>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</si>
  <si>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</si>
  <si>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</si>
  <si>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</si>
  <si>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</si>
  <si>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</si>
  <si>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</si>
  <si>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</si>
  <si>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Landshut (09274);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</si>
  <si>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</si>
  <si>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</si>
  <si>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</si>
  <si>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</si>
  <si>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</si>
  <si>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</si>
  <si>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</si>
  <si>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</si>
  <si>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</si>
  <si>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</si>
  <si>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</si>
  <si>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</si>
  <si>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</si>
  <si>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</si>
  <si>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</si>
  <si>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</si>
  <si>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</si>
  <si>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</si>
  <si>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</si>
  <si>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</si>
  <si>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</si>
  <si>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</si>
  <si>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</si>
  <si>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</si>
  <si>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</si>
  <si>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</si>
  <si>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</si>
  <si>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</si>
  <si>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</si>
  <si>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</si>
  <si>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</si>
  <si>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</si>
  <si>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</si>
  <si>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</si>
  <si>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</si>
  <si>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</si>
  <si>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</si>
  <si>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</si>
  <si>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</si>
  <si>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</si>
  <si>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</si>
  <si>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</si>
  <si>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</si>
  <si>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</si>
  <si>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</si>
  <si>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</si>
  <si>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</si>
  <si>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</si>
  <si>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</si>
  <si>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</si>
  <si>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</si>
  <si>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</si>
  <si>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</si>
  <si>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</si>
  <si>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</si>
  <si>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</si>
  <si>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</si>
  <si>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</si>
  <si>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</si>
  <si>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</si>
  <si>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</si>
  <si>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</si>
  <si>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</si>
  <si>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</si>
  <si>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</si>
  <si>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</si>
  <si>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</si>
  <si>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</si>
  <si>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</si>
  <si>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</si>
  <si>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</si>
  <si>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</si>
  <si>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</si>
  <si>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</si>
  <si>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</si>
  <si>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</si>
  <si>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</si>
  <si>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</si>
  <si>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</si>
  <si>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</si>
  <si>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</si>
  <si>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</si>
  <si>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</si>
  <si>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</si>
  <si>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</si>
  <si>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</si>
  <si>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</si>
  <si>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</si>
  <si>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</si>
  <si>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</si>
  <si>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Landshut (09274)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</si>
  <si>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</si>
  <si>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</si>
  <si>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</si>
  <si>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</si>
  <si>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</si>
  <si>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</si>
  <si>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</si>
  <si>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</si>
  <si>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</si>
  <si>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</si>
  <si>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</si>
  <si>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</si>
  <si>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</si>
  <si>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</si>
  <si>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</si>
  <si>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</si>
  <si>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</si>
  <si>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</si>
  <si>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</si>
  <si>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</si>
  <si>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</si>
  <si>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</si>
  <si>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</si>
  <si>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</si>
  <si>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</si>
  <si>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</si>
  <si>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</si>
  <si>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</si>
  <si>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</si>
  <si>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</si>
  <si>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</si>
  <si>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</si>
  <si>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</si>
  <si>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</si>
  <si>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</si>
  <si>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</si>
  <si>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</si>
  <si>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</si>
  <si>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</si>
  <si>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</si>
  <si>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</si>
  <si>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</si>
  <si>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</si>
  <si>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</si>
  <si>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</si>
  <si>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</si>
  <si>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</si>
  <si>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</si>
  <si>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</si>
  <si>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</si>
  <si>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</si>
  <si>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</si>
  <si>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</si>
  <si>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</si>
  <si>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</si>
  <si>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</si>
  <si>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</si>
  <si>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</si>
  <si>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</si>
  <si>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</si>
  <si>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</si>
  <si>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</si>
  <si>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</si>
  <si>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</si>
  <si>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</si>
  <si>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</si>
  <si>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</si>
  <si>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</si>
  <si>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</si>
  <si>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</si>
  <si>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</si>
  <si>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</si>
  <si>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</si>
  <si>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</si>
  <si>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</si>
  <si>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</si>
  <si>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</si>
  <si>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</si>
  <si>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</si>
  <si>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</si>
  <si>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</si>
  <si>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</si>
  <si>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</si>
  <si>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</si>
  <si>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</si>
  <si>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</si>
  <si>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</si>
  <si>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</si>
  <si>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</si>
  <si>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</si>
  <si>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</si>
  <si>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</si>
  <si>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</si>
  <si>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</si>
  <si>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</si>
  <si>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</si>
  <si>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</si>
  <si>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</si>
  <si>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</si>
  <si>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</si>
  <si>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</si>
  <si>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</si>
  <si>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</si>
  <si>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</si>
  <si>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</si>
  <si>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</si>
  <si>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</si>
  <si>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</si>
  <si>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</si>
  <si>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</si>
  <si>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</si>
  <si>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</si>
  <si>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</si>
  <si>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</si>
  <si>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</si>
  <si>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</si>
  <si>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</si>
  <si>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</si>
  <si>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</si>
  <si>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</si>
  <si>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</si>
  <si>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</si>
  <si>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</si>
  <si>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</si>
  <si>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</si>
  <si>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</si>
  <si>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</si>
  <si>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</si>
  <si>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</si>
  <si>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</si>
  <si>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</si>
  <si>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</si>
  <si>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</si>
  <si>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</si>
  <si>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</si>
  <si>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</si>
  <si>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</si>
  <si>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</si>
  <si>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</si>
  <si>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</si>
  <si>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</si>
  <si>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</si>
  <si>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</si>
  <si>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</si>
  <si>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</si>
  <si>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</si>
  <si>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</si>
  <si>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</si>
  <si>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</si>
  <si>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</si>
  <si>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</si>
  <si>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</si>
  <si>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</si>
  <si>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</si>
  <si>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</si>
  <si>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</si>
  <si>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</si>
  <si>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</si>
  <si>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</si>
  <si>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</si>
  <si>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</si>
  <si>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</si>
  <si>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</si>
  <si>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</si>
  <si>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</si>
  <si>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</si>
  <si>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</si>
  <si>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</si>
  <si>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</si>
  <si>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</si>
  <si>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</si>
  <si>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</si>
  <si>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</si>
  <si>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</si>
  <si>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</si>
  <si>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</si>
  <si>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</si>
  <si>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</si>
  <si>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</si>
  <si>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</si>
  <si>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</si>
  <si>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</si>
  <si>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</si>
  <si>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</si>
  <si>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</si>
  <si>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</si>
  <si>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</si>
  <si>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</si>
  <si>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</si>
  <si>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Landshut (09274);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</si>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</sst>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{668EBBFC-D8DB-4D22-88A6-CAC75BEE6547}</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F416-4233-9BD2-5A20F212C707}"/>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{CB82DA55-2E28-4FD1-B87D-BD82EBAAEE40}</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F416-4233-9BD2-5A20F212C70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{1271DA49-9508-48A2-8718-5089FDB5272F}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416-4233-9BD2-5A20F212C70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{A6B8B79E-0D09-4E64-B6F4-EE16D5778F9B}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416-4233-9BD2-5A20F212C70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1.6935215459012862</c:v>
                </c:pt>
                <c:pt idx="1">
                  <c:v>1.0013227114154917</c:v>
                </c:pt>
                <c:pt idx="2">
                  <c:v>1.1186464311118853</c:v>
                </c:pt>
                <c:pt idx="3">
                  <c:v>1.0875687030768</c:v>
                </c:pt>
              </c:numCache>
            </c:numRef>
          </c:val>
          <c:extLst>
            <c:ext xmlns:c16="http://schemas.microsoft.com/office/drawing/2014/chart" uri="{C3380CC4-5D6E-409C-BE32-E72D297353CC}">
              <c16:uniqueId val="{00000004-F416-4233-9BD2-5A20F212C70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{C75BC3EF-2A80-4D2D-931C-2E0E1E043F50}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416-4233-9BD2-5A20F212C70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{8254D964-F35F-4C1B-BD86-165846B610F3}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416-4233-9BD2-5A20F212C70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{397529A5-18A8-4917-B4C0-F533F9563662}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416-4233-9BD2-5A20F212C70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{F194F540-D52E-43D4-A980-1A2731040A34}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416-4233-9BD2-5A20F212C70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416-4233-9BD2-5A20F212C70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416-4233-9BD2-5A20F212C70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{8CF138C8-30C6-4AB5-A6AD-8C6BB42FDF2E}</c15:txfldGUID>
                      <c15:f>Daten_Diagramme!$E$6</c15:f>
                      <c15:dlblFieldTableCache>
                        <c:ptCount val="1"/>
                        <c:pt idx="0">
                          <c:v>-0.9</c:v>
                        </c:pt>
                      </c15:dlblFieldTableCache>
                    </c15:dlblFTEntry>
                  </c15:dlblFieldTable>
                  <c15:showDataLabelsRange val="0"/>
                </c:ext>
                <c:ext xmlns:c16="http://schemas.microsoft.com/office/drawing/2014/chart" uri="{C3380CC4-5D6E-409C-BE32-E72D297353CC}">
                  <c16:uniqueId val="{00000000-C2F6-46DA-A577-EE08125D3FB5}"/>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{67C14637-E42E-4327-9CA2-6A3CB2DD5F51}</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C2F6-46DA-A577-EE08125D3FB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{F1929EB5-08AD-4FB5-83B6-28D4B7C929D4}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2F6-46DA-A577-EE08125D3FB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{83662588-D6FF-4AA0-A061-255D1348C1B0}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2F6-46DA-A577-EE08125D3F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-0.85557400076618573</c:v>
                </c:pt>
                <c:pt idx="1">
                  <c:v>-1.8915068707011207</c:v>
                </c:pt>
                <c:pt idx="2">
                  <c:v>-2.7637010795899166</c:v>
                </c:pt>
                <c:pt idx="3">
                  <c:v>-2.8655893304673015</c:v>
                </c:pt>
              </c:numCache>
            </c:numRef>
          </c:val>
          <c:extLst>
            <c:ext xmlns:c16="http://schemas.microsoft.com/office/drawing/2014/chart" uri="{C3380CC4-5D6E-409C-BE32-E72D297353CC}">
              <c16:uniqueId val="{00000004-C2F6-46DA-A577-EE08125D3FB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{E6B44CDB-F584-4395-8247-E17EBC845216}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2F6-46DA-A577-EE08125D3FB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{01CCB4A5-E4AD-4852-84C0-D674E041142B}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2F6-46DA-A577-EE08125D3FB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{718657AA-7C6D-4A14-8361-95DDB32C1C90}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2F6-46DA-A577-EE08125D3FB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{308E04ED-8789-4C8A-8A16-D84B797A3D18}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2F6-46DA-A577-EE08125D3F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2F6-46DA-A577-EE08125D3FB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2F6-46DA-A577-EE08125D3FB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{4846D754-5F16-4B9D-A7DF-E591D5CED916}</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80F5-4DAD-B980-D561BBFCD40D}"/>
                </c:ext>
              </c:extLst>
            </c:dLbl>
            <c:dLbl>
              <c:idx val="1"/>
              <c:tx>
                <c:strRef>
                  <c:f>Daten_Diagramme!$D$15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{7B37FBF5-C938-4D31-8513-695BC481FC18}</c15:txfldGUID>
                      <c15:f>Daten_Diagramme!$D$15</c15:f>
                      <c15:dlblFieldTableCache>
                        <c:ptCount val="1"/>
                        <c:pt idx="0">
                          <c:v>1.1</c:v>
                        </c:pt>
                      </c15:dlblFieldTableCache>
                    </c15:dlblFTEntry>
                  </c15:dlblFieldTable>
                  <c15:showDataLabelsRange val="0"/>
                </c:ext>
                <c:ext xmlns:c16="http://schemas.microsoft.com/office/drawing/2014/chart" uri="{C3380CC4-5D6E-409C-BE32-E72D297353CC}">
                  <c16:uniqueId val="{00000001-80F5-4DAD-B980-D561BBFCD40D}"/>
                </c:ext>
              </c:extLst>
            </c:dLbl>
            <c:dLbl>
              <c:idx val="2"/>
              <c:tx>
                <c:strRef>
                  <c:f>Daten_Diagramme!$D$16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{5086F019-307A-40CB-A96F-9ABEFEABC3FD}</c15:txfldGUID>
                      <c15:f>Daten_Diagramme!$D$16</c15:f>
                      <c15:dlblFieldTableCache>
                        <c:ptCount val="1"/>
                        <c:pt idx="0">
                          <c:v>3.3</c:v>
                        </c:pt>
                      </c15:dlblFieldTableCache>
                    </c15:dlblFTEntry>
                  </c15:dlblFieldTable>
                  <c15:showDataLabelsRange val="0"/>
                </c:ext>
                <c:ext xmlns:c16="http://schemas.microsoft.com/office/drawing/2014/chart" uri="{C3380CC4-5D6E-409C-BE32-E72D297353CC}">
                  <c16:uniqueId val="{00000002-80F5-4DAD-B980-D561BBFCD40D}"/>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{E01538D1-58EE-4D37-8AC7-91A6293C10C8}</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80F5-4DAD-B980-D561BBFCD40D}"/>
                </c:ext>
              </c:extLst>
            </c:dLbl>
            <c:dLbl>
              <c:idx val="4"/>
              <c:tx>
                <c:strRef>
                  <c:f>Daten_Diagramme!$D$18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{7D0D16C8-E763-404A-AF0F-8883B602E1A6}</c15:txfldGUID>
                      <c15:f>Daten_Diagramme!$D$18</c15:f>
                      <c15:dlblFieldTableCache>
                        <c:ptCount val="1"/>
                        <c:pt idx="0">
                          <c:v>1.1</c:v>
                        </c:pt>
                      </c15:dlblFieldTableCache>
                    </c15:dlblFTEntry>
                  </c15:dlblFieldTable>
                  <c15:showDataLabelsRange val="0"/>
                </c:ext>
                <c:ext xmlns:c16="http://schemas.microsoft.com/office/drawing/2014/chart" uri="{C3380CC4-5D6E-409C-BE32-E72D297353CC}">
                  <c16:uniqueId val="{00000004-80F5-4DAD-B980-D561BBFCD40D}"/>
                </c:ext>
              </c:extLst>
            </c:dLbl>
            <c:dLbl>
              <c:idx val="5"/>
              <c:tx>
                <c:strRef>
                  <c:f>Daten_Diagramme!$D$19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{7FF8F28A-2663-49C6-A6F6-03B209B5C88D}</c15:txfldGUID>
                      <c15:f>Daten_Diagramme!$D$19</c15:f>
                      <c15:dlblFieldTableCache>
                        <c:ptCount val="1"/>
                        <c:pt idx="0">
                          <c:v>-0.8</c:v>
                        </c:pt>
                      </c15:dlblFieldTableCache>
                    </c15:dlblFTEntry>
                  </c15:dlblFieldTable>
                  <c15:showDataLabelsRange val="0"/>
                </c:ext>
                <c:ext xmlns:c16="http://schemas.microsoft.com/office/drawing/2014/chart" uri="{C3380CC4-5D6E-409C-BE32-E72D297353CC}">
                  <c16:uniqueId val="{00000005-80F5-4DAD-B980-D561BBFCD40D}"/>
                </c:ext>
              </c:extLst>
            </c:dLbl>
            <c:dLbl>
              <c:idx val="6"/>
              <c:tx>
                <c:strRef>
                  <c:f>Daten_Diagramme!$D$20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{6AD30A34-B0F3-4A93-BBE8-4870FB104168}</c15:txfldGUID>
                      <c15:f>Daten_Diagramme!$D$20</c15:f>
                      <c15:dlblFieldTableCache>
                        <c:ptCount val="1"/>
                        <c:pt idx="0">
                          <c:v>3.3</c:v>
                        </c:pt>
                      </c15:dlblFieldTableCache>
                    </c15:dlblFTEntry>
                  </c15:dlblFieldTable>
                  <c15:showDataLabelsRange val="0"/>
                </c:ext>
                <c:ext xmlns:c16="http://schemas.microsoft.com/office/drawing/2014/chart" uri="{C3380CC4-5D6E-409C-BE32-E72D297353CC}">
                  <c16:uniqueId val="{00000006-80F5-4DAD-B980-D561BBFCD40D}"/>
                </c:ext>
              </c:extLst>
            </c:dLbl>
            <c:dLbl>
              <c:idx val="7"/>
              <c:tx>
                <c:strRef>
                  <c:f>Daten_Diagramme!$D$21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{A2D16C82-17D7-4162-A32F-2DD4876A3C35}</c15:txfldGUID>
                      <c15:f>Daten_Diagramme!$D$21</c15:f>
                      <c15:dlblFieldTableCache>
                        <c:ptCount val="1"/>
                        <c:pt idx="0">
                          <c:v>3.6</c:v>
                        </c:pt>
                      </c15:dlblFieldTableCache>
                    </c15:dlblFTEntry>
                  </c15:dlblFieldTable>
                  <c15:showDataLabelsRange val="0"/>
                </c:ext>
                <c:ext xmlns:c16="http://schemas.microsoft.com/office/drawing/2014/chart" uri="{C3380CC4-5D6E-409C-BE32-E72D297353CC}">
                  <c16:uniqueId val="{00000007-80F5-4DAD-B980-D561BBFCD40D}"/>
                </c:ext>
              </c:extLst>
            </c:dLbl>
            <c:dLbl>
              <c:idx val="8"/>
              <c:tx>
                <c:strRef>
                  <c:f>Daten_Diagramme!$D$22</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{869F0953-BF1F-41F2-A100-AAB91FE29882}</c15:txfldGUID>
                      <c15:f>Daten_Diagramme!$D$22</c15:f>
                      <c15:dlblFieldTableCache>
                        <c:ptCount val="1"/>
                        <c:pt idx="0">
                          <c:v>4.5</c:v>
                        </c:pt>
                      </c15:dlblFieldTableCache>
                    </c15:dlblFTEntry>
                  </c15:dlblFieldTable>
                  <c15:showDataLabelsRange val="0"/>
                </c:ext>
                <c:ext xmlns:c16="http://schemas.microsoft.com/office/drawing/2014/chart" uri="{C3380CC4-5D6E-409C-BE32-E72D297353CC}">
                  <c16:uniqueId val="{00000008-80F5-4DAD-B980-D561BBFCD40D}"/>
                </c:ext>
              </c:extLst>
            </c:dLbl>
            <c:dLbl>
              <c:idx val="9"/>
              <c:tx>
                <c:strRef>
                  <c:f>Daten_Diagramme!$D$23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{6BB66404-ABC9-4518-A326-9F330104B4AD}</c15:txfldGUID>
                      <c15:f>Daten_Diagramme!$D$23</c15:f>
                      <c15:dlblFieldTableCache>
                        <c:ptCount val="1"/>
                        <c:pt idx="0">
                          <c:v>-2.8</c:v>
                        </c:pt>
                      </c15:dlblFieldTableCache>
                    </c15:dlblFTEntry>
                  </c15:dlblFieldTable>
                  <c15:showDataLabelsRange val="0"/>
                </c:ext>
                <c:ext xmlns:c16="http://schemas.microsoft.com/office/drawing/2014/chart" uri="{C3380CC4-5D6E-409C-BE32-E72D297353CC}">
                  <c16:uniqueId val="{00000009-80F5-4DAD-B980-D561BBFCD40D}"/>
                </c:ext>
              </c:extLst>
            </c:dLbl>
            <c:dLbl>
              <c:idx val="10"/>
              <c:tx>
                <c:strRef>
                  <c:f>Daten_Diagramme!$D$24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{562C7121-21D9-4D79-B51C-075DC5516748}</c15:txfldGUID>
                      <c15:f>Daten_Diagramme!$D$24</c15:f>
                      <c15:dlblFieldTableCache>
                        <c:ptCount val="1"/>
                        <c:pt idx="0">
                          <c:v>-2.0</c:v>
                        </c:pt>
                      </c15:dlblFieldTableCache>
                    </c15:dlblFTEntry>
                  </c15:dlblFieldTable>
                  <c15:showDataLabelsRange val="0"/>
                </c:ext>
                <c:ext xmlns:c16="http://schemas.microsoft.com/office/drawing/2014/chart" uri="{C3380CC4-5D6E-409C-BE32-E72D297353CC}">
                  <c16:uniqueId val="{0000000A-80F5-4DAD-B980-D561BBFCD40D}"/>
                </c:ext>
              </c:extLst>
            </c:dLbl>
            <c:dLbl>
              <c:idx val="11"/>
              <c:tx>
                <c:strRef>
                  <c:f>Daten_Diagramme!$D$25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{E65D4C72-CD3E-45C7-B2AE-C359DA15CD71}</c15:txfldGUID>
                      <c15:f>Daten_Diagramme!$D$25</c15:f>
                      <c15:dlblFieldTableCache>
                        <c:ptCount val="1"/>
                        <c:pt idx="0">
                          <c:v>0.0</c:v>
                        </c:pt>
                      </c15:dlblFieldTableCache>
                    </c15:dlblFTEntry>
                  </c15:dlblFieldTable>
                  <c15:showDataLabelsRange val="0"/>
                </c:ext>
                <c:ext xmlns:c16="http://schemas.microsoft.com/office/drawing/2014/chart" uri="{C3380CC4-5D6E-409C-BE32-E72D297353CC}">
                  <c16:uniqueId val="{0000000B-80F5-4DAD-B980-D561BBFCD40D}"/>
                </c:ext>
              </c:extLst>
            </c:dLbl>
            <c:dLbl>
              <c:idx val="12"/>
              <c:tx>
                <c:strRef>
                  <c:f>Daten_Diagramme!$D$26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{39C8802D-7D41-479C-8B1D-687D0E6ED36A}</c15:txfldGUID>
                      <c15:f>Daten_Diagramme!$D$26</c15:f>
                      <c15:dlblFieldTableCache>
                        <c:ptCount val="1"/>
                        <c:pt idx="0">
                          <c:v>0.0</c:v>
                        </c:pt>
                      </c15:dlblFieldTableCache>
                    </c15:dlblFTEntry>
                  </c15:dlblFieldTable>
                  <c15:showDataLabelsRange val="0"/>
                </c:ext>
                <c:ext xmlns:c16="http://schemas.microsoft.com/office/drawing/2014/chart" uri="{C3380CC4-5D6E-409C-BE32-E72D297353CC}">
                  <c16:uniqueId val="{0000000C-80F5-4DAD-B980-D561BBFCD40D}"/>
                </c:ext>
              </c:extLst>
            </c:dLbl>
            <c:dLbl>
              <c:idx val="13"/>
              <c:tx>
                <c:strRef>
                  <c:f>Daten_Diagramme!$D$27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{0BAFFD85-4440-4638-B772-4D70390F6472}</c15:txfldGUID>
                      <c15:f>Daten_Diagramme!$D$27</c15:f>
                      <c15:dlblFieldTableCache>
                        <c:ptCount val="1"/>
                        <c:pt idx="0">
                          <c:v>3.0</c:v>
                        </c:pt>
                      </c15:dlblFieldTableCache>
                    </c15:dlblFTEntry>
                  </c15:dlblFieldTable>
                  <c15:showDataLabelsRange val="0"/>
                </c:ext>
                <c:ext xmlns:c16="http://schemas.microsoft.com/office/drawing/2014/chart" uri="{C3380CC4-5D6E-409C-BE32-E72D297353CC}">
                  <c16:uniqueId val="{0000000D-80F5-4DAD-B980-D561BBFCD40D}"/>
                </c:ext>
              </c:extLst>
            </c:dLbl>
            <c:dLbl>
              <c:idx val="14"/>
              <c:tx>
                <c:strRef>
                  <c:f>Daten_Diagramme!$D$28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{3CF1C80C-229E-4C2F-9962-C5FB3455D218}</c15:txfldGUID>
                      <c15:f>Daten_Diagramme!$D$28</c15:f>
                      <c15:dlblFieldTableCache>
                        <c:ptCount val="1"/>
                        <c:pt idx="0">
                          <c:v>4.7</c:v>
                        </c:pt>
                      </c15:dlblFieldTableCache>
                    </c15:dlblFTEntry>
                  </c15:dlblFieldTable>
                  <c15:showDataLabelsRange val="0"/>
                </c:ext>
                <c:ext xmlns:c16="http://schemas.microsoft.com/office/drawing/2014/chart" uri="{C3380CC4-5D6E-409C-BE32-E72D297353CC}">
                  <c16:uniqueId val="{0000000E-80F5-4DAD-B980-D561BBFCD40D}"/>
                </c:ext>
              </c:extLst>
            </c:dLbl>
            <c:dLbl>
              <c:idx val="15"/>
              <c:tx>
                <c:strRef>
                  <c:f>Daten_Diagramme!$D$29</c:f>
                  <c:strCache>
                    <c:ptCount val="1"/>
                    <c:pt idx="0">
                      <c:v>-14.7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{0F02EA95-2E38-45A7-BD50-79C2BA73D2D6}</c15:txfldGUID>
                      <c15:f>Daten_Diagramme!$D$29</c15:f>
                      <c15:dlblFieldTableCache>
                        <c:ptCount val="1"/>
                        <c:pt idx="0">
                          <c:v>-14.7</c:v>
                        </c:pt>
                      </c15:dlblFieldTableCache>
                    </c15:dlblFTEntry>
                  </c15:dlblFieldTable>
                  <c15:showDataLabelsRange val="0"/>
                </c:ext>
                <c:ext xmlns:c16="http://schemas.microsoft.com/office/drawing/2014/chart" uri="{C3380CC4-5D6E-409C-BE32-E72D297353CC}">
                  <c16:uniqueId val="{0000000F-80F5-4DAD-B980-D561BBFCD40D}"/>
                </c:ext>
              </c:extLst>
            </c:dLbl>
            <c:dLbl>
              <c:idx val="16"/>
              <c:tx>
                <c:strRef>
                  <c:f>Daten_Diagramme!$D$30</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{4B6ED38E-0EA4-4EB4-A8B1-2F7DCFA49170}</c15:txfldGUID>
                      <c15:f>Daten_Diagramme!$D$30</c15:f>
                      <c15:dlblFieldTableCache>
                        <c:ptCount val="1"/>
                        <c:pt idx="0">
                          <c:v>8.0</c:v>
                        </c:pt>
                      </c15:dlblFieldTableCache>
                    </c15:dlblFTEntry>
                  </c15:dlblFieldTable>
                  <c15:showDataLabelsRange val="0"/>
                </c:ext>
                <c:ext xmlns:c16="http://schemas.microsoft.com/office/drawing/2014/chart" uri="{C3380CC4-5D6E-409C-BE32-E72D297353CC}">
                  <c16:uniqueId val="{00000010-80F5-4DAD-B980-D561BBFCD40D}"/>
                </c:ext>
              </c:extLst>
            </c:dLbl>
            <c:dLbl>
              <c:idx val="17"/>
              <c:tx>
                <c:strRef>
                  <c:f>Daten_Diagramme!$D$31</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{9BDB5D36-BD7F-4EE7-839E-7CAEC8DF8675}</c15:txfldGUID>
                      <c15:f>Daten_Diagramme!$D$31</c15:f>
                      <c15:dlblFieldTableCache>
                        <c:ptCount val="1"/>
                        <c:pt idx="0">
                          <c:v>4.6</c:v>
                        </c:pt>
                      </c15:dlblFieldTableCache>
                    </c15:dlblFTEntry>
                  </c15:dlblFieldTable>
                  <c15:showDataLabelsRange val="0"/>
                </c:ext>
                <c:ext xmlns:c16="http://schemas.microsoft.com/office/drawing/2014/chart" uri="{C3380CC4-5D6E-409C-BE32-E72D297353CC}">
                  <c16:uniqueId val="{00000011-80F5-4DAD-B980-D561BBFCD40D}"/>
                </c:ext>
              </c:extLst>
            </c:dLbl>
            <c:dLbl>
              <c:idx val="18"/>
              <c:tx>
                <c:strRef>
                  <c:f>Daten_Diagramme!$D$32</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{54F7329A-D3AE-403E-BA13-0AA7D036D0C2}</c15:txfldGUID>
                      <c15:f>Daten_Diagramme!$D$32</c15:f>
                      <c15:dlblFieldTableCache>
                        <c:ptCount val="1"/>
                        <c:pt idx="0">
                          <c:v>5.4</c:v>
                        </c:pt>
                      </c15:dlblFieldTableCache>
                    </c15:dlblFTEntry>
                  </c15:dlblFieldTable>
                  <c15:showDataLabelsRange val="0"/>
                </c:ext>
                <c:ext xmlns:c16="http://schemas.microsoft.com/office/drawing/2014/chart" uri="{C3380CC4-5D6E-409C-BE32-E72D297353CC}">
                  <c16:uniqueId val="{00000012-80F5-4DAD-B980-D561BBFCD40D}"/>
                </c:ext>
              </c:extLst>
            </c:dLbl>
            <c:dLbl>
              <c:idx val="19"/>
              <c:tx>
                <c:strRef>
                  <c:f>Daten_Diagramme!$D$33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{C1D58500-22F7-4912-B801-8FAA557EEB5C}</c15:txfldGUID>
                      <c15:f>Daten_Diagramme!$D$33</c15:f>
                      <c15:dlblFieldTableCache>
                        <c:ptCount val="1"/>
                        <c:pt idx="0">
                          <c:v>0.4</c:v>
                        </c:pt>
                      </c15:dlblFieldTableCache>
                    </c15:dlblFTEntry>
                  </c15:dlblFieldTable>
                  <c15:showDataLabelsRange val="0"/>
                </c:ext>
                <c:ext xmlns:c16="http://schemas.microsoft.com/office/drawing/2014/chart" uri="{C3380CC4-5D6E-409C-BE32-E72D297353CC}">
                  <c16:uniqueId val="{00000013-80F5-4DAD-B980-D561BBFCD40D}"/>
                </c:ext>
              </c:extLst>
            </c:dLbl>
            <c:dLbl>
              <c:idx val="20"/>
              <c:tx>
                <c:strRef>
                  <c:f>Daten_Diagramme!$D$34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{BEE23580-9033-4B7B-B13E-EE1BC5AB6667}</c15:txfldGUID>
                      <c15:f>Daten_Diagramme!$D$34</c15:f>
                      <c15:dlblFieldTableCache>
                        <c:ptCount val="1"/>
                        <c:pt idx="0">
                          <c:v>3.1</c:v>
                        </c:pt>
                      </c15:dlblFieldTableCache>
                    </c15:dlblFTEntry>
                  </c15:dlblFieldTable>
                  <c15:showDataLabelsRange val="0"/>
                </c:ext>
                <c:ext xmlns:c16="http://schemas.microsoft.com/office/drawing/2014/chart" uri="{C3380CC4-5D6E-409C-BE32-E72D297353CC}">
                  <c16:uniqueId val="{00000014-80F5-4DAD-B980-D561BBFCD40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{3E7B2EDA-11DA-40CE-B355-C23A3F825647}</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0F5-4DAD-B980-D561BBFCD40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{6DDE78FD-8C20-45CF-B667-110FB46A21F4}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0F5-4DAD-B980-D561BBFCD40D}"/>
                </c:ext>
              </c:extLst>
            </c:dLbl>
            <c:dLbl>
              <c:idx val="23"/>
              <c:tx>
                <c:strRef>
                  <c:f>Daten_Diagramme!$D$37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{85872938-6D01-4C19-B78E-71BBD7876EAE}</c15:txfldGUID>
                      <c15:f>Daten_Diagramme!$D$37</c15:f>
                      <c15:dlblFieldTableCache>
                        <c:ptCount val="1"/>
                        <c:pt idx="0">
                          <c:v>1.1</c:v>
                        </c:pt>
                      </c15:dlblFieldTableCache>
                    </c15:dlblFTEntry>
                  </c15:dlblFieldTable>
                  <c15:showDataLabelsRange val="0"/>
                </c:ext>
                <c:ext xmlns:c16="http://schemas.microsoft.com/office/drawing/2014/chart" uri="{C3380CC4-5D6E-409C-BE32-E72D297353CC}">
                  <c16:uniqueId val="{00000017-80F5-4DAD-B980-D561BBFCD40D}"/>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{E1B7926B-4C54-409E-81CE-7C18D7DC40E6}</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80F5-4DAD-B980-D561BBFCD40D}"/>
                </c:ext>
              </c:extLst>
            </c:dLbl>
            <c:dLbl>
              <c:idx val="25"/>
              <c:tx>
                <c:strRef>
                  <c:f>Daten_Diagramme!$D$39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{33E60C64-F306-4C3E-B0C6-C9F01EE5A8A1}</c15:txfldGUID>
                      <c15:f>Daten_Diagramme!$D$39</c15:f>
                      <c15:dlblFieldTableCache>
                        <c:ptCount val="1"/>
                        <c:pt idx="0">
                          <c:v>2.3</c:v>
                        </c:pt>
                      </c15:dlblFieldTableCache>
                    </c15:dlblFTEntry>
                  </c15:dlblFieldTable>
                  <c15:showDataLabelsRange val="0"/>
                </c:ext>
                <c:ext xmlns:c16="http://schemas.microsoft.com/office/drawing/2014/chart" uri="{C3380CC4-5D6E-409C-BE32-E72D297353CC}">
                  <c16:uniqueId val="{00000019-80F5-4DAD-B980-D561BBFCD40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{A736EFC1-33A6-4134-9004-478C2F0FECC5}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0F5-4DAD-B980-D561BBFCD40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{D86F4729-4786-4F55-9B0F-169AC898CA8C}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0F5-4DAD-B980-D561BBFCD40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{38D814B6-88C3-4979-8973-643952C19ECE}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0F5-4DAD-B980-D561BBFCD40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{5A865F13-9517-4A1D-967C-DF8B97E9C14F}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0F5-4DAD-B980-D561BBFCD40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{D42EA14C-39F4-4B13-9706-DA8001999F0D}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0F5-4DAD-B980-D561BBFCD40D}"/>
                </c:ext>
              </c:extLst>
            </c:dLbl>
            <c:dLbl>
              <c:idx val="31"/>
              <c:tx>
                <c:strRef>
                  <c:f>Daten_Diagramme!$D$45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{66223A92-AAB0-4DFC-8648-FC76D861A570}</c15:txfldGUID>
                      <c15:f>Daten_Diagramme!$D$45</c15:f>
                      <c15:dlblFieldTableCache>
                        <c:ptCount val="1"/>
                        <c:pt idx="0">
                          <c:v>2.3</c:v>
                        </c:pt>
                      </c15:dlblFieldTableCache>
                    </c15:dlblFTEntry>
                  </c15:dlblFieldTable>
                  <c15:showDataLabelsRange val="0"/>
                </c:ext>
                <c:ext xmlns:c16="http://schemas.microsoft.com/office/drawing/2014/chart" uri="{C3380CC4-5D6E-409C-BE32-E72D297353CC}">
                  <c16:uniqueId val="{0000001F-80F5-4DAD-B980-D561BBFCD40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1.6935215459012862</c:v>
                </c:pt>
                <c:pt idx="1">
                  <c:v>1.075268817204301</c:v>
                </c:pt>
                <c:pt idx="2">
                  <c:v>3.2591414944356121</c:v>
                </c:pt>
                <c:pt idx="3">
                  <c:v>7.1624686641995935E-2</c:v>
                </c:pt>
                <c:pt idx="4">
                  <c:v>1.1134517002708395</c:v>
                </c:pt>
                <c:pt idx="5">
                  <c:v>-0.81736684830374406</c:v>
                </c:pt>
                <c:pt idx="6">
                  <c:v>3.3122260107160253</c:v>
                </c:pt>
                <c:pt idx="7">
                  <c:v>3.6236119228521333</c:v>
                </c:pt>
                <c:pt idx="8">
                  <c:v>4.5137405667093837</c:v>
                </c:pt>
                <c:pt idx="9">
                  <c:v>-2.7542372881355934</c:v>
                </c:pt>
                <c:pt idx="10">
                  <c:v>-1.9630484988452657</c:v>
                </c:pt>
                <c:pt idx="11">
                  <c:v>0</c:v>
                </c:pt>
                <c:pt idx="12">
                  <c:v>0</c:v>
                </c:pt>
                <c:pt idx="13">
                  <c:v>2.9881055990716563</c:v>
                </c:pt>
                <c:pt idx="14">
                  <c:v>4.6610169491525424</c:v>
                </c:pt>
                <c:pt idx="15">
                  <c:v>-14.736842105263158</c:v>
                </c:pt>
                <c:pt idx="16">
                  <c:v>8.0499354283254405</c:v>
                </c:pt>
                <c:pt idx="17">
                  <c:v>4.6237533998186766</c:v>
                </c:pt>
                <c:pt idx="18">
                  <c:v>5.352112676056338</c:v>
                </c:pt>
                <c:pt idx="19">
                  <c:v>0.35282258064516131</c:v>
                </c:pt>
                <c:pt idx="20">
                  <c:v>3.1325301204819276</c:v>
                </c:pt>
                <c:pt idx="21">
                  <c:v>0</c:v>
                </c:pt>
                <c:pt idx="23">
                  <c:v>1.075268817204301</c:v>
                </c:pt>
                <c:pt idx="24">
                  <c:v>1.0326204363793476</c:v>
                </c:pt>
                <c:pt idx="25">
                  <c:v>2.2689784098823358</c:v>
                </c:pt>
              </c:numCache>
            </c:numRef>
          </c:val>
          <c:extLst>
            <c:ext xmlns:c16="http://schemas.microsoft.com/office/drawing/2014/chart" uri="{C3380CC4-5D6E-409C-BE32-E72D297353CC}">
              <c16:uniqueId val="{00000020-80F5-4DAD-B980-D561BBFCD40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{135FE310-9A80-4AF1-8AEE-1CEE1C8BCDE0}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0F5-4DAD-B980-D561BBFCD40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{70B15C92-D495-48F3-961B-B3CB5D5D85AF}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0F5-4DAD-B980-D561BBFCD40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{5564354F-1852-48F9-9048-449571101233}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0F5-4DAD-B980-D561BBFCD40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{399ABDF4-2129-45D2-B9E5-AF512EA594EA}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0F5-4DAD-B980-D561BBFCD40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{32D51363-6B04-445D-8895-512852FCBC88}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0F5-4DAD-B980-D561BBFCD40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{94E7687E-927C-47BD-B84E-09018251FAB4}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0F5-4DAD-B980-D561BBFCD40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{AE5F8FCB-7BD9-422E-A986-21E55B6AD52A}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0F5-4DAD-B980-D561BBFCD40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{7311C525-5E04-4338-882E-1D14E79EE349}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0F5-4DAD-B980-D561BBFCD40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{43FFC70E-E253-4C8F-991F-8A4DA5477B58}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0F5-4DAD-B980-D561BBFCD40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{81B699B5-B65D-4B2D-9750-B29637CE7326}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0F5-4DAD-B980-D561BBFCD40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{406F6A7E-E06C-4091-A33D-E394D3B1A093}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0F5-4DAD-B980-D561BBFCD40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{74199A46-04D5-4E46-A2BD-810BAA3B8793}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0F5-4DAD-B980-D561BBFCD40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{F83D2507-91D6-44AD-9DD0-B8B62CD18322}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0F5-4DAD-B980-D561BBFCD40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{FEC8192D-63E8-45F1-9B2B-4CE81CA25F00}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0F5-4DAD-B980-D561BBFCD40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{4D3CDA7B-C91C-479B-88D2-D6DD4B3A24D1}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0F5-4DAD-B980-D561BBFCD40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{441BC160-DF35-4651-A5A1-2E0527495069}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0F5-4DAD-B980-D561BBFCD40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{7406F018-C8A8-4B90-B754-E51EB68DB0B7}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0F5-4DAD-B980-D561BBFCD40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{743D48A4-386B-46FE-A53A-4FC4E75BB172}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0F5-4DAD-B980-D561BBFCD40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{F71B69B3-88F6-4C8D-B296-7AB6B6E43972}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0F5-4DAD-B980-D561BBFCD40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{D86B21CF-D625-4ECC-84B5-93241F223CF8}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0F5-4DAD-B980-D561BBFCD40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{BE6D2266-B5A6-4626-A8DD-468991044947}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0F5-4DAD-B980-D561BBFCD40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{1BC67474-556E-42DE-88BD-590F8731B613}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0F5-4DAD-B980-D561BBFCD40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{9B59EC4B-85B3-495F-B10E-6CF66511C263}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0F5-4DAD-B980-D561BBFCD40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{E9754335-63E4-41C3-A8DE-D4DD2131A6BC}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0F5-4DAD-B980-D561BBFCD40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{8FF91726-3E42-4F79-B4FA-2677662B22CF}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0F5-4DAD-B980-D561BBFCD40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{ABB59A75-9A63-4FAD-8990-4849794D1284}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0F5-4DAD-B980-D561BBFCD40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{8A2B43DA-EC08-41B7-AC9E-6BDE84015C28}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0F5-4DAD-B980-D561BBFCD40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{237A1DFB-9F6C-4038-8DAB-70953CF68E6D}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0F5-4DAD-B980-D561BBFCD40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{E45E3215-55B2-43EE-93EB-683CBD940779}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0F5-4DAD-B980-D561BBFCD40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{E4238276-E355-41DC-B4E0-274850E9F6E6}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0F5-4DAD-B980-D561BBFCD40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{59ECAF98-38D4-4939-A4E4-A3B38010D13D}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0F5-4DAD-B980-D561BBFCD40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{2EE971C2-EF9D-44CF-83FA-57234BF91A35}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0F5-4DAD-B980-D561BBFCD40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0F5-4DAD-B980-D561BBFCD40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0F5-4DAD-B980-D561BBFCD40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{2D5F9519-8472-46D9-8596-53744E49B954}</c15:txfldGUID>
                      <c15:f>Daten_Diagramme!$E$14</c15:f>
                      <c15:dlblFieldTableCache>
                        <c:ptCount val="1"/>
                        <c:pt idx="0">
                          <c:v>-0.9</c:v>
                        </c:pt>
                      </c15:dlblFieldTableCache>
                    </c15:dlblFTEntry>
                  </c15:dlblFieldTable>
                  <c15:showDataLabelsRange val="0"/>
                </c:ext>
                <c:ext xmlns:c16="http://schemas.microsoft.com/office/drawing/2014/chart" uri="{C3380CC4-5D6E-409C-BE32-E72D297353CC}">
                  <c16:uniqueId val="{00000000-FA7D-4016-82E1-388677086D10}"/>
                </c:ext>
              </c:extLst>
            </c:dLbl>
            <c:dLbl>
              <c:idx val="1"/>
              <c:tx>
                <c:strRef>
                  <c:f>Daten_Diagramme!$E$15</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{82ED8E58-03FF-405F-830C-C7BA34E3F522}</c15:txfldGUID>
                      <c15:f>Daten_Diagramme!$E$15</c15:f>
                      <c15:dlblFieldTableCache>
                        <c:ptCount val="1"/>
                        <c:pt idx="0">
                          <c:v>12.9</c:v>
                        </c:pt>
                      </c15:dlblFieldTableCache>
                    </c15:dlblFTEntry>
                  </c15:dlblFieldTable>
                  <c15:showDataLabelsRange val="0"/>
                </c:ext>
                <c:ext xmlns:c16="http://schemas.microsoft.com/office/drawing/2014/chart" uri="{C3380CC4-5D6E-409C-BE32-E72D297353CC}">
                  <c16:uniqueId val="{00000001-FA7D-4016-82E1-388677086D10}"/>
                </c:ext>
              </c:extLst>
            </c:dLbl>
            <c:dLbl>
              <c:idx val="2"/>
              <c:tx>
                <c:strRef>
                  <c:f>Daten_Diagramme!$E$16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{1C1A7C7C-202B-4107-B252-854D5479E803}</c15:txfldGUID>
                      <c15:f>Daten_Diagramme!$E$16</c15:f>
                      <c15:dlblFieldTableCache>
                        <c:ptCount val="1"/>
                        <c:pt idx="0">
                          <c:v>-4.6</c:v>
                        </c:pt>
                      </c15:dlblFieldTableCache>
                    </c15:dlblFTEntry>
                  </c15:dlblFieldTable>
                  <c15:showDataLabelsRange val="0"/>
                </c:ext>
                <c:ext xmlns:c16="http://schemas.microsoft.com/office/drawing/2014/chart" uri="{C3380CC4-5D6E-409C-BE32-E72D297353CC}">
                  <c16:uniqueId val="{00000002-FA7D-4016-82E1-388677086D10}"/>
                </c:ext>
              </c:extLst>
            </c:dLbl>
            <c:dLbl>
              <c:idx val="3"/>
              <c:tx>
                <c:strRef>
                  <c:f>Daten_Diagramme!$E$17</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{E3A70D36-82E5-4821-8501-FCFEB948F004}</c15:txfldGUID>
                      <c15:f>Daten_Diagramme!$E$17</c15:f>
                      <c15:dlblFieldTableCache>
                        <c:ptCount val="1"/>
                        <c:pt idx="0">
                          <c:v>-8.0</c:v>
                        </c:pt>
                      </c15:dlblFieldTableCache>
                    </c15:dlblFTEntry>
                  </c15:dlblFieldTable>
                  <c15:showDataLabelsRange val="0"/>
                </c:ext>
                <c:ext xmlns:c16="http://schemas.microsoft.com/office/drawing/2014/chart" uri="{C3380CC4-5D6E-409C-BE32-E72D297353CC}">
                  <c16:uniqueId val="{00000003-FA7D-4016-82E1-388677086D10}"/>
                </c:ext>
              </c:extLst>
            </c:dLbl>
            <c:dLbl>
              <c:idx val="4"/>
              <c:tx>
                <c:strRef>
                  <c:f>Daten_Diagramme!$E$18</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{F99B802E-BC7D-401C-A585-C8B55FAFDE9F}</c15:txfldGUID>
                      <c15:f>Daten_Diagramme!$E$18</c15:f>
                      <c15:dlblFieldTableCache>
                        <c:ptCount val="1"/>
                        <c:pt idx="0">
                          <c:v>-7.4</c:v>
                        </c:pt>
                      </c15:dlblFieldTableCache>
                    </c15:dlblFTEntry>
                  </c15:dlblFieldTable>
                  <c15:showDataLabelsRange val="0"/>
                </c:ext>
                <c:ext xmlns:c16="http://schemas.microsoft.com/office/drawing/2014/chart" uri="{C3380CC4-5D6E-409C-BE32-E72D297353CC}">
                  <c16:uniqueId val="{00000004-FA7D-4016-82E1-388677086D10}"/>
                </c:ext>
              </c:extLst>
            </c:dLbl>
            <c:dLbl>
              <c:idx val="5"/>
              <c:tx>
                <c:strRef>
                  <c:f>Daten_Diagramme!$E$19</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{A3296BD4-768A-4218-841C-6BAD49BC18DE}</c15:txfldGUID>
                      <c15:f>Daten_Diagramme!$E$19</c15:f>
                      <c15:dlblFieldTableCache>
                        <c:ptCount val="1"/>
                        <c:pt idx="0">
                          <c:v>-9.1</c:v>
                        </c:pt>
                      </c15:dlblFieldTableCache>
                    </c15:dlblFTEntry>
                  </c15:dlblFieldTable>
                  <c15:showDataLabelsRange val="0"/>
                </c:ext>
                <c:ext xmlns:c16="http://schemas.microsoft.com/office/drawing/2014/chart" uri="{C3380CC4-5D6E-409C-BE32-E72D297353CC}">
                  <c16:uniqueId val="{00000005-FA7D-4016-82E1-388677086D10}"/>
                </c:ext>
              </c:extLst>
            </c:dLbl>
            <c:dLbl>
              <c:idx val="6"/>
              <c:tx>
                <c:strRef>
                  <c:f>Daten_Diagramme!$E$20</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{813B66DA-99EC-4256-B4E2-27489ACDDB67}</c15:txfldGUID>
                      <c15:f>Daten_Diagramme!$E$20</c15:f>
                      <c15:dlblFieldTableCache>
                        <c:ptCount val="1"/>
                        <c:pt idx="0">
                          <c:v>-7.1</c:v>
                        </c:pt>
                      </c15:dlblFieldTableCache>
                    </c15:dlblFTEntry>
                  </c15:dlblFieldTable>
                  <c15:showDataLabelsRange val="0"/>
                </c:ext>
                <c:ext xmlns:c16="http://schemas.microsoft.com/office/drawing/2014/chart" uri="{C3380CC4-5D6E-409C-BE32-E72D297353CC}">
                  <c16:uniqueId val="{00000006-FA7D-4016-82E1-388677086D10}"/>
                </c:ext>
              </c:extLst>
            </c:dLbl>
            <c:dLbl>
              <c:idx val="7"/>
              <c:tx>
                <c:strRef>
                  <c:f>Daten_Diagramme!$E$21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{2025C5C2-AAAB-4B21-833B-58BDB0A9978D}</c15:txfldGUID>
                      <c15:f>Daten_Diagramme!$E$21</c15:f>
                      <c15:dlblFieldTableCache>
                        <c:ptCount val="1"/>
                        <c:pt idx="0">
                          <c:v>1.5</c:v>
                        </c:pt>
                      </c15:dlblFieldTableCache>
                    </c15:dlblFTEntry>
                  </c15:dlblFieldTable>
                  <c15:showDataLabelsRange val="0"/>
                </c:ext>
                <c:ext xmlns:c16="http://schemas.microsoft.com/office/drawing/2014/chart" uri="{C3380CC4-5D6E-409C-BE32-E72D297353CC}">
                  <c16:uniqueId val="{00000007-FA7D-4016-82E1-388677086D10}"/>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{878D8739-4671-4145-B317-520F98E4FFD5}</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FA7D-4016-82E1-388677086D10}"/>
                </c:ext>
              </c:extLst>
            </c:dLbl>
            <c:dLbl>
              <c:idx val="9"/>
              <c:tx>
                <c:strRef>
                  <c:f>Daten_Diagramme!$E$23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{B518B146-61B7-4621-B13B-FA7A53E252D8}</c15:txfldGUID>
                      <c15:f>Daten_Diagramme!$E$23</c15:f>
                      <c15:dlblFieldTableCache>
                        <c:ptCount val="1"/>
                        <c:pt idx="0">
                          <c:v>-5.0</c:v>
                        </c:pt>
                      </c15:dlblFieldTableCache>
                    </c15:dlblFTEntry>
                  </c15:dlblFieldTable>
                  <c15:showDataLabelsRange val="0"/>
                </c:ext>
                <c:ext xmlns:c16="http://schemas.microsoft.com/office/drawing/2014/chart" uri="{C3380CC4-5D6E-409C-BE32-E72D297353CC}">
                  <c16:uniqueId val="{00000009-FA7D-4016-82E1-388677086D10}"/>
                </c:ext>
              </c:extLst>
            </c:dLbl>
            <c:dLbl>
              <c:idx val="10"/>
              <c:tx>
                <c:strRef>
                  <c:f>Daten_Diagramme!$E$24</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{AB67A0BC-A0D8-4CB9-8FD3-B72A3BE13E49}</c15:txfldGUID>
                      <c15:f>Daten_Diagramme!$E$24</c15:f>
                      <c15:dlblFieldTableCache>
                        <c:ptCount val="1"/>
                        <c:pt idx="0">
                          <c:v>-6.7</c:v>
                        </c:pt>
                      </c15:dlblFieldTableCache>
                    </c15:dlblFTEntry>
                  </c15:dlblFieldTable>
                  <c15:showDataLabelsRange val="0"/>
                </c:ext>
                <c:ext xmlns:c16="http://schemas.microsoft.com/office/drawing/2014/chart" uri="{C3380CC4-5D6E-409C-BE32-E72D297353CC}">
                  <c16:uniqueId val="{0000000A-FA7D-4016-82E1-388677086D10}"/>
                </c:ext>
              </c:extLst>
            </c:dLbl>
            <c:dLbl>
              <c:idx val="11"/>
              <c:tx>
                <c:strRef>
                  <c:f>Daten_Diagramme!$E$25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{882C986B-C03A-4347-A1B6-F8B789B4D0A8}</c15:txfldGUID>
                      <c15:f>Daten_Diagramme!$E$25</c15:f>
                      <c15:dlblFieldTableCache>
                        <c:ptCount val="1"/>
                        <c:pt idx="0">
                          <c:v>2.6</c:v>
                        </c:pt>
                      </c15:dlblFieldTableCache>
                    </c15:dlblFTEntry>
                  </c15:dlblFieldTable>
                  <c15:showDataLabelsRange val="0"/>
                </c:ext>
                <c:ext xmlns:c16="http://schemas.microsoft.com/office/drawing/2014/chart" uri="{C3380CC4-5D6E-409C-BE32-E72D297353CC}">
                  <c16:uniqueId val="{0000000B-FA7D-4016-82E1-388677086D10}"/>
                </c:ext>
              </c:extLst>
            </c:dLbl>
            <c:dLbl>
              <c:idx val="12"/>
              <c:tx>
                <c:strRef>
                  <c:f>Daten_Diagramme!$E$26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{BB61FE24-ACAC-4832-92DB-87C97B5ECE38}</c15:txfldGUID>
                      <c15:f>Daten_Diagramme!$E$26</c15:f>
                      <c15:dlblFieldTableCache>
                        <c:ptCount val="1"/>
                        <c:pt idx="0">
                          <c:v>1.1</c:v>
                        </c:pt>
                      </c15:dlblFieldTableCache>
                    </c15:dlblFTEntry>
                  </c15:dlblFieldTable>
                  <c15:showDataLabelsRange val="0"/>
                </c:ext>
                <c:ext xmlns:c16="http://schemas.microsoft.com/office/drawing/2014/chart" uri="{C3380CC4-5D6E-409C-BE32-E72D297353CC}">
                  <c16:uniqueId val="{0000000C-FA7D-4016-82E1-388677086D10}"/>
                </c:ext>
              </c:extLst>
            </c:dLbl>
            <c:dLbl>
              <c:idx val="13"/>
              <c:tx>
                <c:strRef>
                  <c:f>Daten_Diagramme!$E$27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{2937C7E5-5F9B-4CBD-A6E6-54F01A77120A}</c15:txfldGUID>
                      <c15:f>Daten_Diagramme!$E$27</c15:f>
                      <c15:dlblFieldTableCache>
                        <c:ptCount val="1"/>
                        <c:pt idx="0">
                          <c:v>-3.9</c:v>
                        </c:pt>
                      </c15:dlblFieldTableCache>
                    </c15:dlblFTEntry>
                  </c15:dlblFieldTable>
                  <c15:showDataLabelsRange val="0"/>
                </c:ext>
                <c:ext xmlns:c16="http://schemas.microsoft.com/office/drawing/2014/chart" uri="{C3380CC4-5D6E-409C-BE32-E72D297353CC}">
                  <c16:uniqueId val="{0000000D-FA7D-4016-82E1-388677086D10}"/>
                </c:ext>
              </c:extLst>
            </c:dLbl>
            <c:dLbl>
              <c:idx val="14"/>
              <c:tx>
                <c:strRef>
                  <c:f>Daten_Diagramme!$E$28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{514FF8BE-01D5-4C58-9683-CCEFBC1F5EC0}</c15:txfldGUID>
                      <c15:f>Daten_Diagramme!$E$28</c15:f>
                      <c15:dlblFieldTableCache>
                        <c:ptCount val="1"/>
                        <c:pt idx="0">
                          <c:v>4.8</c:v>
                        </c:pt>
                      </c15:dlblFieldTableCache>
                    </c15:dlblFTEntry>
                  </c15:dlblFieldTable>
                  <c15:showDataLabelsRange val="0"/>
                </c:ext>
                <c:ext xmlns:c16="http://schemas.microsoft.com/office/drawing/2014/chart" uri="{C3380CC4-5D6E-409C-BE32-E72D297353CC}">
                  <c16:uniqueId val="{0000000E-FA7D-4016-82E1-388677086D10}"/>
                </c:ext>
              </c:extLst>
            </c:dLbl>
            <c:dLbl>
              <c:idx val="15"/>
              <c:tx>
                <c:strRef>
                  <c:f>Daten_Diagramme!$E$29</c:f>
                  <c:strCache>
                    <c:ptCount val="1"/>
                    <c:pt idx="0">
                      <c:v>30.0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{371F767C-A380-4D8B-B2D0-1C9F3C3D0CE8}</c15:txfldGUID>
                      <c15:f>Daten_Diagramme!$E$29</c15:f>
                      <c15:dlblFieldTableCache>
                        <c:ptCount val="1"/>
                        <c:pt idx="0">
                          <c:v>30.0</c:v>
                        </c:pt>
                      </c15:dlblFieldTableCache>
                    </c15:dlblFTEntry>
                  </c15:dlblFieldTable>
                  <c15:showDataLabelsRange val="0"/>
                </c:ext>
                <c:ext xmlns:c16="http://schemas.microsoft.com/office/drawing/2014/chart" uri="{C3380CC4-5D6E-409C-BE32-E72D297353CC}">
                  <c16:uniqueId val="{0000000F-FA7D-4016-82E1-388677086D10}"/>
                </c:ext>
              </c:extLst>
            </c:dLbl>
            <c:dLbl>
              <c:idx val="16"/>
              <c:tx>
                <c:strRef>
                  <c:f>Daten_Diagramme!$E$30</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{3C1A4BB9-585E-4E3F-82C6-DB6F27B6D7C6}</c15:txfldGUID>
                      <c15:f>Daten_Diagramme!$E$30</c15:f>
                      <c15:dlblFieldTableCache>
                        <c:ptCount val="1"/>
                        <c:pt idx="0">
                          <c:v>6.7</c:v>
                        </c:pt>
                      </c15:dlblFieldTableCache>
                    </c15:dlblFTEntry>
                  </c15:dlblFieldTable>
                  <c15:showDataLabelsRange val="0"/>
                </c:ext>
                <c:ext xmlns:c16="http://schemas.microsoft.com/office/drawing/2014/chart" uri="{C3380CC4-5D6E-409C-BE32-E72D297353CC}">
                  <c16:uniqueId val="{00000010-FA7D-4016-82E1-388677086D10}"/>
                </c:ext>
              </c:extLst>
            </c:dLbl>
            <c:dLbl>
              <c:idx val="17"/>
              <c:tx>
                <c:strRef>
                  <c:f>Daten_Diagramme!$E$31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{A360E2C6-4135-4CFF-8B05-F1E2A69899BF}</c15:txfldGUID>
                      <c15:f>Daten_Diagramme!$E$31</c15:f>
                      <c15:dlblFieldTableCache>
                        <c:ptCount val="1"/>
                        <c:pt idx="0">
                          <c:v>-3.0</c:v>
                        </c:pt>
                      </c15:dlblFieldTableCache>
                    </c15:dlblFTEntry>
                  </c15:dlblFieldTable>
                  <c15:showDataLabelsRange val="0"/>
                </c:ext>
                <c:ext xmlns:c16="http://schemas.microsoft.com/office/drawing/2014/chart" uri="{C3380CC4-5D6E-409C-BE32-E72D297353CC}">
                  <c16:uniqueId val="{00000011-FA7D-4016-82E1-388677086D10}"/>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{B620E16C-646A-4564-8BD2-92761245518B}</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FA7D-4016-82E1-388677086D10}"/>
                </c:ext>
              </c:extLst>
            </c:dLbl>
            <c:dLbl>
              <c:idx val="19"/>
              <c:tx>
                <c:strRef>
                  <c:f>Daten_Diagramme!$E$33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{24ED822F-D383-45AC-BC3A-311D3314FA0D}</c15:txfldGUID>
                      <c15:f>Daten_Diagramme!$E$33</c15:f>
                      <c15:dlblFieldTableCache>
                        <c:ptCount val="1"/>
                        <c:pt idx="0">
                          <c:v>-4.1</c:v>
                        </c:pt>
                      </c15:dlblFieldTableCache>
                    </c15:dlblFTEntry>
                  </c15:dlblFieldTable>
                  <c15:showDataLabelsRange val="0"/>
                </c:ext>
                <c:ext xmlns:c16="http://schemas.microsoft.com/office/drawing/2014/chart" uri="{C3380CC4-5D6E-409C-BE32-E72D297353CC}">
                  <c16:uniqueId val="{00000013-FA7D-4016-82E1-388677086D10}"/>
                </c:ext>
              </c:extLst>
            </c:dLbl>
            <c:dLbl>
              <c:idx val="20"/>
              <c:tx>
                <c:strRef>
                  <c:f>Daten_Diagramme!$E$34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{CA39E948-7E6F-47AA-A6DA-B788AB25DB2F}</c15:txfldGUID>
                      <c15:f>Daten_Diagramme!$E$34</c15:f>
                      <c15:dlblFieldTableCache>
                        <c:ptCount val="1"/>
                        <c:pt idx="0">
                          <c:v>-0.8</c:v>
                        </c:pt>
                      </c15:dlblFieldTableCache>
                    </c15:dlblFTEntry>
                  </c15:dlblFieldTable>
                  <c15:showDataLabelsRange val="0"/>
                </c:ext>
                <c:ext xmlns:c16="http://schemas.microsoft.com/office/drawing/2014/chart" uri="{C3380CC4-5D6E-409C-BE32-E72D297353CC}">
                  <c16:uniqueId val="{00000014-FA7D-4016-82E1-388677086D1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{6881287F-350F-46C1-A796-1845DF1A5782}</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FA7D-4016-82E1-388677086D1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{96F78458-073B-4E3E-B2FD-3FDDB1947526}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A7D-4016-82E1-388677086D10}"/>
                </c:ext>
              </c:extLst>
            </c:dLbl>
            <c:dLbl>
              <c:idx val="23"/>
              <c:tx>
                <c:strRef>
                  <c:f>Daten_Diagramme!$E$37</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{662118C3-233A-4C05-81F0-A9631885C938}</c15:txfldGUID>
                      <c15:f>Daten_Diagramme!$E$37</c15:f>
                      <c15:dlblFieldTableCache>
                        <c:ptCount val="1"/>
                        <c:pt idx="0">
                          <c:v>12.9</c:v>
                        </c:pt>
                      </c15:dlblFieldTableCache>
                    </c15:dlblFTEntry>
                  </c15:dlblFieldTable>
                  <c15:showDataLabelsRange val="0"/>
                </c:ext>
                <c:ext xmlns:c16="http://schemas.microsoft.com/office/drawing/2014/chart" uri="{C3380CC4-5D6E-409C-BE32-E72D297353CC}">
                  <c16:uniqueId val="{00000017-FA7D-4016-82E1-388677086D10}"/>
                </c:ext>
              </c:extLst>
            </c:dLbl>
            <c:dLbl>
              <c:idx val="24"/>
              <c:tx>
                <c:strRef>
                  <c:f>Daten_Diagramme!$E$38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{EBF664E2-EADF-444F-B089-4EDA4D73B39F}</c15:txfldGUID>
                      <c15:f>Daten_Diagramme!$E$38</c15:f>
                      <c15:dlblFieldTableCache>
                        <c:ptCount val="1"/>
                        <c:pt idx="0">
                          <c:v>-4.4</c:v>
                        </c:pt>
                      </c15:dlblFieldTableCache>
                    </c15:dlblFTEntry>
                  </c15:dlblFieldTable>
                  <c15:showDataLabelsRange val="0"/>
                </c:ext>
                <c:ext xmlns:c16="http://schemas.microsoft.com/office/drawing/2014/chart" uri="{C3380CC4-5D6E-409C-BE32-E72D297353CC}">
                  <c16:uniqueId val="{00000018-FA7D-4016-82E1-388677086D10}"/>
                </c:ext>
              </c:extLst>
            </c:dLbl>
            <c:dLbl>
              <c:idx val="25"/>
              <c:tx>
                <c:strRef>
                  <c:f>Daten_Diagramme!$E$39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{C5420B9B-B59D-451F-A128-61CCF63FDC99}</c15:txfldGUID>
                      <c15:f>Daten_Diagramme!$E$39</c15:f>
                      <c15:dlblFieldTableCache>
                        <c:ptCount val="1"/>
                        <c:pt idx="0">
                          <c:v>-0.4</c:v>
                        </c:pt>
                      </c15:dlblFieldTableCache>
                    </c15:dlblFTEntry>
                  </c15:dlblFieldTable>
                  <c15:showDataLabelsRange val="0"/>
                </c:ext>
                <c:ext xmlns:c16="http://schemas.microsoft.com/office/drawing/2014/chart" uri="{C3380CC4-5D6E-409C-BE32-E72D297353CC}">
                  <c16:uniqueId val="{00000019-FA7D-4016-82E1-388677086D1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{DBF835A6-426E-4043-B97B-989A2EAC07BF}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A7D-4016-82E1-388677086D1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{AF1F4894-B0DF-45C9-B0F4-E008FAB6E854}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A7D-4016-82E1-388677086D1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{66FFD5CE-D20E-49F4-B442-4DF5C878FF8A}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A7D-4016-82E1-388677086D1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{1896F1C3-7139-4588-8992-7E688EE4F48D}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A7D-4016-82E1-388677086D1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{04C78669-0924-44A6-8562-552B754FF4B8}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A7D-4016-82E1-388677086D10}"/>
                </c:ext>
              </c:extLst>
            </c:dLbl>
            <c:dLbl>
              <c:idx val="31"/>
              <c:tx>
                <c:strRef>
                  <c:f>Daten_Diagramme!$E$45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{45A7A92F-2CB0-4E4D-820A-EC776AA817C5}</c15:txfldGUID>
                      <c15:f>Daten_Diagramme!$E$45</c15:f>
                      <c15:dlblFieldTableCache>
                        <c:ptCount val="1"/>
                        <c:pt idx="0">
                          <c:v>-0.4</c:v>
                        </c:pt>
                      </c15:dlblFieldTableCache>
                    </c15:dlblFTEntry>
                  </c15:dlblFieldTable>
                  <c15:showDataLabelsRange val="0"/>
                </c:ext>
                <c:ext xmlns:c16="http://schemas.microsoft.com/office/drawing/2014/chart" uri="{C3380CC4-5D6E-409C-BE32-E72D297353CC}">
                  <c16:uniqueId val="{0000001F-FA7D-4016-82E1-388677086D1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-0.85557400076618573</c:v>
                </c:pt>
                <c:pt idx="1">
                  <c:v>12.895927601809955</c:v>
                </c:pt>
                <c:pt idx="2">
                  <c:v>-4.615384615384615</c:v>
                </c:pt>
                <c:pt idx="3">
                  <c:v>-7.9957916885849549</c:v>
                </c:pt>
                <c:pt idx="4">
                  <c:v>-7.4285714285714288</c:v>
                </c:pt>
                <c:pt idx="5">
                  <c:v>-9.1042584434654916</c:v>
                </c:pt>
                <c:pt idx="6">
                  <c:v>-7.0588235294117645</c:v>
                </c:pt>
                <c:pt idx="7">
                  <c:v>1.5345268542199488</c:v>
                </c:pt>
                <c:pt idx="8">
                  <c:v>0.6339144215530903</c:v>
                </c:pt>
                <c:pt idx="9">
                  <c:v>-5.0397877984084882</c:v>
                </c:pt>
                <c:pt idx="10">
                  <c:v>-6.7396313364055302</c:v>
                </c:pt>
                <c:pt idx="11">
                  <c:v>2.6490066225165565</c:v>
                </c:pt>
                <c:pt idx="12">
                  <c:v>1.0582010582010581</c:v>
                </c:pt>
                <c:pt idx="13">
                  <c:v>-3.9215686274509802</c:v>
                </c:pt>
                <c:pt idx="14">
                  <c:v>4.7540983606557381</c:v>
                </c:pt>
                <c:pt idx="15">
                  <c:v>30</c:v>
                </c:pt>
                <c:pt idx="16">
                  <c:v>6.6838046272493576</c:v>
                </c:pt>
                <c:pt idx="17">
                  <c:v>-3.007518796992481</c:v>
                </c:pt>
                <c:pt idx="18">
                  <c:v>0.3125</c:v>
                </c:pt>
                <c:pt idx="19">
                  <c:v>-4.0625</c:v>
                </c:pt>
                <c:pt idx="20">
                  <c:v>-0.84388185654008441</c:v>
                </c:pt>
                <c:pt idx="21">
                  <c:v>0</c:v>
                </c:pt>
                <c:pt idx="23">
                  <c:v>12.895927601809955</c:v>
                </c:pt>
                <c:pt idx="24">
                  <c:v>-4.369538077403246</c:v>
                </c:pt>
                <c:pt idx="25">
                  <c:v>-0.42443408788282289</c:v>
                </c:pt>
              </c:numCache>
            </c:numRef>
          </c:val>
          <c:extLst>
            <c:ext xmlns:c16="http://schemas.microsoft.com/office/drawing/2014/chart" uri="{C3380CC4-5D6E-409C-BE32-E72D297353CC}">
              <c16:uniqueId val="{00000020-FA7D-4016-82E1-388677086D1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{88F85331-01CE-4DAC-AAA2-CA91DE9954E1}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A7D-4016-82E1-388677086D1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{D20E8C4D-4A91-4A27-9EC2-FC0AE78B7513}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A7D-4016-82E1-388677086D1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{1451DF83-5BEA-4221-AF9C-08073843187F}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A7D-4016-82E1-388677086D1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{239AA3F4-0760-4A97-8B00-951DFEB64F8B}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A7D-4016-82E1-388677086D1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{418BAE4B-5D81-4706-A7DA-60DD90250D82}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A7D-4016-82E1-388677086D1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{193C0908-8B43-46BB-8254-51627218E585}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A7D-4016-82E1-388677086D1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{4F4068B8-05BD-400C-8F7F-F4F6CD58EC72}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A7D-4016-82E1-388677086D1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{15F21214-B1F1-4AA5-83E9-458996AE582A}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A7D-4016-82E1-388677086D1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{A29926F6-B878-49E9-9D12-9742BF2C10DA}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A7D-4016-82E1-388677086D1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{7CE615BC-0E9C-4793-9370-9720EB99DE38}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A7D-4016-82E1-388677086D1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{F3DA8485-38CA-41CA-9BD5-88E923F15DB9}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A7D-4016-82E1-388677086D1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{86764679-88C0-42FE-A970-4AF294C391C8}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A7D-4016-82E1-388677086D1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{5FD16A79-2E1D-4D64-BC0A-3CB3D11FE16C}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A7D-4016-82E1-388677086D1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{D98C4D83-5111-45B0-B812-EC7076103835}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A7D-4016-82E1-388677086D1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{B670E709-166B-470C-81D9-257690923BD7}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A7D-4016-82E1-388677086D1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{7523392E-B218-4D6B-B899-2DC775B5FA02}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A7D-4016-82E1-388677086D1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{4630B4A0-A7B7-4539-AE44-B95FC4C04E20}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A7D-4016-82E1-388677086D1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{28CB3370-CE6B-4ABC-BCC4-D80A1D8653D0}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A7D-4016-82E1-388677086D1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{D937E6F2-A492-4249-AB66-7A5B1A85D735}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A7D-4016-82E1-388677086D1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{B991C576-FC08-43E7-9C1E-1DAC309A0EBF}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A7D-4016-82E1-388677086D1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{99E8920B-5086-4FF9-84F2-7D9BA76AF39A}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A7D-4016-82E1-388677086D1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{1D8552DC-ADA6-492E-A2C5-39AC6203538E}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A7D-4016-82E1-388677086D1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{C5762136-C7E9-4512-849A-909623311FF1}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A7D-4016-82E1-388677086D1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{50F48637-9465-4980-B085-E8F20B35F7A8}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A7D-4016-82E1-388677086D1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{8059F8A0-B0C2-4333-A288-FB026CD9C4F5}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A7D-4016-82E1-388677086D1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{C453C0C1-682D-4670-B8CF-3684EE4BD589}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A7D-4016-82E1-388677086D1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{AE4F281B-DA19-4756-9ECB-2473B8371DB4}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A7D-4016-82E1-388677086D1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{5EEE56C0-75D0-414E-B389-65A0315A0173}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A7D-4016-82E1-388677086D1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{73AFA7D2-0A44-41B3-BCCA-20472E7F7E00}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A7D-4016-82E1-388677086D1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{BCE42C57-1D85-498B-9923-09F2A6FEFC58}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A7D-4016-82E1-388677086D1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{8037D347-A3B4-42F7-A366-AD62C60297B3}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A7D-4016-82E1-388677086D1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{BF44CA9A-C7E8-4E71-BE97-4314D9751D26}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A7D-4016-82E1-388677086D1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A7D-4016-82E1-388677086D1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A7D-4016-82E1-388677086D1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{498893E4-791F-432C-B874-D3191728E2FA}</c15:txfldGUID>
                      <c15:f>Diagramm!$I$46</c15:f>
                      <c15:dlblFieldTableCache>
                        <c:ptCount val="1"/>
                      </c15:dlblFieldTableCache>
                    </c15:dlblFTEntry>
                  </c15:dlblFieldTable>
                  <c15:showDataLabelsRange val="0"/>
                </c:ext>
                <c:ext xmlns:c16="http://schemas.microsoft.com/office/drawing/2014/chart" uri="{C3380CC4-5D6E-409C-BE32-E72D297353CC}">
                  <c16:uniqueId val="{00000000-570E-4EFB-95DF-15CE10C3456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{856D7ED2-4606-44B4-918F-BF599330F9B5}</c15:txfldGUID>
                      <c15:f>Diagramm!$I$47</c15:f>
                      <c15:dlblFieldTableCache>
                        <c:ptCount val="1"/>
                      </c15:dlblFieldTableCache>
                    </c15:dlblFTEntry>
                  </c15:dlblFieldTable>
                  <c15:showDataLabelsRange val="0"/>
                </c:ext>
                <c:ext xmlns:c16="http://schemas.microsoft.com/office/drawing/2014/chart" uri="{C3380CC4-5D6E-409C-BE32-E72D297353CC}">
                  <c16:uniqueId val="{00000001-570E-4EFB-95DF-15CE10C3456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{3E74FCA5-02D5-448D-88A0-C5011BC1FAFC}</c15:txfldGUID>
                      <c15:f>Diagramm!$I$48</c15:f>
                      <c15:dlblFieldTableCache>
                        <c:ptCount val="1"/>
                      </c15:dlblFieldTableCache>
                    </c15:dlblFTEntry>
                  </c15:dlblFieldTable>
                  <c15:showDataLabelsRange val="0"/>
                </c:ext>
                <c:ext xmlns:c16="http://schemas.microsoft.com/office/drawing/2014/chart" uri="{C3380CC4-5D6E-409C-BE32-E72D297353CC}">
                  <c16:uniqueId val="{00000002-570E-4EFB-95DF-15CE10C3456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{B4E0B7E9-176F-4F12-AAED-267ABF661958}</c15:txfldGUID>
                      <c15:f>Diagramm!$I$49</c15:f>
                      <c15:dlblFieldTableCache>
                        <c:ptCount val="1"/>
                      </c15:dlblFieldTableCache>
                    </c15:dlblFTEntry>
                  </c15:dlblFieldTable>
                  <c15:showDataLabelsRange val="0"/>
                </c:ext>
                <c:ext xmlns:c16="http://schemas.microsoft.com/office/drawing/2014/chart" uri="{C3380CC4-5D6E-409C-BE32-E72D297353CC}">
                  <c16:uniqueId val="{00000003-570E-4EFB-95DF-15CE10C3456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{8809EC0F-D4C5-45A3-8572-AE081A4F7EF4}</c15:txfldGUID>
                      <c15:f>Diagramm!$I$50</c15:f>
                      <c15:dlblFieldTableCache>
                        <c:ptCount val="1"/>
                      </c15:dlblFieldTableCache>
                    </c15:dlblFTEntry>
                  </c15:dlblFieldTable>
                  <c15:showDataLabelsRange val="0"/>
                </c:ext>
                <c:ext xmlns:c16="http://schemas.microsoft.com/office/drawing/2014/chart" uri="{C3380CC4-5D6E-409C-BE32-E72D297353CC}">
                  <c16:uniqueId val="{00000004-570E-4EFB-95DF-15CE10C3456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{467CB6A7-E82B-40FD-87EA-8A718BDA23E0}</c15:txfldGUID>
                      <c15:f>Diagramm!$I$51</c15:f>
                      <c15:dlblFieldTableCache>
                        <c:ptCount val="1"/>
                      </c15:dlblFieldTableCache>
                    </c15:dlblFTEntry>
                  </c15:dlblFieldTable>
                  <c15:showDataLabelsRange val="0"/>
                </c:ext>
                <c:ext xmlns:c16="http://schemas.microsoft.com/office/drawing/2014/chart" uri="{C3380CC4-5D6E-409C-BE32-E72D297353CC}">
                  <c16:uniqueId val="{00000005-570E-4EFB-95DF-15CE10C3456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{F769A669-5F7A-4B0A-A7AC-769AFE4D27AA}</c15:txfldGUID>
                      <c15:f>Diagramm!$I$52</c15:f>
                      <c15:dlblFieldTableCache>
                        <c:ptCount val="1"/>
                      </c15:dlblFieldTableCache>
                    </c15:dlblFTEntry>
                  </c15:dlblFieldTable>
                  <c15:showDataLabelsRange val="0"/>
                </c:ext>
                <c:ext xmlns:c16="http://schemas.microsoft.com/office/drawing/2014/chart" uri="{C3380CC4-5D6E-409C-BE32-E72D297353CC}">
                  <c16:uniqueId val="{00000006-570E-4EFB-95DF-15CE10C3456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{99624E3F-6DEB-4146-AF7F-3274A9892846}</c15:txfldGUID>
                      <c15:f>Diagramm!$I$53</c15:f>
                      <c15:dlblFieldTableCache>
                        <c:ptCount val="1"/>
                      </c15:dlblFieldTableCache>
                    </c15:dlblFTEntry>
                  </c15:dlblFieldTable>
                  <c15:showDataLabelsRange val="0"/>
                </c:ext>
                <c:ext xmlns:c16="http://schemas.microsoft.com/office/drawing/2014/chart" uri="{C3380CC4-5D6E-409C-BE32-E72D297353CC}">
                  <c16:uniqueId val="{00000007-570E-4EFB-95DF-15CE10C3456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{11F027D2-4167-467D-8DD2-DA126B80CB8D}</c15:txfldGUID>
                      <c15:f>Diagramm!$I$54</c15:f>
                      <c15:dlblFieldTableCache>
                        <c:ptCount val="1"/>
                      </c15:dlblFieldTableCache>
                    </c15:dlblFTEntry>
                  </c15:dlblFieldTable>
                  <c15:showDataLabelsRange val="0"/>
                </c:ext>
                <c:ext xmlns:c16="http://schemas.microsoft.com/office/drawing/2014/chart" uri="{C3380CC4-5D6E-409C-BE32-E72D297353CC}">
                  <c16:uniqueId val="{00000008-570E-4EFB-95DF-15CE10C3456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{F7B12669-C04D-4138-B4A7-A3BB09DBC404}</c15:txfldGUID>
                      <c15:f>Diagramm!$I$55</c15:f>
                      <c15:dlblFieldTableCache>
                        <c:ptCount val="1"/>
                      </c15:dlblFieldTableCache>
                    </c15:dlblFTEntry>
                  </c15:dlblFieldTable>
                  <c15:showDataLabelsRange val="0"/>
                </c:ext>
                <c:ext xmlns:c16="http://schemas.microsoft.com/office/drawing/2014/chart" uri="{C3380CC4-5D6E-409C-BE32-E72D297353CC}">
                  <c16:uniqueId val="{00000009-570E-4EFB-95DF-15CE10C3456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{7209A89E-7D6D-4342-A292-6F54108E660D}</c15:txfldGUID>
                      <c15:f>Diagramm!$I$56</c15:f>
                      <c15:dlblFieldTableCache>
                        <c:ptCount val="1"/>
                      </c15:dlblFieldTableCache>
                    </c15:dlblFTEntry>
                  </c15:dlblFieldTable>
                  <c15:showDataLabelsRange val="0"/>
                </c:ext>
                <c:ext xmlns:c16="http://schemas.microsoft.com/office/drawing/2014/chart" uri="{C3380CC4-5D6E-409C-BE32-E72D297353CC}">
                  <c16:uniqueId val="{0000000A-570E-4EFB-95DF-15CE10C3456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{83F34644-F2DC-47AB-8D86-A845376F5CD8}</c15:txfldGUID>
                      <c15:f>Diagramm!$I$57</c15:f>
                      <c15:dlblFieldTableCache>
                        <c:ptCount val="1"/>
                      </c15:dlblFieldTableCache>
                    </c15:dlblFTEntry>
                  </c15:dlblFieldTable>
                  <c15:showDataLabelsRange val="0"/>
                </c:ext>
                <c:ext xmlns:c16="http://schemas.microsoft.com/office/drawing/2014/chart" uri="{C3380CC4-5D6E-409C-BE32-E72D297353CC}">
                  <c16:uniqueId val="{0000000B-570E-4EFB-95DF-15CE10C3456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{F52848BD-E307-4335-ABD3-A22C3888BA46}</c15:txfldGUID>
                      <c15:f>Diagramm!$I$58</c15:f>
                      <c15:dlblFieldTableCache>
                        <c:ptCount val="1"/>
                      </c15:dlblFieldTableCache>
                    </c15:dlblFTEntry>
                  </c15:dlblFieldTable>
                  <c15:showDataLabelsRange val="0"/>
                </c:ext>
                <c:ext xmlns:c16="http://schemas.microsoft.com/office/drawing/2014/chart" uri="{C3380CC4-5D6E-409C-BE32-E72D297353CC}">
                  <c16:uniqueId val="{0000000C-570E-4EFB-95DF-15CE10C3456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{A1B1C5F7-53FD-48AF-9ECB-48980FD4E0F3}</c15:txfldGUID>
                      <c15:f>Diagramm!$I$59</c15:f>
                      <c15:dlblFieldTableCache>
                        <c:ptCount val="1"/>
                      </c15:dlblFieldTableCache>
                    </c15:dlblFTEntry>
                  </c15:dlblFieldTable>
                  <c15:showDataLabelsRange val="0"/>
                </c:ext>
                <c:ext xmlns:c16="http://schemas.microsoft.com/office/drawing/2014/chart" uri="{C3380CC4-5D6E-409C-BE32-E72D297353CC}">
                  <c16:uniqueId val="{0000000D-570E-4EFB-95DF-15CE10C3456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{A4595573-CCC0-4575-93B6-C9845D27F49A}</c15:txfldGUID>
                      <c15:f>Diagramm!$I$60</c15:f>
                      <c15:dlblFieldTableCache>
                        <c:ptCount val="1"/>
                      </c15:dlblFieldTableCache>
                    </c15:dlblFTEntry>
                  </c15:dlblFieldTable>
                  <c15:showDataLabelsRange val="0"/>
                </c:ext>
                <c:ext xmlns:c16="http://schemas.microsoft.com/office/drawing/2014/chart" uri="{C3380CC4-5D6E-409C-BE32-E72D297353CC}">
                  <c16:uniqueId val="{0000000E-570E-4EFB-95DF-15CE10C3456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{FBB41B8B-8C25-4D83-8A30-AC0788676648}</c15:txfldGUID>
                      <c15:f>Diagramm!$I$61</c15:f>
                      <c15:dlblFieldTableCache>
                        <c:ptCount val="1"/>
                      </c15:dlblFieldTableCache>
                    </c15:dlblFTEntry>
                  </c15:dlblFieldTable>
                  <c15:showDataLabelsRange val="0"/>
                </c:ext>
                <c:ext xmlns:c16="http://schemas.microsoft.com/office/drawing/2014/chart" uri="{C3380CC4-5D6E-409C-BE32-E72D297353CC}">
                  <c16:uniqueId val="{0000000F-570E-4EFB-95DF-15CE10C3456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{BDBE9C74-F69F-44A7-AC42-8E3B15BC90E1}</c15:txfldGUID>
                      <c15:f>Diagramm!$I$62</c15:f>
                      <c15:dlblFieldTableCache>
                        <c:ptCount val="1"/>
                      </c15:dlblFieldTableCache>
                    </c15:dlblFTEntry>
                  </c15:dlblFieldTable>
                  <c15:showDataLabelsRange val="0"/>
                </c:ext>
                <c:ext xmlns:c16="http://schemas.microsoft.com/office/drawing/2014/chart" uri="{C3380CC4-5D6E-409C-BE32-E72D297353CC}">
                  <c16:uniqueId val="{00000010-570E-4EFB-95DF-15CE10C3456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{6D35FE24-DB3B-4FE3-8DC7-95641C550C68}</c15:txfldGUID>
                      <c15:f>Diagramm!$I$63</c15:f>
                      <c15:dlblFieldTableCache>
                        <c:ptCount val="1"/>
                      </c15:dlblFieldTableCache>
                    </c15:dlblFTEntry>
                  </c15:dlblFieldTable>
                  <c15:showDataLabelsRange val="0"/>
                </c:ext>
                <c:ext xmlns:c16="http://schemas.microsoft.com/office/drawing/2014/chart" uri="{C3380CC4-5D6E-409C-BE32-E72D297353CC}">
                  <c16:uniqueId val="{00000011-570E-4EFB-95DF-15CE10C3456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{C05E1A2E-C6C9-4880-83BD-F93A985052EC}</c15:txfldGUID>
                      <c15:f>Diagramm!$I$64</c15:f>
                      <c15:dlblFieldTableCache>
                        <c:ptCount val="1"/>
                      </c15:dlblFieldTableCache>
                    </c15:dlblFTEntry>
                  </c15:dlblFieldTable>
                  <c15:showDataLabelsRange val="0"/>
                </c:ext>
                <c:ext xmlns:c16="http://schemas.microsoft.com/office/drawing/2014/chart" uri="{C3380CC4-5D6E-409C-BE32-E72D297353CC}">
                  <c16:uniqueId val="{00000012-570E-4EFB-95DF-15CE10C3456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{FB0254DA-528F-424B-A4F6-2943FAF5B573}</c15:txfldGUID>
                      <c15:f>Diagramm!$I$65</c15:f>
                      <c15:dlblFieldTableCache>
                        <c:ptCount val="1"/>
                      </c15:dlblFieldTableCache>
                    </c15:dlblFTEntry>
                  </c15:dlblFieldTable>
                  <c15:showDataLabelsRange val="0"/>
                </c:ext>
                <c:ext xmlns:c16="http://schemas.microsoft.com/office/drawing/2014/chart" uri="{C3380CC4-5D6E-409C-BE32-E72D297353CC}">
                  <c16:uniqueId val="{00000013-570E-4EFB-95DF-15CE10C3456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{0944FF12-794A-4E5C-8520-917031C86825}</c15:txfldGUID>
                      <c15:f>Diagramm!$I$66</c15:f>
                      <c15:dlblFieldTableCache>
                        <c:ptCount val="1"/>
                      </c15:dlblFieldTableCache>
                    </c15:dlblFTEntry>
                  </c15:dlblFieldTable>
                  <c15:showDataLabelsRange val="0"/>
                </c:ext>
                <c:ext xmlns:c16="http://schemas.microsoft.com/office/drawing/2014/chart" uri="{C3380CC4-5D6E-409C-BE32-E72D297353CC}">
                  <c16:uniqueId val="{00000014-570E-4EFB-95DF-15CE10C3456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{1AD20367-B615-4A66-BB93-65ECD68D39A0}</c15:txfldGUID>
                      <c15:f>Diagramm!$I$67</c15:f>
                      <c15:dlblFieldTableCache>
                        <c:ptCount val="1"/>
                      </c15:dlblFieldTableCache>
                    </c15:dlblFTEntry>
                  </c15:dlblFieldTable>
                  <c15:showDataLabelsRange val="0"/>
                </c:ext>
                <c:ext xmlns:c16="http://schemas.microsoft.com/office/drawing/2014/chart" uri="{C3380CC4-5D6E-409C-BE32-E72D297353CC}">
                  <c16:uniqueId val="{00000015-570E-4EFB-95DF-15CE10C3456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70E-4EFB-95DF-15CE10C3456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{B7DE337A-D389-4405-BC2F-8B4355905043}</c15:txfldGUID>
                      <c15:f>Diagramm!$K$46</c15:f>
                      <c15:dlblFieldTableCache>
                        <c:ptCount val="1"/>
                      </c15:dlblFieldTableCache>
                    </c15:dlblFTEntry>
                  </c15:dlblFieldTable>
                  <c15:showDataLabelsRange val="0"/>
                </c:ext>
                <c:ext xmlns:c16="http://schemas.microsoft.com/office/drawing/2014/chart" uri="{C3380CC4-5D6E-409C-BE32-E72D297353CC}">
                  <c16:uniqueId val="{00000017-570E-4EFB-95DF-15CE10C3456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{5E61D104-2FEC-4175-B313-4751D381183A}</c15:txfldGUID>
                      <c15:f>Diagramm!$K$47</c15:f>
                      <c15:dlblFieldTableCache>
                        <c:ptCount val="1"/>
                      </c15:dlblFieldTableCache>
                    </c15:dlblFTEntry>
                  </c15:dlblFieldTable>
                  <c15:showDataLabelsRange val="0"/>
                </c:ext>
                <c:ext xmlns:c16="http://schemas.microsoft.com/office/drawing/2014/chart" uri="{C3380CC4-5D6E-409C-BE32-E72D297353CC}">
                  <c16:uniqueId val="{00000018-570E-4EFB-95DF-15CE10C3456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{9FA08AA3-2475-4E51-9BB4-37046FE96F67}</c15:txfldGUID>
                      <c15:f>Diagramm!$K$48</c15:f>
                      <c15:dlblFieldTableCache>
                        <c:ptCount val="1"/>
                      </c15:dlblFieldTableCache>
                    </c15:dlblFTEntry>
                  </c15:dlblFieldTable>
                  <c15:showDataLabelsRange val="0"/>
                </c:ext>
                <c:ext xmlns:c16="http://schemas.microsoft.com/office/drawing/2014/chart" uri="{C3380CC4-5D6E-409C-BE32-E72D297353CC}">
                  <c16:uniqueId val="{00000019-570E-4EFB-95DF-15CE10C3456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{29CB6A2B-54AD-4273-9B77-5BDF0C54F10D}</c15:txfldGUID>
                      <c15:f>Diagramm!$K$49</c15:f>
                      <c15:dlblFieldTableCache>
                        <c:ptCount val="1"/>
                      </c15:dlblFieldTableCache>
                    </c15:dlblFTEntry>
                  </c15:dlblFieldTable>
                  <c15:showDataLabelsRange val="0"/>
                </c:ext>
                <c:ext xmlns:c16="http://schemas.microsoft.com/office/drawing/2014/chart" uri="{C3380CC4-5D6E-409C-BE32-E72D297353CC}">
                  <c16:uniqueId val="{0000001A-570E-4EFB-95DF-15CE10C3456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{6612359F-14CA-4666-8CF5-2FC8A6D9E587}</c15:txfldGUID>
                      <c15:f>Diagramm!$K$50</c15:f>
                      <c15:dlblFieldTableCache>
                        <c:ptCount val="1"/>
                      </c15:dlblFieldTableCache>
                    </c15:dlblFTEntry>
                  </c15:dlblFieldTable>
                  <c15:showDataLabelsRange val="0"/>
                </c:ext>
                <c:ext xmlns:c16="http://schemas.microsoft.com/office/drawing/2014/chart" uri="{C3380CC4-5D6E-409C-BE32-E72D297353CC}">
                  <c16:uniqueId val="{0000001B-570E-4EFB-95DF-15CE10C3456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{A30D1F16-6402-4A6A-8664-8CAA21E7D041}</c15:txfldGUID>
                      <c15:f>Diagramm!$K$51</c15:f>
                      <c15:dlblFieldTableCache>
                        <c:ptCount val="1"/>
                      </c15:dlblFieldTableCache>
                    </c15:dlblFTEntry>
                  </c15:dlblFieldTable>
                  <c15:showDataLabelsRange val="0"/>
                </c:ext>
                <c:ext xmlns:c16="http://schemas.microsoft.com/office/drawing/2014/chart" uri="{C3380CC4-5D6E-409C-BE32-E72D297353CC}">
                  <c16:uniqueId val="{0000001C-570E-4EFB-95DF-15CE10C3456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{60391965-3284-4B22-8AC3-EF8D1EBD8CC0}</c15:txfldGUID>
                      <c15:f>Diagramm!$K$52</c15:f>
                      <c15:dlblFieldTableCache>
                        <c:ptCount val="1"/>
                      </c15:dlblFieldTableCache>
                    </c15:dlblFTEntry>
                  </c15:dlblFieldTable>
                  <c15:showDataLabelsRange val="0"/>
                </c:ext>
                <c:ext xmlns:c16="http://schemas.microsoft.com/office/drawing/2014/chart" uri="{C3380CC4-5D6E-409C-BE32-E72D297353CC}">
                  <c16:uniqueId val="{0000001D-570E-4EFB-95DF-15CE10C3456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{91D60EDA-7877-48B6-A674-9F4007E6764D}</c15:txfldGUID>
                      <c15:f>Diagramm!$K$53</c15:f>
                      <c15:dlblFieldTableCache>
                        <c:ptCount val="1"/>
                      </c15:dlblFieldTableCache>
                    </c15:dlblFTEntry>
                  </c15:dlblFieldTable>
                  <c15:showDataLabelsRange val="0"/>
                </c:ext>
                <c:ext xmlns:c16="http://schemas.microsoft.com/office/drawing/2014/chart" uri="{C3380CC4-5D6E-409C-BE32-E72D297353CC}">
                  <c16:uniqueId val="{0000001E-570E-4EFB-95DF-15CE10C3456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{AD722CA0-9DE1-4B14-AF17-1405866BF94C}</c15:txfldGUID>
                      <c15:f>Diagramm!$K$54</c15:f>
                      <c15:dlblFieldTableCache>
                        <c:ptCount val="1"/>
                      </c15:dlblFieldTableCache>
                    </c15:dlblFTEntry>
                  </c15:dlblFieldTable>
                  <c15:showDataLabelsRange val="0"/>
                </c:ext>
                <c:ext xmlns:c16="http://schemas.microsoft.com/office/drawing/2014/chart" uri="{C3380CC4-5D6E-409C-BE32-E72D297353CC}">
                  <c16:uniqueId val="{0000001F-570E-4EFB-95DF-15CE10C3456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{8AA019EE-D2FD-4218-98E9-EDE26F343DF0}</c15:txfldGUID>
                      <c15:f>Diagramm!$K$55</c15:f>
                      <c15:dlblFieldTableCache>
                        <c:ptCount val="1"/>
                      </c15:dlblFieldTableCache>
                    </c15:dlblFTEntry>
                  </c15:dlblFieldTable>
                  <c15:showDataLabelsRange val="0"/>
                </c:ext>
                <c:ext xmlns:c16="http://schemas.microsoft.com/office/drawing/2014/chart" uri="{C3380CC4-5D6E-409C-BE32-E72D297353CC}">
                  <c16:uniqueId val="{00000020-570E-4EFB-95DF-15CE10C3456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{E2E7CD4C-2FCE-42AF-800C-4A03FFC87DBD}</c15:txfldGUID>
                      <c15:f>Diagramm!$K$56</c15:f>
                      <c15:dlblFieldTableCache>
                        <c:ptCount val="1"/>
                      </c15:dlblFieldTableCache>
                    </c15:dlblFTEntry>
                  </c15:dlblFieldTable>
                  <c15:showDataLabelsRange val="0"/>
                </c:ext>
                <c:ext xmlns:c16="http://schemas.microsoft.com/office/drawing/2014/chart" uri="{C3380CC4-5D6E-409C-BE32-E72D297353CC}">
                  <c16:uniqueId val="{00000021-570E-4EFB-95DF-15CE10C3456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{14C1A1C3-C493-4030-9002-4B2011914810}</c15:txfldGUID>
                      <c15:f>Diagramm!$K$57</c15:f>
                      <c15:dlblFieldTableCache>
                        <c:ptCount val="1"/>
                      </c15:dlblFieldTableCache>
                    </c15:dlblFTEntry>
                  </c15:dlblFieldTable>
                  <c15:showDataLabelsRange val="0"/>
                </c:ext>
                <c:ext xmlns:c16="http://schemas.microsoft.com/office/drawing/2014/chart" uri="{C3380CC4-5D6E-409C-BE32-E72D297353CC}">
                  <c16:uniqueId val="{00000022-570E-4EFB-95DF-15CE10C3456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{9FD6FED4-11CF-406D-9482-3DD41A026F9D}</c15:txfldGUID>
                      <c15:f>Diagramm!$K$58</c15:f>
                      <c15:dlblFieldTableCache>
                        <c:ptCount val="1"/>
                      </c15:dlblFieldTableCache>
                    </c15:dlblFTEntry>
                  </c15:dlblFieldTable>
                  <c15:showDataLabelsRange val="0"/>
                </c:ext>
                <c:ext xmlns:c16="http://schemas.microsoft.com/office/drawing/2014/chart" uri="{C3380CC4-5D6E-409C-BE32-E72D297353CC}">
                  <c16:uniqueId val="{00000023-570E-4EFB-95DF-15CE10C3456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{A462A4E8-DE6F-48E8-84D1-241EFB940035}</c15:txfldGUID>
                      <c15:f>Diagramm!$K$59</c15:f>
                      <c15:dlblFieldTableCache>
                        <c:ptCount val="1"/>
                      </c15:dlblFieldTableCache>
                    </c15:dlblFTEntry>
                  </c15:dlblFieldTable>
                  <c15:showDataLabelsRange val="0"/>
                </c:ext>
                <c:ext xmlns:c16="http://schemas.microsoft.com/office/drawing/2014/chart" uri="{C3380CC4-5D6E-409C-BE32-E72D297353CC}">
                  <c16:uniqueId val="{00000024-570E-4EFB-95DF-15CE10C3456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{B90286C3-B94A-4895-A677-C42160883CC7}</c15:txfldGUID>
                      <c15:f>Diagramm!$K$60</c15:f>
                      <c15:dlblFieldTableCache>
                        <c:ptCount val="1"/>
                      </c15:dlblFieldTableCache>
                    </c15:dlblFTEntry>
                  </c15:dlblFieldTable>
                  <c15:showDataLabelsRange val="0"/>
                </c:ext>
                <c:ext xmlns:c16="http://schemas.microsoft.com/office/drawing/2014/chart" uri="{C3380CC4-5D6E-409C-BE32-E72D297353CC}">
                  <c16:uniqueId val="{00000025-570E-4EFB-95DF-15CE10C3456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{A64F423F-E7B8-408E-A13A-29BE74DCC1A1}</c15:txfldGUID>
                      <c15:f>Diagramm!$K$61</c15:f>
                      <c15:dlblFieldTableCache>
                        <c:ptCount val="1"/>
                      </c15:dlblFieldTableCache>
                    </c15:dlblFTEntry>
                  </c15:dlblFieldTable>
                  <c15:showDataLabelsRange val="0"/>
                </c:ext>
                <c:ext xmlns:c16="http://schemas.microsoft.com/office/drawing/2014/chart" uri="{C3380CC4-5D6E-409C-BE32-E72D297353CC}">
                  <c16:uniqueId val="{00000026-570E-4EFB-95DF-15CE10C3456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{B8F6A1AD-589F-45E7-BA70-24C9AF66D473}</c15:txfldGUID>
                      <c15:f>Diagramm!$K$62</c15:f>
                      <c15:dlblFieldTableCache>
                        <c:ptCount val="1"/>
                      </c15:dlblFieldTableCache>
                    </c15:dlblFTEntry>
                  </c15:dlblFieldTable>
                  <c15:showDataLabelsRange val="0"/>
                </c:ext>
                <c:ext xmlns:c16="http://schemas.microsoft.com/office/drawing/2014/chart" uri="{C3380CC4-5D6E-409C-BE32-E72D297353CC}">
                  <c16:uniqueId val="{00000027-570E-4EFB-95DF-15CE10C3456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{295168F7-B005-4CC4-98CF-B47BB7B5D643}</c15:txfldGUID>
                      <c15:f>Diagramm!$K$63</c15:f>
                      <c15:dlblFieldTableCache>
                        <c:ptCount val="1"/>
                      </c15:dlblFieldTableCache>
                    </c15:dlblFTEntry>
                  </c15:dlblFieldTable>
                  <c15:showDataLabelsRange val="0"/>
                </c:ext>
                <c:ext xmlns:c16="http://schemas.microsoft.com/office/drawing/2014/chart" uri="{C3380CC4-5D6E-409C-BE32-E72D297353CC}">
                  <c16:uniqueId val="{00000028-570E-4EFB-95DF-15CE10C3456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{B8254910-7E99-4186-A931-AEAE39668981}</c15:txfldGUID>
                      <c15:f>Diagramm!$K$64</c15:f>
                      <c15:dlblFieldTableCache>
                        <c:ptCount val="1"/>
                      </c15:dlblFieldTableCache>
                    </c15:dlblFTEntry>
                  </c15:dlblFieldTable>
                  <c15:showDataLabelsRange val="0"/>
                </c:ext>
                <c:ext xmlns:c16="http://schemas.microsoft.com/office/drawing/2014/chart" uri="{C3380CC4-5D6E-409C-BE32-E72D297353CC}">
                  <c16:uniqueId val="{00000029-570E-4EFB-95DF-15CE10C3456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{2D437E2C-9DC3-454B-9FDC-2ABDE5EFF04D}</c15:txfldGUID>
                      <c15:f>Diagramm!$K$65</c15:f>
                      <c15:dlblFieldTableCache>
                        <c:ptCount val="1"/>
                      </c15:dlblFieldTableCache>
                    </c15:dlblFTEntry>
                  </c15:dlblFieldTable>
                  <c15:showDataLabelsRange val="0"/>
                </c:ext>
                <c:ext xmlns:c16="http://schemas.microsoft.com/office/drawing/2014/chart" uri="{C3380CC4-5D6E-409C-BE32-E72D297353CC}">
                  <c16:uniqueId val="{0000002A-570E-4EFB-95DF-15CE10C3456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{8FBD7BF8-73EF-4D32-BBFD-6E4395FC2ABA}</c15:txfldGUID>
                      <c15:f>Diagramm!$K$66</c15:f>
                      <c15:dlblFieldTableCache>
                        <c:ptCount val="1"/>
                      </c15:dlblFieldTableCache>
                    </c15:dlblFTEntry>
                  </c15:dlblFieldTable>
                  <c15:showDataLabelsRange val="0"/>
                </c:ext>
                <c:ext xmlns:c16="http://schemas.microsoft.com/office/drawing/2014/chart" uri="{C3380CC4-5D6E-409C-BE32-E72D297353CC}">
                  <c16:uniqueId val="{0000002B-570E-4EFB-95DF-15CE10C3456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{A9491465-F40B-41C7-A9AF-6E63CD362D19}</c15:txfldGUID>
                      <c15:f>Diagramm!$K$67</c15:f>
                      <c15:dlblFieldTableCache>
                        <c:ptCount val="1"/>
                      </c15:dlblFieldTableCache>
                    </c15:dlblFTEntry>
                  </c15:dlblFieldTable>
                  <c15:showDataLabelsRange val="0"/>
                </c:ext>
                <c:ext xmlns:c16="http://schemas.microsoft.com/office/drawing/2014/chart" uri="{C3380CC4-5D6E-409C-BE32-E72D297353CC}">
                  <c16:uniqueId val="{0000002C-570E-4EFB-95DF-15CE10C3456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70E-4EFB-95DF-15CE10C3456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{806C9698-D246-480C-84CE-D0452A789F98}</c15:txfldGUID>
                      <c15:f>Diagramm!$J$46</c15:f>
                      <c15:dlblFieldTableCache>
                        <c:ptCount val="1"/>
                      </c15:dlblFieldTableCache>
                    </c15:dlblFTEntry>
                  </c15:dlblFieldTable>
                  <c15:showDataLabelsRange val="0"/>
                </c:ext>
                <c:ext xmlns:c16="http://schemas.microsoft.com/office/drawing/2014/chart" uri="{C3380CC4-5D6E-409C-BE32-E72D297353CC}">
                  <c16:uniqueId val="{0000002E-570E-4EFB-95DF-15CE10C3456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{1FC4716E-FFF9-46D7-A508-E5468D37F8DC}</c15:txfldGUID>
                      <c15:f>Diagramm!$J$47</c15:f>
                      <c15:dlblFieldTableCache>
                        <c:ptCount val="1"/>
                      </c15:dlblFieldTableCache>
                    </c15:dlblFTEntry>
                  </c15:dlblFieldTable>
                  <c15:showDataLabelsRange val="0"/>
                </c:ext>
                <c:ext xmlns:c16="http://schemas.microsoft.com/office/drawing/2014/chart" uri="{C3380CC4-5D6E-409C-BE32-E72D297353CC}">
                  <c16:uniqueId val="{0000002F-570E-4EFB-95DF-15CE10C3456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{A228DBD1-9E07-4A1F-8BDE-B1DE9CA0AFD2}</c15:txfldGUID>
                      <c15:f>Diagramm!$J$48</c15:f>
                      <c15:dlblFieldTableCache>
                        <c:ptCount val="1"/>
                      </c15:dlblFieldTableCache>
                    </c15:dlblFTEntry>
                  </c15:dlblFieldTable>
                  <c15:showDataLabelsRange val="0"/>
                </c:ext>
                <c:ext xmlns:c16="http://schemas.microsoft.com/office/drawing/2014/chart" uri="{C3380CC4-5D6E-409C-BE32-E72D297353CC}">
                  <c16:uniqueId val="{00000030-570E-4EFB-95DF-15CE10C3456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{1D3A0855-0568-48E8-9050-8328261AF682}</c15:txfldGUID>
                      <c15:f>Diagramm!$J$49</c15:f>
                      <c15:dlblFieldTableCache>
                        <c:ptCount val="1"/>
                      </c15:dlblFieldTableCache>
                    </c15:dlblFTEntry>
                  </c15:dlblFieldTable>
                  <c15:showDataLabelsRange val="0"/>
                </c:ext>
                <c:ext xmlns:c16="http://schemas.microsoft.com/office/drawing/2014/chart" uri="{C3380CC4-5D6E-409C-BE32-E72D297353CC}">
                  <c16:uniqueId val="{00000031-570E-4EFB-95DF-15CE10C3456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{9F2CD077-1EC6-4719-839D-F23A1AB3DC08}</c15:txfldGUID>
                      <c15:f>Diagramm!$J$50</c15:f>
                      <c15:dlblFieldTableCache>
                        <c:ptCount val="1"/>
                      </c15:dlblFieldTableCache>
                    </c15:dlblFTEntry>
                  </c15:dlblFieldTable>
                  <c15:showDataLabelsRange val="0"/>
                </c:ext>
                <c:ext xmlns:c16="http://schemas.microsoft.com/office/drawing/2014/chart" uri="{C3380CC4-5D6E-409C-BE32-E72D297353CC}">
                  <c16:uniqueId val="{00000032-570E-4EFB-95DF-15CE10C3456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{2A732026-4354-43ED-99D8-67EBFFFBC722}</c15:txfldGUID>
                      <c15:f>Diagramm!$J$51</c15:f>
                      <c15:dlblFieldTableCache>
                        <c:ptCount val="1"/>
                      </c15:dlblFieldTableCache>
                    </c15:dlblFTEntry>
                  </c15:dlblFieldTable>
                  <c15:showDataLabelsRange val="0"/>
                </c:ext>
                <c:ext xmlns:c16="http://schemas.microsoft.com/office/drawing/2014/chart" uri="{C3380CC4-5D6E-409C-BE32-E72D297353CC}">
                  <c16:uniqueId val="{00000033-570E-4EFB-95DF-15CE10C3456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{BBB1B0FF-2E50-4D6B-B001-0D999B29A1D4}</c15:txfldGUID>
                      <c15:f>Diagramm!$J$52</c15:f>
                      <c15:dlblFieldTableCache>
                        <c:ptCount val="1"/>
                      </c15:dlblFieldTableCache>
                    </c15:dlblFTEntry>
                  </c15:dlblFieldTable>
                  <c15:showDataLabelsRange val="0"/>
                </c:ext>
                <c:ext xmlns:c16="http://schemas.microsoft.com/office/drawing/2014/chart" uri="{C3380CC4-5D6E-409C-BE32-E72D297353CC}">
                  <c16:uniqueId val="{00000034-570E-4EFB-95DF-15CE10C3456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{84889F96-C055-42D5-BDC1-034CC84C6DBB}</c15:txfldGUID>
                      <c15:f>Diagramm!$J$53</c15:f>
                      <c15:dlblFieldTableCache>
                        <c:ptCount val="1"/>
                      </c15:dlblFieldTableCache>
                    </c15:dlblFTEntry>
                  </c15:dlblFieldTable>
                  <c15:showDataLabelsRange val="0"/>
                </c:ext>
                <c:ext xmlns:c16="http://schemas.microsoft.com/office/drawing/2014/chart" uri="{C3380CC4-5D6E-409C-BE32-E72D297353CC}">
                  <c16:uniqueId val="{00000035-570E-4EFB-95DF-15CE10C3456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{1FA9CCD2-8F4E-42E1-8348-D8E633A3F452}</c15:txfldGUID>
                      <c15:f>Diagramm!$J$54</c15:f>
                      <c15:dlblFieldTableCache>
                        <c:ptCount val="1"/>
                      </c15:dlblFieldTableCache>
                    </c15:dlblFTEntry>
                  </c15:dlblFieldTable>
                  <c15:showDataLabelsRange val="0"/>
                </c:ext>
                <c:ext xmlns:c16="http://schemas.microsoft.com/office/drawing/2014/chart" uri="{C3380CC4-5D6E-409C-BE32-E72D297353CC}">
                  <c16:uniqueId val="{00000036-570E-4EFB-95DF-15CE10C3456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{ED168C5B-924E-482F-80F2-DB645C391A49}</c15:txfldGUID>
                      <c15:f>Diagramm!$J$55</c15:f>
                      <c15:dlblFieldTableCache>
                        <c:ptCount val="1"/>
                      </c15:dlblFieldTableCache>
                    </c15:dlblFTEntry>
                  </c15:dlblFieldTable>
                  <c15:showDataLabelsRange val="0"/>
                </c:ext>
                <c:ext xmlns:c16="http://schemas.microsoft.com/office/drawing/2014/chart" uri="{C3380CC4-5D6E-409C-BE32-E72D297353CC}">
                  <c16:uniqueId val="{00000037-570E-4EFB-95DF-15CE10C3456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{C98A97F6-AE25-48A5-9566-A4A3222C696E}</c15:txfldGUID>
                      <c15:f>Diagramm!$J$56</c15:f>
                      <c15:dlblFieldTableCache>
                        <c:ptCount val="1"/>
                      </c15:dlblFieldTableCache>
                    </c15:dlblFTEntry>
                  </c15:dlblFieldTable>
                  <c15:showDataLabelsRange val="0"/>
                </c:ext>
                <c:ext xmlns:c16="http://schemas.microsoft.com/office/drawing/2014/chart" uri="{C3380CC4-5D6E-409C-BE32-E72D297353CC}">
                  <c16:uniqueId val="{00000038-570E-4EFB-95DF-15CE10C3456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{08995176-EC15-4F33-96D3-5DC0493D62C1}</c15:txfldGUID>
                      <c15:f>Diagramm!$J$57</c15:f>
                      <c15:dlblFieldTableCache>
                        <c:ptCount val="1"/>
                      </c15:dlblFieldTableCache>
                    </c15:dlblFTEntry>
                  </c15:dlblFieldTable>
                  <c15:showDataLabelsRange val="0"/>
                </c:ext>
                <c:ext xmlns:c16="http://schemas.microsoft.com/office/drawing/2014/chart" uri="{C3380CC4-5D6E-409C-BE32-E72D297353CC}">
                  <c16:uniqueId val="{00000039-570E-4EFB-95DF-15CE10C3456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{22B889C6-8CF5-41C6-AC97-F71A80D72767}</c15:txfldGUID>
                      <c15:f>Diagramm!$J$58</c15:f>
                      <c15:dlblFieldTableCache>
                        <c:ptCount val="1"/>
                      </c15:dlblFieldTableCache>
                    </c15:dlblFTEntry>
                  </c15:dlblFieldTable>
                  <c15:showDataLabelsRange val="0"/>
                </c:ext>
                <c:ext xmlns:c16="http://schemas.microsoft.com/office/drawing/2014/chart" uri="{C3380CC4-5D6E-409C-BE32-E72D297353CC}">
                  <c16:uniqueId val="{0000003A-570E-4EFB-95DF-15CE10C3456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{67D38CC6-75A4-4DCE-B133-91A0C346B852}</c15:txfldGUID>
                      <c15:f>Diagramm!$J$59</c15:f>
                      <c15:dlblFieldTableCache>
                        <c:ptCount val="1"/>
                      </c15:dlblFieldTableCache>
                    </c15:dlblFTEntry>
                  </c15:dlblFieldTable>
                  <c15:showDataLabelsRange val="0"/>
                </c:ext>
                <c:ext xmlns:c16="http://schemas.microsoft.com/office/drawing/2014/chart" uri="{C3380CC4-5D6E-409C-BE32-E72D297353CC}">
                  <c16:uniqueId val="{0000003B-570E-4EFB-95DF-15CE10C3456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{D8BFA560-FAD4-4D0A-A3DD-1916B82A212C}</c15:txfldGUID>
                      <c15:f>Diagramm!$J$60</c15:f>
                      <c15:dlblFieldTableCache>
                        <c:ptCount val="1"/>
                      </c15:dlblFieldTableCache>
                    </c15:dlblFTEntry>
                  </c15:dlblFieldTable>
                  <c15:showDataLabelsRange val="0"/>
                </c:ext>
                <c:ext xmlns:c16="http://schemas.microsoft.com/office/drawing/2014/chart" uri="{C3380CC4-5D6E-409C-BE32-E72D297353CC}">
                  <c16:uniqueId val="{0000003C-570E-4EFB-95DF-15CE10C3456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{3B6F0192-07A5-4457-AECF-0CD7538879B9}</c15:txfldGUID>
                      <c15:f>Diagramm!$J$61</c15:f>
                      <c15:dlblFieldTableCache>
                        <c:ptCount val="1"/>
                      </c15:dlblFieldTableCache>
                    </c15:dlblFTEntry>
                  </c15:dlblFieldTable>
                  <c15:showDataLabelsRange val="0"/>
                </c:ext>
                <c:ext xmlns:c16="http://schemas.microsoft.com/office/drawing/2014/chart" uri="{C3380CC4-5D6E-409C-BE32-E72D297353CC}">
                  <c16:uniqueId val="{0000003D-570E-4EFB-95DF-15CE10C3456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{05A7C7C6-92AA-4C5D-8D69-22856126CE68}</c15:txfldGUID>
                      <c15:f>Diagramm!$J$62</c15:f>
                      <c15:dlblFieldTableCache>
                        <c:ptCount val="1"/>
                      </c15:dlblFieldTableCache>
                    </c15:dlblFTEntry>
                  </c15:dlblFieldTable>
                  <c15:showDataLabelsRange val="0"/>
                </c:ext>
                <c:ext xmlns:c16="http://schemas.microsoft.com/office/drawing/2014/chart" uri="{C3380CC4-5D6E-409C-BE32-E72D297353CC}">
                  <c16:uniqueId val="{0000003E-570E-4EFB-95DF-15CE10C3456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{EBB6885C-54F5-46A3-AA78-D2E9A4CFAFC1}</c15:txfldGUID>
                      <c15:f>Diagramm!$J$63</c15:f>
                      <c15:dlblFieldTableCache>
                        <c:ptCount val="1"/>
                      </c15:dlblFieldTableCache>
                    </c15:dlblFTEntry>
                  </c15:dlblFieldTable>
                  <c15:showDataLabelsRange val="0"/>
                </c:ext>
                <c:ext xmlns:c16="http://schemas.microsoft.com/office/drawing/2014/chart" uri="{C3380CC4-5D6E-409C-BE32-E72D297353CC}">
                  <c16:uniqueId val="{0000003F-570E-4EFB-95DF-15CE10C3456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{0BB06AAF-09A5-405B-8C12-EC066332FB77}</c15:txfldGUID>
                      <c15:f>Diagramm!$J$64</c15:f>
                      <c15:dlblFieldTableCache>
                        <c:ptCount val="1"/>
                      </c15:dlblFieldTableCache>
                    </c15:dlblFTEntry>
                  </c15:dlblFieldTable>
                  <c15:showDataLabelsRange val="0"/>
                </c:ext>
                <c:ext xmlns:c16="http://schemas.microsoft.com/office/drawing/2014/chart" uri="{C3380CC4-5D6E-409C-BE32-E72D297353CC}">
                  <c16:uniqueId val="{00000040-570E-4EFB-95DF-15CE10C3456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{AE2D6199-F33B-4910-9F38-537340E924AF}</c15:txfldGUID>
                      <c15:f>Diagramm!$J$65</c15:f>
                      <c15:dlblFieldTableCache>
                        <c:ptCount val="1"/>
                      </c15:dlblFieldTableCache>
                    </c15:dlblFTEntry>
                  </c15:dlblFieldTable>
                  <c15:showDataLabelsRange val="0"/>
                </c:ext>
                <c:ext xmlns:c16="http://schemas.microsoft.com/office/drawing/2014/chart" uri="{C3380CC4-5D6E-409C-BE32-E72D297353CC}">
                  <c16:uniqueId val="{00000041-570E-4EFB-95DF-15CE10C3456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{6840CFE4-AE9C-4F22-A8B5-4B369B39BD37}</c15:txfldGUID>
                      <c15:f>Diagramm!$J$66</c15:f>
                      <c15:dlblFieldTableCache>
                        <c:ptCount val="1"/>
                      </c15:dlblFieldTableCache>
                    </c15:dlblFTEntry>
                  </c15:dlblFieldTable>
                  <c15:showDataLabelsRange val="0"/>
                </c:ext>
                <c:ext xmlns:c16="http://schemas.microsoft.com/office/drawing/2014/chart" uri="{C3380CC4-5D6E-409C-BE32-E72D297353CC}">
                  <c16:uniqueId val="{00000042-570E-4EFB-95DF-15CE10C3456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{E7DFBFE0-FA45-40CE-A41F-F7CBFCACCF91}</c15:txfldGUID>
                      <c15:f>Diagramm!$J$67</c15:f>
                      <c15:dlblFieldTableCache>
                        <c:ptCount val="1"/>
                      </c15:dlblFieldTableCache>
                    </c15:dlblFTEntry>
                  </c15:dlblFieldTable>
                  <c15:showDataLabelsRange val="0"/>
                </c:ext>
                <c:ext xmlns:c16="http://schemas.microsoft.com/office/drawing/2014/chart" uri="{C3380CC4-5D6E-409C-BE32-E72D297353CC}">
                  <c16:uniqueId val="{00000043-570E-4EFB-95DF-15CE10C3456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70E-4EFB-95DF-15CE10C3456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74A-49C5-B9D0-B5CE7A462CC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4A-49C5-B9D0-B5CE7A462CC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4A-49C5-B9D0-B5CE7A462CC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4A-49C5-B9D0-B5CE7A462CC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4A-49C5-B9D0-B5CE7A462CC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4A-49C5-B9D0-B5CE7A462CC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74A-49C5-B9D0-B5CE7A462CC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4A-49C5-B9D0-B5CE7A462CC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74A-49C5-B9D0-B5CE7A462CC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4A-49C5-B9D0-B5CE7A462CC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74A-49C5-B9D0-B5CE7A462CC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4A-49C5-B9D0-B5CE7A462CC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74A-49C5-B9D0-B5CE7A462CC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4A-49C5-B9D0-B5CE7A462CC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74A-49C5-B9D0-B5CE7A462CC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74A-49C5-B9D0-B5CE7A462CC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74A-49C5-B9D0-B5CE7A462CC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74A-49C5-B9D0-B5CE7A462CC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74A-49C5-B9D0-B5CE7A462CC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74A-49C5-B9D0-B5CE7A462CC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74A-49C5-B9D0-B5CE7A462CC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74A-49C5-B9D0-B5CE7A462CC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74A-49C5-B9D0-B5CE7A462CC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74A-49C5-B9D0-B5CE7A462CC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74A-49C5-B9D0-B5CE7A462CC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74A-49C5-B9D0-B5CE7A462CC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74A-49C5-B9D0-B5CE7A462CC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74A-49C5-B9D0-B5CE7A462CC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74A-49C5-B9D0-B5CE7A462CC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74A-49C5-B9D0-B5CE7A462CC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74A-49C5-B9D0-B5CE7A462CC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74A-49C5-B9D0-B5CE7A462CC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74A-49C5-B9D0-B5CE7A462CC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74A-49C5-B9D0-B5CE7A462CC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74A-49C5-B9D0-B5CE7A462CC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74A-49C5-B9D0-B5CE7A462CC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74A-49C5-B9D0-B5CE7A462CC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74A-49C5-B9D0-B5CE7A462CC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74A-49C5-B9D0-B5CE7A462CC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74A-49C5-B9D0-B5CE7A462CC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74A-49C5-B9D0-B5CE7A462CC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74A-49C5-B9D0-B5CE7A462CC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74A-49C5-B9D0-B5CE7A462CC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74A-49C5-B9D0-B5CE7A462CC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74A-49C5-B9D0-B5CE7A462CC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74A-49C5-B9D0-B5CE7A462CC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74A-49C5-B9D0-B5CE7A462CC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74A-49C5-B9D0-B5CE7A462CC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74A-49C5-B9D0-B5CE7A462CC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74A-49C5-B9D0-B5CE7A462CC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74A-49C5-B9D0-B5CE7A462CC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74A-49C5-B9D0-B5CE7A462CC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74A-49C5-B9D0-B5CE7A462CC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74A-49C5-B9D0-B5CE7A462CC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74A-49C5-B9D0-B5CE7A462CC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74A-49C5-B9D0-B5CE7A462CC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74A-49C5-B9D0-B5CE7A462CC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74A-49C5-B9D0-B5CE7A462CC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74A-49C5-B9D0-B5CE7A462CC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74A-49C5-B9D0-B5CE7A462CC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74A-49C5-B9D0-B5CE7A462CC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74A-49C5-B9D0-B5CE7A462CC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74A-49C5-B9D0-B5CE7A462CC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74A-49C5-B9D0-B5CE7A462CC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74A-49C5-B9D0-B5CE7A462CC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74A-49C5-B9D0-B5CE7A462CC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74A-49C5-B9D0-B5CE7A462CC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74A-49C5-B9D0-B5CE7A462CC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74A-49C5-B9D0-B5CE7A462CC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99.905039679848059</c:v>
                </c:pt>
                <c:pt idx="2">
                  <c:v>102.2066969635307</c:v>
                </c:pt>
                <c:pt idx="3">
                  <c:v>99.37597503900156</c:v>
                </c:pt>
                <c:pt idx="4">
                  <c:v>100.13791856022067</c:v>
                </c:pt>
                <c:pt idx="5">
                  <c:v>102.05295168328472</c:v>
                </c:pt>
                <c:pt idx="6">
                  <c:v>104.08555472653688</c:v>
                </c:pt>
                <c:pt idx="7">
                  <c:v>102.1908702435054</c:v>
                </c:pt>
                <c:pt idx="8">
                  <c:v>103.67858192588572</c:v>
                </c:pt>
                <c:pt idx="9">
                  <c:v>105.62979040900767</c:v>
                </c:pt>
                <c:pt idx="10">
                  <c:v>108.15528273304847</c:v>
                </c:pt>
                <c:pt idx="11">
                  <c:v>105.96893440955029</c:v>
                </c:pt>
                <c:pt idx="12">
                  <c:v>108.0331908928531</c:v>
                </c:pt>
                <c:pt idx="13">
                  <c:v>109.26315313482104</c:v>
                </c:pt>
                <c:pt idx="14">
                  <c:v>111.23244929797191</c:v>
                </c:pt>
                <c:pt idx="15">
                  <c:v>109.90300481584481</c:v>
                </c:pt>
                <c:pt idx="16">
                  <c:v>111.77507969884013</c:v>
                </c:pt>
                <c:pt idx="17">
                  <c:v>112.96434466074294</c:v>
                </c:pt>
                <c:pt idx="18">
                  <c:v>115.22982658436771</c:v>
                </c:pt>
                <c:pt idx="19">
                  <c:v>113.88229442221167</c:v>
                </c:pt>
                <c:pt idx="20">
                  <c:v>115.48305410477289</c:v>
                </c:pt>
                <c:pt idx="21">
                  <c:v>116.73788690678062</c:v>
                </c:pt>
                <c:pt idx="22">
                  <c:v>118.48108706956975</c:v>
                </c:pt>
                <c:pt idx="23">
                  <c:v>116.65649234665038</c:v>
                </c:pt>
                <c:pt idx="24">
                  <c:v>117.43878450790206</c:v>
                </c:pt>
              </c:numCache>
            </c:numRef>
          </c:val>
          <c:smooth val="0"/>
          <c:extLst>
            <c:ext xmlns:c16="http://schemas.microsoft.com/office/drawing/2014/chart" uri="{C3380CC4-5D6E-409C-BE32-E72D297353CC}">
              <c16:uniqueId val="{00000000-00FD-4DAB-9D3C-ECAE3EC04BC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102.98927378231053</c:v>
                </c:pt>
                <c:pt idx="2">
                  <c:v>105.45102866186038</c:v>
                </c:pt>
                <c:pt idx="3">
                  <c:v>104.11464744153332</c:v>
                </c:pt>
                <c:pt idx="4">
                  <c:v>102.33866713557236</c:v>
                </c:pt>
                <c:pt idx="5">
                  <c:v>105.62686829611394</c:v>
                </c:pt>
                <c:pt idx="6">
                  <c:v>106.47089854053104</c:v>
                </c:pt>
                <c:pt idx="7">
                  <c:v>105.32794091788288</c:v>
                </c:pt>
                <c:pt idx="8">
                  <c:v>106.45331457710567</c:v>
                </c:pt>
                <c:pt idx="9">
                  <c:v>109.09090909090908</c:v>
                </c:pt>
                <c:pt idx="10">
                  <c:v>112.32635836117461</c:v>
                </c:pt>
                <c:pt idx="11">
                  <c:v>111.49991208018288</c:v>
                </c:pt>
                <c:pt idx="12">
                  <c:v>111.34165640935467</c:v>
                </c:pt>
                <c:pt idx="13">
                  <c:v>114.78811324072447</c:v>
                </c:pt>
                <c:pt idx="14">
                  <c:v>117.97081062071391</c:v>
                </c:pt>
                <c:pt idx="15">
                  <c:v>116.44100580270793</c:v>
                </c:pt>
                <c:pt idx="16">
                  <c:v>117.65429927905751</c:v>
                </c:pt>
                <c:pt idx="17">
                  <c:v>121.41726745208371</c:v>
                </c:pt>
                <c:pt idx="18">
                  <c:v>127.29031123615262</c:v>
                </c:pt>
                <c:pt idx="19">
                  <c:v>126.63970458941445</c:v>
                </c:pt>
                <c:pt idx="20">
                  <c:v>128.16950940742043</c:v>
                </c:pt>
                <c:pt idx="21">
                  <c:v>131.33462282398455</c:v>
                </c:pt>
                <c:pt idx="22">
                  <c:v>133.40953050817654</c:v>
                </c:pt>
                <c:pt idx="23">
                  <c:v>134.57007209425004</c:v>
                </c:pt>
                <c:pt idx="24">
                  <c:v>132.17865306840162</c:v>
                </c:pt>
              </c:numCache>
            </c:numRef>
          </c:val>
          <c:smooth val="0"/>
          <c:extLst>
            <c:ext xmlns:c16="http://schemas.microsoft.com/office/drawing/2014/chart" uri="{C3380CC4-5D6E-409C-BE32-E72D297353CC}">
              <c16:uniqueId val="{00000001-00FD-4DAB-9D3C-ECAE3EC04BC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100.33760186263096</c:v>
                </c:pt>
                <c:pt idx="2">
                  <c:v>100.53550640279394</c:v>
                </c:pt>
                <c:pt idx="3">
                  <c:v>99.918509895227004</c:v>
                </c:pt>
                <c:pt idx="4">
                  <c:v>98.370197904540163</c:v>
                </c:pt>
                <c:pt idx="5">
                  <c:v>99.534342258440049</c:v>
                </c:pt>
                <c:pt idx="6">
                  <c:v>98.183934807916188</c:v>
                </c:pt>
                <c:pt idx="7">
                  <c:v>99.150174621653093</c:v>
                </c:pt>
                <c:pt idx="8">
                  <c:v>97.543655413271253</c:v>
                </c:pt>
                <c:pt idx="9">
                  <c:v>99.196740395809087</c:v>
                </c:pt>
                <c:pt idx="10">
                  <c:v>99.057043073341092</c:v>
                </c:pt>
                <c:pt idx="11">
                  <c:v>99.580908032596042</c:v>
                </c:pt>
                <c:pt idx="12">
                  <c:v>97.881257275902215</c:v>
                </c:pt>
                <c:pt idx="13">
                  <c:v>97.9394644935972</c:v>
                </c:pt>
                <c:pt idx="14">
                  <c:v>98.079161816065195</c:v>
                </c:pt>
                <c:pt idx="15">
                  <c:v>98.742724097788127</c:v>
                </c:pt>
                <c:pt idx="16">
                  <c:v>97.613504074505244</c:v>
                </c:pt>
                <c:pt idx="17">
                  <c:v>98.218859138533176</c:v>
                </c:pt>
                <c:pt idx="18">
                  <c:v>98.230500582072182</c:v>
                </c:pt>
                <c:pt idx="19">
                  <c:v>99.138533178114088</c:v>
                </c:pt>
                <c:pt idx="20">
                  <c:v>97.473806752037248</c:v>
                </c:pt>
                <c:pt idx="21">
                  <c:v>97.81140861466821</c:v>
                </c:pt>
                <c:pt idx="22">
                  <c:v>95.809080325960423</c:v>
                </c:pt>
                <c:pt idx="23">
                  <c:v>95.634458672875439</c:v>
                </c:pt>
                <c:pt idx="24">
                  <c:v>93.259604190919674</c:v>
                </c:pt>
              </c:numCache>
            </c:numRef>
          </c:val>
          <c:smooth val="0"/>
          <c:extLst>
            <c:ext xmlns:c16="http://schemas.microsoft.com/office/drawing/2014/chart" uri="{C3380CC4-5D6E-409C-BE32-E72D297353CC}">
              <c16:uniqueId val="{00000002-00FD-4DAB-9D3C-ECAE3EC04BC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0FD-4DAB-9D3C-ECAE3EC04BCB}"/>
                </c:ext>
              </c:extLst>
            </c:dLbl>
            <c:dLbl>
              <c:idx val="1"/>
              <c:delete val="1"/>
              <c:extLst>
                <c:ext xmlns:c15="http://schemas.microsoft.com/office/drawing/2012/chart" uri="{CE6537A1-D6FC-4f65-9D91-7224C49458BB}"/>
                <c:ext xmlns:c16="http://schemas.microsoft.com/office/drawing/2014/chart" uri="{C3380CC4-5D6E-409C-BE32-E72D297353CC}">
                  <c16:uniqueId val="{00000004-00FD-4DAB-9D3C-ECAE3EC04BCB}"/>
                </c:ext>
              </c:extLst>
            </c:dLbl>
            <c:dLbl>
              <c:idx val="2"/>
              <c:delete val="1"/>
              <c:extLst>
                <c:ext xmlns:c15="http://schemas.microsoft.com/office/drawing/2012/chart" uri="{CE6537A1-D6FC-4f65-9D91-7224C49458BB}"/>
                <c:ext xmlns:c16="http://schemas.microsoft.com/office/drawing/2014/chart" uri="{C3380CC4-5D6E-409C-BE32-E72D297353CC}">
                  <c16:uniqueId val="{00000005-00FD-4DAB-9D3C-ECAE3EC04BCB}"/>
                </c:ext>
              </c:extLst>
            </c:dLbl>
            <c:dLbl>
              <c:idx val="3"/>
              <c:delete val="1"/>
              <c:extLst>
                <c:ext xmlns:c15="http://schemas.microsoft.com/office/drawing/2012/chart" uri="{CE6537A1-D6FC-4f65-9D91-7224C49458BB}"/>
                <c:ext xmlns:c16="http://schemas.microsoft.com/office/drawing/2014/chart" uri="{C3380CC4-5D6E-409C-BE32-E72D297353CC}">
                  <c16:uniqueId val="{00000006-00FD-4DAB-9D3C-ECAE3EC04BCB}"/>
                </c:ext>
              </c:extLst>
            </c:dLbl>
            <c:dLbl>
              <c:idx val="4"/>
              <c:delete val="1"/>
              <c:extLst>
                <c:ext xmlns:c15="http://schemas.microsoft.com/office/drawing/2012/chart" uri="{CE6537A1-D6FC-4f65-9D91-7224C49458BB}"/>
                <c:ext xmlns:c16="http://schemas.microsoft.com/office/drawing/2014/chart" uri="{C3380CC4-5D6E-409C-BE32-E72D297353CC}">
                  <c16:uniqueId val="{00000007-00FD-4DAB-9D3C-ECAE3EC04BCB}"/>
                </c:ext>
              </c:extLst>
            </c:dLbl>
            <c:dLbl>
              <c:idx val="5"/>
              <c:delete val="1"/>
              <c:extLst>
                <c:ext xmlns:c15="http://schemas.microsoft.com/office/drawing/2012/chart" uri="{CE6537A1-D6FC-4f65-9D91-7224C49458BB}"/>
                <c:ext xmlns:c16="http://schemas.microsoft.com/office/drawing/2014/chart" uri="{C3380CC4-5D6E-409C-BE32-E72D297353CC}">
                  <c16:uniqueId val="{00000008-00FD-4DAB-9D3C-ECAE3EC04BCB}"/>
                </c:ext>
              </c:extLst>
            </c:dLbl>
            <c:dLbl>
              <c:idx val="6"/>
              <c:delete val="1"/>
              <c:extLst>
                <c:ext xmlns:c15="http://schemas.microsoft.com/office/drawing/2012/chart" uri="{CE6537A1-D6FC-4f65-9D91-7224C49458BB}"/>
                <c:ext xmlns:c16="http://schemas.microsoft.com/office/drawing/2014/chart" uri="{C3380CC4-5D6E-409C-BE32-E72D297353CC}">
                  <c16:uniqueId val="{00000009-00FD-4DAB-9D3C-ECAE3EC04BCB}"/>
                </c:ext>
              </c:extLst>
            </c:dLbl>
            <c:dLbl>
              <c:idx val="7"/>
              <c:delete val="1"/>
              <c:extLst>
                <c:ext xmlns:c15="http://schemas.microsoft.com/office/drawing/2012/chart" uri="{CE6537A1-D6FC-4f65-9D91-7224C49458BB}"/>
                <c:ext xmlns:c16="http://schemas.microsoft.com/office/drawing/2014/chart" uri="{C3380CC4-5D6E-409C-BE32-E72D297353CC}">
                  <c16:uniqueId val="{0000000A-00FD-4DAB-9D3C-ECAE3EC04BCB}"/>
                </c:ext>
              </c:extLst>
            </c:dLbl>
            <c:dLbl>
              <c:idx val="8"/>
              <c:delete val="1"/>
              <c:extLst>
                <c:ext xmlns:c15="http://schemas.microsoft.com/office/drawing/2012/chart" uri="{CE6537A1-D6FC-4f65-9D91-7224C49458BB}"/>
                <c:ext xmlns:c16="http://schemas.microsoft.com/office/drawing/2014/chart" uri="{C3380CC4-5D6E-409C-BE32-E72D297353CC}">
                  <c16:uniqueId val="{0000000B-00FD-4DAB-9D3C-ECAE3EC04BCB}"/>
                </c:ext>
              </c:extLst>
            </c:dLbl>
            <c:dLbl>
              <c:idx val="9"/>
              <c:delete val="1"/>
              <c:extLst>
                <c:ext xmlns:c15="http://schemas.microsoft.com/office/drawing/2012/chart" uri="{CE6537A1-D6FC-4f65-9D91-7224C49458BB}"/>
                <c:ext xmlns:c16="http://schemas.microsoft.com/office/drawing/2014/chart" uri="{C3380CC4-5D6E-409C-BE32-E72D297353CC}">
                  <c16:uniqueId val="{0000000C-00FD-4DAB-9D3C-ECAE3EC04BCB}"/>
                </c:ext>
              </c:extLst>
            </c:dLbl>
            <c:dLbl>
              <c:idx val="10"/>
              <c:delete val="1"/>
              <c:extLst>
                <c:ext xmlns:c15="http://schemas.microsoft.com/office/drawing/2012/chart" uri="{CE6537A1-D6FC-4f65-9D91-7224C49458BB}"/>
                <c:ext xmlns:c16="http://schemas.microsoft.com/office/drawing/2014/chart" uri="{C3380CC4-5D6E-409C-BE32-E72D297353CC}">
                  <c16:uniqueId val="{0000000D-00FD-4DAB-9D3C-ECAE3EC04BCB}"/>
                </c:ext>
              </c:extLst>
            </c:dLbl>
            <c:dLbl>
              <c:idx val="11"/>
              <c:delete val="1"/>
              <c:extLst>
                <c:ext xmlns:c15="http://schemas.microsoft.com/office/drawing/2012/chart" uri="{CE6537A1-D6FC-4f65-9D91-7224C49458BB}"/>
                <c:ext xmlns:c16="http://schemas.microsoft.com/office/drawing/2014/chart" uri="{C3380CC4-5D6E-409C-BE32-E72D297353CC}">
                  <c16:uniqueId val="{0000000E-00FD-4DAB-9D3C-ECAE3EC04BCB}"/>
                </c:ext>
              </c:extLst>
            </c:dLbl>
            <c:dLbl>
              <c:idx val="12"/>
              <c:delete val="1"/>
              <c:extLst>
                <c:ext xmlns:c15="http://schemas.microsoft.com/office/drawing/2012/chart" uri="{CE6537A1-D6FC-4f65-9D91-7224C49458BB}"/>
                <c:ext xmlns:c16="http://schemas.microsoft.com/office/drawing/2014/chart" uri="{C3380CC4-5D6E-409C-BE32-E72D297353CC}">
                  <c16:uniqueId val="{0000000F-00FD-4DAB-9D3C-ECAE3EC04BC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0FD-4DAB-9D3C-ECAE3EC04BCB}"/>
                </c:ext>
              </c:extLst>
            </c:dLbl>
            <c:dLbl>
              <c:idx val="14"/>
              <c:delete val="1"/>
              <c:extLst>
                <c:ext xmlns:c15="http://schemas.microsoft.com/office/drawing/2012/chart" uri="{CE6537A1-D6FC-4f65-9D91-7224C49458BB}"/>
                <c:ext xmlns:c16="http://schemas.microsoft.com/office/drawing/2014/chart" uri="{C3380CC4-5D6E-409C-BE32-E72D297353CC}">
                  <c16:uniqueId val="{00000011-00FD-4DAB-9D3C-ECAE3EC04BCB}"/>
                </c:ext>
              </c:extLst>
            </c:dLbl>
            <c:dLbl>
              <c:idx val="15"/>
              <c:delete val="1"/>
              <c:extLst>
                <c:ext xmlns:c15="http://schemas.microsoft.com/office/drawing/2012/chart" uri="{CE6537A1-D6FC-4f65-9D91-7224C49458BB}"/>
                <c:ext xmlns:c16="http://schemas.microsoft.com/office/drawing/2014/chart" uri="{C3380CC4-5D6E-409C-BE32-E72D297353CC}">
                  <c16:uniqueId val="{00000012-00FD-4DAB-9D3C-ECAE3EC04BCB}"/>
                </c:ext>
              </c:extLst>
            </c:dLbl>
            <c:dLbl>
              <c:idx val="16"/>
              <c:delete val="1"/>
              <c:extLst>
                <c:ext xmlns:c15="http://schemas.microsoft.com/office/drawing/2012/chart" uri="{CE6537A1-D6FC-4f65-9D91-7224C49458BB}"/>
                <c:ext xmlns:c16="http://schemas.microsoft.com/office/drawing/2014/chart" uri="{C3380CC4-5D6E-409C-BE32-E72D297353CC}">
                  <c16:uniqueId val="{00000013-00FD-4DAB-9D3C-ECAE3EC04BCB}"/>
                </c:ext>
              </c:extLst>
            </c:dLbl>
            <c:dLbl>
              <c:idx val="17"/>
              <c:delete val="1"/>
              <c:extLst>
                <c:ext xmlns:c15="http://schemas.microsoft.com/office/drawing/2012/chart" uri="{CE6537A1-D6FC-4f65-9D91-7224C49458BB}"/>
                <c:ext xmlns:c16="http://schemas.microsoft.com/office/drawing/2014/chart" uri="{C3380CC4-5D6E-409C-BE32-E72D297353CC}">
                  <c16:uniqueId val="{00000014-00FD-4DAB-9D3C-ECAE3EC04BCB}"/>
                </c:ext>
              </c:extLst>
            </c:dLbl>
            <c:dLbl>
              <c:idx val="18"/>
              <c:delete val="1"/>
              <c:extLst>
                <c:ext xmlns:c15="http://schemas.microsoft.com/office/drawing/2012/chart" uri="{CE6537A1-D6FC-4f65-9D91-7224C49458BB}"/>
                <c:ext xmlns:c16="http://schemas.microsoft.com/office/drawing/2014/chart" uri="{C3380CC4-5D6E-409C-BE32-E72D297353CC}">
                  <c16:uniqueId val="{00000015-00FD-4DAB-9D3C-ECAE3EC04BCB}"/>
                </c:ext>
              </c:extLst>
            </c:dLbl>
            <c:dLbl>
              <c:idx val="19"/>
              <c:delete val="1"/>
              <c:extLst>
                <c:ext xmlns:c15="http://schemas.microsoft.com/office/drawing/2012/chart" uri="{CE6537A1-D6FC-4f65-9D91-7224C49458BB}"/>
                <c:ext xmlns:c16="http://schemas.microsoft.com/office/drawing/2014/chart" uri="{C3380CC4-5D6E-409C-BE32-E72D297353CC}">
                  <c16:uniqueId val="{00000016-00FD-4DAB-9D3C-ECAE3EC04BCB}"/>
                </c:ext>
              </c:extLst>
            </c:dLbl>
            <c:dLbl>
              <c:idx val="20"/>
              <c:delete val="1"/>
              <c:extLst>
                <c:ext xmlns:c15="http://schemas.microsoft.com/office/drawing/2012/chart" uri="{CE6537A1-D6FC-4f65-9D91-7224C49458BB}"/>
                <c:ext xmlns:c16="http://schemas.microsoft.com/office/drawing/2014/chart" uri="{C3380CC4-5D6E-409C-BE32-E72D297353CC}">
                  <c16:uniqueId val="{00000017-00FD-4DAB-9D3C-ECAE3EC04BCB}"/>
                </c:ext>
              </c:extLst>
            </c:dLbl>
            <c:dLbl>
              <c:idx val="21"/>
              <c:delete val="1"/>
              <c:extLst>
                <c:ext xmlns:c15="http://schemas.microsoft.com/office/drawing/2012/chart" uri="{CE6537A1-D6FC-4f65-9D91-7224C49458BB}"/>
                <c:ext xmlns:c16="http://schemas.microsoft.com/office/drawing/2014/chart" uri="{C3380CC4-5D6E-409C-BE32-E72D297353CC}">
                  <c16:uniqueId val="{00000018-00FD-4DAB-9D3C-ECAE3EC04BCB}"/>
                </c:ext>
              </c:extLst>
            </c:dLbl>
            <c:dLbl>
              <c:idx val="22"/>
              <c:delete val="1"/>
              <c:extLst>
                <c:ext xmlns:c15="http://schemas.microsoft.com/office/drawing/2012/chart" uri="{CE6537A1-D6FC-4f65-9D91-7224C49458BB}"/>
                <c:ext xmlns:c16="http://schemas.microsoft.com/office/drawing/2014/chart" uri="{C3380CC4-5D6E-409C-BE32-E72D297353CC}">
                  <c16:uniqueId val="{00000019-00FD-4DAB-9D3C-ECAE3EC04BCB}"/>
                </c:ext>
              </c:extLst>
            </c:dLbl>
            <c:dLbl>
              <c:idx val="23"/>
              <c:delete val="1"/>
              <c:extLst>
                <c:ext xmlns:c15="http://schemas.microsoft.com/office/drawing/2012/chart" uri="{CE6537A1-D6FC-4f65-9D91-7224C49458BB}"/>
                <c:ext xmlns:c16="http://schemas.microsoft.com/office/drawing/2014/chart" uri="{C3380CC4-5D6E-409C-BE32-E72D297353CC}">
                  <c16:uniqueId val="{0000001A-00FD-4DAB-9D3C-ECAE3EC04BCB}"/>
                </c:ext>
              </c:extLst>
            </c:dLbl>
            <c:dLbl>
              <c:idx val="24"/>
              <c:delete val="1"/>
              <c:extLst>
                <c:ext xmlns:c15="http://schemas.microsoft.com/office/drawing/2012/chart" uri="{CE6537A1-D6FC-4f65-9D91-7224C49458BB}"/>
                <c:ext xmlns:c16="http://schemas.microsoft.com/office/drawing/2014/chart" uri="{C3380CC4-5D6E-409C-BE32-E72D297353CC}">
                  <c16:uniqueId val="{0000001B-00FD-4DAB-9D3C-ECAE3EC04BC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0FD-4DAB-9D3C-ECAE3EC04BC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Landshut (09274)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51942</v>
      </c>
      <c r="F11" s="238">
        <v>51596</v>
      </c>
      <c r="G11" s="238">
        <v>52403</v>
      </c>
      <c r="H11" s="238">
        <v>51632</v>
      </c>
      <c r="I11" s="265">
        <v>51077</v>
      </c>
      <c r="J11" s="263">
        <v>865</v>
      </c>
      <c r="K11" s="266">
        <v>1.6935215459012862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16.941973739940703</v>
      </c>
      <c r="E13" s="115">
        <v>8800</v>
      </c>
      <c r="F13" s="114">
        <v>8729</v>
      </c>
      <c r="G13" s="114">
        <v>9032</v>
      </c>
      <c r="H13" s="114">
        <v>9041</v>
      </c>
      <c r="I13" s="140">
        <v>8806</v>
      </c>
      <c r="J13" s="115">
        <v>-6</v>
      </c>
      <c r="K13" s="116">
        <v>-6.8135362253009313E-2</v>
      </c>
    </row>
    <row r="14" spans="1:255" ht="14.1" customHeight="1" x14ac:dyDescent="0.2">
      <c r="A14" s="306" t="s">
        <v>230</v>
      </c>
      <c r="B14" s="307"/>
      <c r="C14" s="308"/>
      <c r="D14" s="113">
        <v>61.924839243771899</v>
      </c>
      <c r="E14" s="115">
        <v>32165</v>
      </c>
      <c r="F14" s="114">
        <v>32002</v>
      </c>
      <c r="G14" s="114">
        <v>32558</v>
      </c>
      <c r="H14" s="114">
        <v>31889</v>
      </c>
      <c r="I14" s="140">
        <v>31590</v>
      </c>
      <c r="J14" s="115">
        <v>575</v>
      </c>
      <c r="K14" s="116">
        <v>1.820196264640709</v>
      </c>
    </row>
    <row r="15" spans="1:255" ht="14.1" customHeight="1" x14ac:dyDescent="0.2">
      <c r="A15" s="306" t="s">
        <v>231</v>
      </c>
      <c r="B15" s="307"/>
      <c r="C15" s="308"/>
      <c r="D15" s="113">
        <v>12.542836240422009</v>
      </c>
      <c r="E15" s="115">
        <v>6515</v>
      </c>
      <c r="F15" s="114">
        <v>6436</v>
      </c>
      <c r="G15" s="114">
        <v>6392</v>
      </c>
      <c r="H15" s="114">
        <v>6461</v>
      </c>
      <c r="I15" s="140">
        <v>6458</v>
      </c>
      <c r="J15" s="115">
        <v>57</v>
      </c>
      <c r="K15" s="116">
        <v>0.8826262000619387</v>
      </c>
    </row>
    <row r="16" spans="1:255" ht="14.1" customHeight="1" x14ac:dyDescent="0.2">
      <c r="A16" s="306" t="s">
        <v>232</v>
      </c>
      <c r="B16" s="307"/>
      <c r="C16" s="308"/>
      <c r="D16" s="113">
        <v>8.5903507758653888</v>
      </c>
      <c r="E16" s="115">
        <v>4462</v>
      </c>
      <c r="F16" s="114">
        <v>4429</v>
      </c>
      <c r="G16" s="114">
        <v>4421</v>
      </c>
      <c r="H16" s="114">
        <v>4241</v>
      </c>
      <c r="I16" s="140">
        <v>4223</v>
      </c>
      <c r="J16" s="115">
        <v>239</v>
      </c>
      <c r="K16" s="116">
        <v>5.6594837793038124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0.94335990142851645</v>
      </c>
      <c r="E18" s="115">
        <v>490</v>
      </c>
      <c r="F18" s="114">
        <v>465</v>
      </c>
      <c r="G18" s="114">
        <v>518</v>
      </c>
      <c r="H18" s="114">
        <v>503</v>
      </c>
      <c r="I18" s="140">
        <v>475</v>
      </c>
      <c r="J18" s="115">
        <v>15</v>
      </c>
      <c r="K18" s="116">
        <v>3.1578947368421053</v>
      </c>
    </row>
    <row r="19" spans="1:255" ht="14.1" customHeight="1" x14ac:dyDescent="0.2">
      <c r="A19" s="306" t="s">
        <v>235</v>
      </c>
      <c r="B19" s="307" t="s">
        <v>236</v>
      </c>
      <c r="C19" s="308"/>
      <c r="D19" s="113">
        <v>0.73928612683377615</v>
      </c>
      <c r="E19" s="115">
        <v>384</v>
      </c>
      <c r="F19" s="114">
        <v>350</v>
      </c>
      <c r="G19" s="114">
        <v>403</v>
      </c>
      <c r="H19" s="114">
        <v>403</v>
      </c>
      <c r="I19" s="140">
        <v>375</v>
      </c>
      <c r="J19" s="115">
        <v>9</v>
      </c>
      <c r="K19" s="116">
        <v>2.4</v>
      </c>
    </row>
    <row r="20" spans="1:255" ht="14.1" customHeight="1" x14ac:dyDescent="0.2">
      <c r="A20" s="306">
        <v>12</v>
      </c>
      <c r="B20" s="307" t="s">
        <v>237</v>
      </c>
      <c r="C20" s="308"/>
      <c r="D20" s="113">
        <v>0.97608871433522004</v>
      </c>
      <c r="E20" s="115">
        <v>507</v>
      </c>
      <c r="F20" s="114">
        <v>470</v>
      </c>
      <c r="G20" s="114">
        <v>536</v>
      </c>
      <c r="H20" s="114">
        <v>526</v>
      </c>
      <c r="I20" s="140">
        <v>514</v>
      </c>
      <c r="J20" s="115">
        <v>-7</v>
      </c>
      <c r="K20" s="116">
        <v>-1.3618677042801557</v>
      </c>
    </row>
    <row r="21" spans="1:255" ht="14.1" customHeight="1" x14ac:dyDescent="0.2">
      <c r="A21" s="306">
        <v>21</v>
      </c>
      <c r="B21" s="307" t="s">
        <v>238</v>
      </c>
      <c r="C21" s="308"/>
      <c r="D21" s="113">
        <v>0.73928612683377615</v>
      </c>
      <c r="E21" s="115">
        <v>384</v>
      </c>
      <c r="F21" s="114">
        <v>364</v>
      </c>
      <c r="G21" s="114">
        <v>392</v>
      </c>
      <c r="H21" s="114">
        <v>393</v>
      </c>
      <c r="I21" s="140">
        <v>381</v>
      </c>
      <c r="J21" s="115">
        <v>3</v>
      </c>
      <c r="K21" s="116">
        <v>0.78740157480314965</v>
      </c>
    </row>
    <row r="22" spans="1:255" ht="14.1" customHeight="1" x14ac:dyDescent="0.2">
      <c r="A22" s="306">
        <v>22</v>
      </c>
      <c r="B22" s="307" t="s">
        <v>239</v>
      </c>
      <c r="C22" s="308"/>
      <c r="D22" s="113">
        <v>2.9109391244079936</v>
      </c>
      <c r="E22" s="115">
        <v>1512</v>
      </c>
      <c r="F22" s="114">
        <v>1560</v>
      </c>
      <c r="G22" s="114">
        <v>1592</v>
      </c>
      <c r="H22" s="114">
        <v>1608</v>
      </c>
      <c r="I22" s="140">
        <v>1604</v>
      </c>
      <c r="J22" s="115">
        <v>-92</v>
      </c>
      <c r="K22" s="116">
        <v>-5.7356608478802995</v>
      </c>
    </row>
    <row r="23" spans="1:255" ht="14.1" customHeight="1" x14ac:dyDescent="0.2">
      <c r="A23" s="306">
        <v>23</v>
      </c>
      <c r="B23" s="307" t="s">
        <v>240</v>
      </c>
      <c r="C23" s="308"/>
      <c r="D23" s="113">
        <v>0.77779061260636861</v>
      </c>
      <c r="E23" s="115">
        <v>404</v>
      </c>
      <c r="F23" s="114">
        <v>399</v>
      </c>
      <c r="G23" s="114">
        <v>402</v>
      </c>
      <c r="H23" s="114">
        <v>412</v>
      </c>
      <c r="I23" s="140">
        <v>416</v>
      </c>
      <c r="J23" s="115">
        <v>-12</v>
      </c>
      <c r="K23" s="116">
        <v>-2.8846153846153846</v>
      </c>
    </row>
    <row r="24" spans="1:255" ht="14.1" customHeight="1" x14ac:dyDescent="0.2">
      <c r="A24" s="306">
        <v>24</v>
      </c>
      <c r="B24" s="307" t="s">
        <v>241</v>
      </c>
      <c r="C24" s="308"/>
      <c r="D24" s="113">
        <v>6.099110546378653</v>
      </c>
      <c r="E24" s="115">
        <v>3168</v>
      </c>
      <c r="F24" s="114">
        <v>3179</v>
      </c>
      <c r="G24" s="114">
        <v>3223</v>
      </c>
      <c r="H24" s="114">
        <v>2800</v>
      </c>
      <c r="I24" s="140">
        <v>2790</v>
      </c>
      <c r="J24" s="115">
        <v>378</v>
      </c>
      <c r="K24" s="116">
        <v>13.548387096774194</v>
      </c>
    </row>
    <row r="25" spans="1:255" ht="14.1" customHeight="1" x14ac:dyDescent="0.2">
      <c r="A25" s="306">
        <v>25</v>
      </c>
      <c r="B25" s="307" t="s">
        <v>242</v>
      </c>
      <c r="C25" s="308"/>
      <c r="D25" s="113">
        <v>7.1060028493319471</v>
      </c>
      <c r="E25" s="115">
        <v>3691</v>
      </c>
      <c r="F25" s="114">
        <v>3759</v>
      </c>
      <c r="G25" s="114">
        <v>3811</v>
      </c>
      <c r="H25" s="114">
        <v>4100</v>
      </c>
      <c r="I25" s="140">
        <v>4049</v>
      </c>
      <c r="J25" s="115">
        <v>-358</v>
      </c>
      <c r="K25" s="116">
        <v>-8.8416893060014825</v>
      </c>
    </row>
    <row r="26" spans="1:255" ht="14.1" customHeight="1" x14ac:dyDescent="0.2">
      <c r="A26" s="306">
        <v>26</v>
      </c>
      <c r="B26" s="307" t="s">
        <v>243</v>
      </c>
      <c r="C26" s="308"/>
      <c r="D26" s="113">
        <v>5.0113588233029152</v>
      </c>
      <c r="E26" s="115">
        <v>2603</v>
      </c>
      <c r="F26" s="114">
        <v>2588</v>
      </c>
      <c r="G26" s="114">
        <v>2618</v>
      </c>
      <c r="H26" s="114">
        <v>2539</v>
      </c>
      <c r="I26" s="140">
        <v>2505</v>
      </c>
      <c r="J26" s="115">
        <v>98</v>
      </c>
      <c r="K26" s="116">
        <v>3.9121756487025947</v>
      </c>
    </row>
    <row r="27" spans="1:255" ht="14.1" customHeight="1" x14ac:dyDescent="0.2">
      <c r="A27" s="306">
        <v>27</v>
      </c>
      <c r="B27" s="307" t="s">
        <v>244</v>
      </c>
      <c r="C27" s="308"/>
      <c r="D27" s="113">
        <v>5.9816718647722462</v>
      </c>
      <c r="E27" s="115">
        <v>3107</v>
      </c>
      <c r="F27" s="114">
        <v>3083</v>
      </c>
      <c r="G27" s="114">
        <v>3075</v>
      </c>
      <c r="H27" s="114">
        <v>3118</v>
      </c>
      <c r="I27" s="140">
        <v>3085</v>
      </c>
      <c r="J27" s="115">
        <v>22</v>
      </c>
      <c r="K27" s="116">
        <v>0.713128038897893</v>
      </c>
    </row>
    <row r="28" spans="1:255" ht="14.1" customHeight="1" x14ac:dyDescent="0.2">
      <c r="A28" s="306">
        <v>28</v>
      </c>
      <c r="B28" s="307" t="s">
        <v>245</v>
      </c>
      <c r="C28" s="308"/>
      <c r="D28" s="113">
        <v>0.39852142774633242</v>
      </c>
      <c r="E28" s="115">
        <v>207</v>
      </c>
      <c r="F28" s="114">
        <v>201</v>
      </c>
      <c r="G28" s="114">
        <v>218</v>
      </c>
      <c r="H28" s="114">
        <v>209</v>
      </c>
      <c r="I28" s="140">
        <v>203</v>
      </c>
      <c r="J28" s="115">
        <v>4</v>
      </c>
      <c r="K28" s="116">
        <v>1.9704433497536946</v>
      </c>
    </row>
    <row r="29" spans="1:255" ht="14.1" customHeight="1" x14ac:dyDescent="0.2">
      <c r="A29" s="306">
        <v>29</v>
      </c>
      <c r="B29" s="307" t="s">
        <v>246</v>
      </c>
      <c r="C29" s="308"/>
      <c r="D29" s="113">
        <v>2.8916868815216974</v>
      </c>
      <c r="E29" s="115">
        <v>1502</v>
      </c>
      <c r="F29" s="114">
        <v>1517</v>
      </c>
      <c r="G29" s="114">
        <v>1499</v>
      </c>
      <c r="H29" s="114">
        <v>1490</v>
      </c>
      <c r="I29" s="140">
        <v>1491</v>
      </c>
      <c r="J29" s="115">
        <v>11</v>
      </c>
      <c r="K29" s="116">
        <v>0.73775989268947018</v>
      </c>
    </row>
    <row r="30" spans="1:255" ht="14.1" customHeight="1" x14ac:dyDescent="0.2">
      <c r="A30" s="306" t="s">
        <v>247</v>
      </c>
      <c r="B30" s="307" t="s">
        <v>248</v>
      </c>
      <c r="C30" s="308"/>
      <c r="D30" s="113">
        <v>1.680720803973663</v>
      </c>
      <c r="E30" s="115">
        <v>873</v>
      </c>
      <c r="F30" s="114">
        <v>882</v>
      </c>
      <c r="G30" s="114">
        <v>881</v>
      </c>
      <c r="H30" s="114">
        <v>875</v>
      </c>
      <c r="I30" s="140">
        <v>885</v>
      </c>
      <c r="J30" s="115">
        <v>-12</v>
      </c>
      <c r="K30" s="116">
        <v>-1.3559322033898304</v>
      </c>
    </row>
    <row r="31" spans="1:255" ht="14.1" customHeight="1" x14ac:dyDescent="0.2">
      <c r="A31" s="306" t="s">
        <v>249</v>
      </c>
      <c r="B31" s="307" t="s">
        <v>250</v>
      </c>
      <c r="C31" s="308"/>
      <c r="D31" s="113">
        <v>1.1686111431981825</v>
      </c>
      <c r="E31" s="115">
        <v>607</v>
      </c>
      <c r="F31" s="114">
        <v>613</v>
      </c>
      <c r="G31" s="114">
        <v>595</v>
      </c>
      <c r="H31" s="114">
        <v>593</v>
      </c>
      <c r="I31" s="140">
        <v>583</v>
      </c>
      <c r="J31" s="115">
        <v>24</v>
      </c>
      <c r="K31" s="116">
        <v>4.1166380789022297</v>
      </c>
    </row>
    <row r="32" spans="1:255" ht="14.1" customHeight="1" x14ac:dyDescent="0.2">
      <c r="A32" s="306">
        <v>31</v>
      </c>
      <c r="B32" s="307" t="s">
        <v>251</v>
      </c>
      <c r="C32" s="308"/>
      <c r="D32" s="113">
        <v>0.4947826421778137</v>
      </c>
      <c r="E32" s="115">
        <v>257</v>
      </c>
      <c r="F32" s="114">
        <v>262</v>
      </c>
      <c r="G32" s="114">
        <v>269</v>
      </c>
      <c r="H32" s="114">
        <v>254</v>
      </c>
      <c r="I32" s="140">
        <v>244</v>
      </c>
      <c r="J32" s="115">
        <v>13</v>
      </c>
      <c r="K32" s="116">
        <v>5.3278688524590168</v>
      </c>
    </row>
    <row r="33" spans="1:11" ht="14.1" customHeight="1" x14ac:dyDescent="0.2">
      <c r="A33" s="306">
        <v>32</v>
      </c>
      <c r="B33" s="307" t="s">
        <v>252</v>
      </c>
      <c r="C33" s="308"/>
      <c r="D33" s="113">
        <v>3.0553309460552156</v>
      </c>
      <c r="E33" s="115">
        <v>1587</v>
      </c>
      <c r="F33" s="114">
        <v>1450</v>
      </c>
      <c r="G33" s="114">
        <v>1723</v>
      </c>
      <c r="H33" s="114">
        <v>1639</v>
      </c>
      <c r="I33" s="140">
        <v>1530</v>
      </c>
      <c r="J33" s="115">
        <v>57</v>
      </c>
      <c r="K33" s="116">
        <v>3.7254901960784315</v>
      </c>
    </row>
    <row r="34" spans="1:11" ht="14.1" customHeight="1" x14ac:dyDescent="0.2">
      <c r="A34" s="306">
        <v>33</v>
      </c>
      <c r="B34" s="307" t="s">
        <v>253</v>
      </c>
      <c r="C34" s="308"/>
      <c r="D34" s="113">
        <v>1.7538793269415887</v>
      </c>
      <c r="E34" s="115">
        <v>911</v>
      </c>
      <c r="F34" s="114">
        <v>790</v>
      </c>
      <c r="G34" s="114">
        <v>960</v>
      </c>
      <c r="H34" s="114">
        <v>934</v>
      </c>
      <c r="I34" s="140">
        <v>885</v>
      </c>
      <c r="J34" s="115">
        <v>26</v>
      </c>
      <c r="K34" s="116">
        <v>2.9378531073446328</v>
      </c>
    </row>
    <row r="35" spans="1:11" ht="14.1" customHeight="1" x14ac:dyDescent="0.2">
      <c r="A35" s="306">
        <v>34</v>
      </c>
      <c r="B35" s="307" t="s">
        <v>254</v>
      </c>
      <c r="C35" s="308"/>
      <c r="D35" s="113">
        <v>3.0033498902622155</v>
      </c>
      <c r="E35" s="115">
        <v>1560</v>
      </c>
      <c r="F35" s="114">
        <v>1586</v>
      </c>
      <c r="G35" s="114">
        <v>1591</v>
      </c>
      <c r="H35" s="114">
        <v>1548</v>
      </c>
      <c r="I35" s="140">
        <v>1533</v>
      </c>
      <c r="J35" s="115">
        <v>27</v>
      </c>
      <c r="K35" s="116">
        <v>1.7612524461839529</v>
      </c>
    </row>
    <row r="36" spans="1:11" ht="14.1" customHeight="1" x14ac:dyDescent="0.2">
      <c r="A36" s="306">
        <v>41</v>
      </c>
      <c r="B36" s="307" t="s">
        <v>255</v>
      </c>
      <c r="C36" s="308"/>
      <c r="D36" s="113">
        <v>1.3418813291748488</v>
      </c>
      <c r="E36" s="115">
        <v>697</v>
      </c>
      <c r="F36" s="114">
        <v>691</v>
      </c>
      <c r="G36" s="114">
        <v>683</v>
      </c>
      <c r="H36" s="114">
        <v>667</v>
      </c>
      <c r="I36" s="140">
        <v>665</v>
      </c>
      <c r="J36" s="115">
        <v>32</v>
      </c>
      <c r="K36" s="116">
        <v>4.8120300751879697</v>
      </c>
    </row>
    <row r="37" spans="1:11" ht="14.1" customHeight="1" x14ac:dyDescent="0.2">
      <c r="A37" s="306">
        <v>42</v>
      </c>
      <c r="B37" s="307" t="s">
        <v>256</v>
      </c>
      <c r="C37" s="308"/>
      <c r="D37" s="113">
        <v>0.12513957876092566</v>
      </c>
      <c r="E37" s="115">
        <v>65</v>
      </c>
      <c r="F37" s="114">
        <v>63</v>
      </c>
      <c r="G37" s="114">
        <v>60</v>
      </c>
      <c r="H37" s="114">
        <v>61</v>
      </c>
      <c r="I37" s="140">
        <v>61</v>
      </c>
      <c r="J37" s="115">
        <v>4</v>
      </c>
      <c r="K37" s="116">
        <v>6.557377049180328</v>
      </c>
    </row>
    <row r="38" spans="1:11" ht="14.1" customHeight="1" x14ac:dyDescent="0.2">
      <c r="A38" s="306">
        <v>43</v>
      </c>
      <c r="B38" s="307" t="s">
        <v>257</v>
      </c>
      <c r="C38" s="308"/>
      <c r="D38" s="113">
        <v>1.6268145238920335</v>
      </c>
      <c r="E38" s="115">
        <v>845</v>
      </c>
      <c r="F38" s="114">
        <v>848</v>
      </c>
      <c r="G38" s="114">
        <v>838</v>
      </c>
      <c r="H38" s="114">
        <v>827</v>
      </c>
      <c r="I38" s="140">
        <v>850</v>
      </c>
      <c r="J38" s="115">
        <v>-5</v>
      </c>
      <c r="K38" s="116">
        <v>-0.58823529411764708</v>
      </c>
    </row>
    <row r="39" spans="1:11" ht="14.1" customHeight="1" x14ac:dyDescent="0.2">
      <c r="A39" s="306">
        <v>51</v>
      </c>
      <c r="B39" s="307" t="s">
        <v>258</v>
      </c>
      <c r="C39" s="308"/>
      <c r="D39" s="113">
        <v>7.6181125101074274</v>
      </c>
      <c r="E39" s="115">
        <v>3957</v>
      </c>
      <c r="F39" s="114">
        <v>3917</v>
      </c>
      <c r="G39" s="114">
        <v>3986</v>
      </c>
      <c r="H39" s="114">
        <v>3934</v>
      </c>
      <c r="I39" s="140">
        <v>3905</v>
      </c>
      <c r="J39" s="115">
        <v>52</v>
      </c>
      <c r="K39" s="116">
        <v>1.3316261203585147</v>
      </c>
    </row>
    <row r="40" spans="1:11" ht="14.1" customHeight="1" x14ac:dyDescent="0.2">
      <c r="A40" s="306" t="s">
        <v>259</v>
      </c>
      <c r="B40" s="307" t="s">
        <v>260</v>
      </c>
      <c r="C40" s="308"/>
      <c r="D40" s="113">
        <v>6.42447345115706</v>
      </c>
      <c r="E40" s="115">
        <v>3337</v>
      </c>
      <c r="F40" s="114">
        <v>3283</v>
      </c>
      <c r="G40" s="114">
        <v>3356</v>
      </c>
      <c r="H40" s="114">
        <v>3359</v>
      </c>
      <c r="I40" s="140">
        <v>3327</v>
      </c>
      <c r="J40" s="115">
        <v>10</v>
      </c>
      <c r="K40" s="116">
        <v>0.30057108506161706</v>
      </c>
    </row>
    <row r="41" spans="1:11" ht="14.1" customHeight="1" x14ac:dyDescent="0.2">
      <c r="A41" s="306"/>
      <c r="B41" s="307" t="s">
        <v>261</v>
      </c>
      <c r="C41" s="308"/>
      <c r="D41" s="113">
        <v>5.9624196218859495</v>
      </c>
      <c r="E41" s="115">
        <v>3097</v>
      </c>
      <c r="F41" s="114">
        <v>3042</v>
      </c>
      <c r="G41" s="114">
        <v>3114</v>
      </c>
      <c r="H41" s="114">
        <v>3114</v>
      </c>
      <c r="I41" s="140">
        <v>3087</v>
      </c>
      <c r="J41" s="115">
        <v>10</v>
      </c>
      <c r="K41" s="116">
        <v>0.32393909944930355</v>
      </c>
    </row>
    <row r="42" spans="1:11" ht="14.1" customHeight="1" x14ac:dyDescent="0.2">
      <c r="A42" s="306">
        <v>52</v>
      </c>
      <c r="B42" s="307" t="s">
        <v>262</v>
      </c>
      <c r="C42" s="308"/>
      <c r="D42" s="113">
        <v>4.1296060991105463</v>
      </c>
      <c r="E42" s="115">
        <v>2145</v>
      </c>
      <c r="F42" s="114">
        <v>2117</v>
      </c>
      <c r="G42" s="114">
        <v>2229</v>
      </c>
      <c r="H42" s="114">
        <v>2213</v>
      </c>
      <c r="I42" s="140">
        <v>2202</v>
      </c>
      <c r="J42" s="115">
        <v>-57</v>
      </c>
      <c r="K42" s="116">
        <v>-2.5885558583106265</v>
      </c>
    </row>
    <row r="43" spans="1:11" ht="14.1" customHeight="1" x14ac:dyDescent="0.2">
      <c r="A43" s="306" t="s">
        <v>263</v>
      </c>
      <c r="B43" s="307" t="s">
        <v>264</v>
      </c>
      <c r="C43" s="308"/>
      <c r="D43" s="113">
        <v>3.1920218705479186</v>
      </c>
      <c r="E43" s="115">
        <v>1658</v>
      </c>
      <c r="F43" s="114">
        <v>1647</v>
      </c>
      <c r="G43" s="114">
        <v>1708</v>
      </c>
      <c r="H43" s="114">
        <v>1692</v>
      </c>
      <c r="I43" s="140">
        <v>1702</v>
      </c>
      <c r="J43" s="115">
        <v>-44</v>
      </c>
      <c r="K43" s="116">
        <v>-2.5851938895417157</v>
      </c>
    </row>
    <row r="44" spans="1:11" ht="14.1" customHeight="1" x14ac:dyDescent="0.2">
      <c r="A44" s="306">
        <v>53</v>
      </c>
      <c r="B44" s="307" t="s">
        <v>265</v>
      </c>
      <c r="C44" s="308"/>
      <c r="D44" s="113">
        <v>0.63147356667051713</v>
      </c>
      <c r="E44" s="115">
        <v>328</v>
      </c>
      <c r="F44" s="114">
        <v>348</v>
      </c>
      <c r="G44" s="114">
        <v>347</v>
      </c>
      <c r="H44" s="114">
        <v>345</v>
      </c>
      <c r="I44" s="140">
        <v>316</v>
      </c>
      <c r="J44" s="115">
        <v>12</v>
      </c>
      <c r="K44" s="116">
        <v>3.7974683544303796</v>
      </c>
    </row>
    <row r="45" spans="1:11" ht="14.1" customHeight="1" x14ac:dyDescent="0.2">
      <c r="A45" s="306" t="s">
        <v>266</v>
      </c>
      <c r="B45" s="307" t="s">
        <v>267</v>
      </c>
      <c r="C45" s="308"/>
      <c r="D45" s="113">
        <v>0.6295483423818875</v>
      </c>
      <c r="E45" s="115">
        <v>327</v>
      </c>
      <c r="F45" s="114">
        <v>347</v>
      </c>
      <c r="G45" s="114">
        <v>346</v>
      </c>
      <c r="H45" s="114">
        <v>345</v>
      </c>
      <c r="I45" s="140">
        <v>316</v>
      </c>
      <c r="J45" s="115">
        <v>11</v>
      </c>
      <c r="K45" s="116">
        <v>3.481012658227848</v>
      </c>
    </row>
    <row r="46" spans="1:11" ht="14.1" customHeight="1" x14ac:dyDescent="0.2">
      <c r="A46" s="306">
        <v>54</v>
      </c>
      <c r="B46" s="307" t="s">
        <v>268</v>
      </c>
      <c r="C46" s="308"/>
      <c r="D46" s="113">
        <v>3.7214585499210657</v>
      </c>
      <c r="E46" s="115">
        <v>1933</v>
      </c>
      <c r="F46" s="114">
        <v>1957</v>
      </c>
      <c r="G46" s="114">
        <v>1905</v>
      </c>
      <c r="H46" s="114">
        <v>1882</v>
      </c>
      <c r="I46" s="140">
        <v>1864</v>
      </c>
      <c r="J46" s="115">
        <v>69</v>
      </c>
      <c r="K46" s="116">
        <v>3.7017167381974247</v>
      </c>
    </row>
    <row r="47" spans="1:11" ht="14.1" customHeight="1" x14ac:dyDescent="0.2">
      <c r="A47" s="306">
        <v>61</v>
      </c>
      <c r="B47" s="307" t="s">
        <v>269</v>
      </c>
      <c r="C47" s="308"/>
      <c r="D47" s="113">
        <v>3.2343768048977708</v>
      </c>
      <c r="E47" s="115">
        <v>1680</v>
      </c>
      <c r="F47" s="114">
        <v>1655</v>
      </c>
      <c r="G47" s="114">
        <v>1658</v>
      </c>
      <c r="H47" s="114">
        <v>1684</v>
      </c>
      <c r="I47" s="140">
        <v>1682</v>
      </c>
      <c r="J47" s="115">
        <v>-2</v>
      </c>
      <c r="K47" s="116">
        <v>-0.11890606420927467</v>
      </c>
    </row>
    <row r="48" spans="1:11" ht="14.1" customHeight="1" x14ac:dyDescent="0.2">
      <c r="A48" s="306">
        <v>62</v>
      </c>
      <c r="B48" s="307" t="s">
        <v>270</v>
      </c>
      <c r="C48" s="308"/>
      <c r="D48" s="113">
        <v>6.3378383581687263</v>
      </c>
      <c r="E48" s="115">
        <v>3292</v>
      </c>
      <c r="F48" s="114">
        <v>3260</v>
      </c>
      <c r="G48" s="114">
        <v>3261</v>
      </c>
      <c r="H48" s="114">
        <v>3178</v>
      </c>
      <c r="I48" s="140">
        <v>3149</v>
      </c>
      <c r="J48" s="115">
        <v>143</v>
      </c>
      <c r="K48" s="116">
        <v>4.5411241664020325</v>
      </c>
    </row>
    <row r="49" spans="1:11" ht="14.1" customHeight="1" x14ac:dyDescent="0.2">
      <c r="A49" s="306">
        <v>63</v>
      </c>
      <c r="B49" s="307" t="s">
        <v>271</v>
      </c>
      <c r="C49" s="308"/>
      <c r="D49" s="113">
        <v>0.86057525701744253</v>
      </c>
      <c r="E49" s="115">
        <v>447</v>
      </c>
      <c r="F49" s="114">
        <v>484</v>
      </c>
      <c r="G49" s="114">
        <v>503</v>
      </c>
      <c r="H49" s="114">
        <v>497</v>
      </c>
      <c r="I49" s="140">
        <v>481</v>
      </c>
      <c r="J49" s="115">
        <v>-34</v>
      </c>
      <c r="K49" s="116">
        <v>-7.0686070686070686</v>
      </c>
    </row>
    <row r="50" spans="1:11" ht="14.1" customHeight="1" x14ac:dyDescent="0.2">
      <c r="A50" s="306" t="s">
        <v>272</v>
      </c>
      <c r="B50" s="307" t="s">
        <v>273</v>
      </c>
      <c r="C50" s="308"/>
      <c r="D50" s="113">
        <v>0.18674675599707366</v>
      </c>
      <c r="E50" s="115">
        <v>97</v>
      </c>
      <c r="F50" s="114">
        <v>109</v>
      </c>
      <c r="G50" s="114">
        <v>109</v>
      </c>
      <c r="H50" s="114">
        <v>102</v>
      </c>
      <c r="I50" s="140">
        <v>99</v>
      </c>
      <c r="J50" s="115">
        <v>-2</v>
      </c>
      <c r="K50" s="116">
        <v>-2.0202020202020203</v>
      </c>
    </row>
    <row r="51" spans="1:11" ht="14.1" customHeight="1" x14ac:dyDescent="0.2">
      <c r="A51" s="306" t="s">
        <v>274</v>
      </c>
      <c r="B51" s="307" t="s">
        <v>275</v>
      </c>
      <c r="C51" s="308"/>
      <c r="D51" s="113">
        <v>0.55638981941396171</v>
      </c>
      <c r="E51" s="115">
        <v>289</v>
      </c>
      <c r="F51" s="114">
        <v>310</v>
      </c>
      <c r="G51" s="114">
        <v>329</v>
      </c>
      <c r="H51" s="114">
        <v>325</v>
      </c>
      <c r="I51" s="140">
        <v>313</v>
      </c>
      <c r="J51" s="115">
        <v>-24</v>
      </c>
      <c r="K51" s="116">
        <v>-7.6677316293929714</v>
      </c>
    </row>
    <row r="52" spans="1:11" ht="14.1" customHeight="1" x14ac:dyDescent="0.2">
      <c r="A52" s="306">
        <v>71</v>
      </c>
      <c r="B52" s="307" t="s">
        <v>276</v>
      </c>
      <c r="C52" s="308"/>
      <c r="D52" s="113">
        <v>10.902545146509569</v>
      </c>
      <c r="E52" s="115">
        <v>5663</v>
      </c>
      <c r="F52" s="114">
        <v>5672</v>
      </c>
      <c r="G52" s="114">
        <v>5666</v>
      </c>
      <c r="H52" s="114">
        <v>5622</v>
      </c>
      <c r="I52" s="140">
        <v>5569</v>
      </c>
      <c r="J52" s="115">
        <v>94</v>
      </c>
      <c r="K52" s="116">
        <v>1.6879152451068415</v>
      </c>
    </row>
    <row r="53" spans="1:11" ht="14.1" customHeight="1" x14ac:dyDescent="0.2">
      <c r="A53" s="306" t="s">
        <v>277</v>
      </c>
      <c r="B53" s="307" t="s">
        <v>278</v>
      </c>
      <c r="C53" s="308"/>
      <c r="D53" s="113">
        <v>3.9909899503292134</v>
      </c>
      <c r="E53" s="115">
        <v>2073</v>
      </c>
      <c r="F53" s="114">
        <v>2090</v>
      </c>
      <c r="G53" s="114">
        <v>2076</v>
      </c>
      <c r="H53" s="114">
        <v>2052</v>
      </c>
      <c r="I53" s="140">
        <v>2042</v>
      </c>
      <c r="J53" s="115">
        <v>31</v>
      </c>
      <c r="K53" s="116">
        <v>1.5181194906953968</v>
      </c>
    </row>
    <row r="54" spans="1:11" ht="14.1" customHeight="1" x14ac:dyDescent="0.2">
      <c r="A54" s="306" t="s">
        <v>279</v>
      </c>
      <c r="B54" s="307" t="s">
        <v>280</v>
      </c>
      <c r="C54" s="308"/>
      <c r="D54" s="113">
        <v>5.9816718647722462</v>
      </c>
      <c r="E54" s="115">
        <v>3107</v>
      </c>
      <c r="F54" s="114">
        <v>3106</v>
      </c>
      <c r="G54" s="114">
        <v>3123</v>
      </c>
      <c r="H54" s="114">
        <v>3099</v>
      </c>
      <c r="I54" s="140">
        <v>3054</v>
      </c>
      <c r="J54" s="115">
        <v>53</v>
      </c>
      <c r="K54" s="116">
        <v>1.7354289456450556</v>
      </c>
    </row>
    <row r="55" spans="1:11" ht="14.1" customHeight="1" x14ac:dyDescent="0.2">
      <c r="A55" s="306">
        <v>72</v>
      </c>
      <c r="B55" s="307" t="s">
        <v>281</v>
      </c>
      <c r="C55" s="308"/>
      <c r="D55" s="113">
        <v>3.3749181779677331</v>
      </c>
      <c r="E55" s="115">
        <v>1753</v>
      </c>
      <c r="F55" s="114">
        <v>1756</v>
      </c>
      <c r="G55" s="114">
        <v>1742</v>
      </c>
      <c r="H55" s="114">
        <v>1728</v>
      </c>
      <c r="I55" s="140">
        <v>1746</v>
      </c>
      <c r="J55" s="115">
        <v>7</v>
      </c>
      <c r="K55" s="116">
        <v>0.40091638029782362</v>
      </c>
    </row>
    <row r="56" spans="1:11" ht="14.1" customHeight="1" x14ac:dyDescent="0.2">
      <c r="A56" s="306" t="s">
        <v>282</v>
      </c>
      <c r="B56" s="307" t="s">
        <v>283</v>
      </c>
      <c r="C56" s="308"/>
      <c r="D56" s="113">
        <v>1.474721805090293</v>
      </c>
      <c r="E56" s="115">
        <v>766</v>
      </c>
      <c r="F56" s="114">
        <v>771</v>
      </c>
      <c r="G56" s="114">
        <v>774</v>
      </c>
      <c r="H56" s="114">
        <v>765</v>
      </c>
      <c r="I56" s="140">
        <v>774</v>
      </c>
      <c r="J56" s="115">
        <v>-8</v>
      </c>
      <c r="K56" s="116">
        <v>-1.0335917312661498</v>
      </c>
    </row>
    <row r="57" spans="1:11" ht="14.1" customHeight="1" x14ac:dyDescent="0.2">
      <c r="A57" s="306" t="s">
        <v>284</v>
      </c>
      <c r="B57" s="307" t="s">
        <v>285</v>
      </c>
      <c r="C57" s="308"/>
      <c r="D57" s="113">
        <v>1.3438065534634784</v>
      </c>
      <c r="E57" s="115">
        <v>698</v>
      </c>
      <c r="F57" s="114">
        <v>697</v>
      </c>
      <c r="G57" s="114">
        <v>679</v>
      </c>
      <c r="H57" s="114">
        <v>682</v>
      </c>
      <c r="I57" s="140">
        <v>688</v>
      </c>
      <c r="J57" s="115">
        <v>10</v>
      </c>
      <c r="K57" s="116">
        <v>1.4534883720930232</v>
      </c>
    </row>
    <row r="58" spans="1:11" ht="14.1" customHeight="1" x14ac:dyDescent="0.2">
      <c r="A58" s="306">
        <v>73</v>
      </c>
      <c r="B58" s="307" t="s">
        <v>286</v>
      </c>
      <c r="C58" s="308"/>
      <c r="D58" s="113">
        <v>1.3534326749066266</v>
      </c>
      <c r="E58" s="115">
        <v>703</v>
      </c>
      <c r="F58" s="114">
        <v>679</v>
      </c>
      <c r="G58" s="114">
        <v>656</v>
      </c>
      <c r="H58" s="114">
        <v>644</v>
      </c>
      <c r="I58" s="140">
        <v>642</v>
      </c>
      <c r="J58" s="115">
        <v>61</v>
      </c>
      <c r="K58" s="116">
        <v>9.5015576323987538</v>
      </c>
    </row>
    <row r="59" spans="1:11" ht="14.1" customHeight="1" x14ac:dyDescent="0.2">
      <c r="A59" s="306" t="s">
        <v>287</v>
      </c>
      <c r="B59" s="307" t="s">
        <v>288</v>
      </c>
      <c r="C59" s="308"/>
      <c r="D59" s="113">
        <v>1.1840129375072197</v>
      </c>
      <c r="E59" s="115">
        <v>615</v>
      </c>
      <c r="F59" s="114">
        <v>604</v>
      </c>
      <c r="G59" s="114">
        <v>586</v>
      </c>
      <c r="H59" s="114">
        <v>574</v>
      </c>
      <c r="I59" s="140">
        <v>572</v>
      </c>
      <c r="J59" s="115">
        <v>43</v>
      </c>
      <c r="K59" s="116">
        <v>7.5174825174825175</v>
      </c>
    </row>
    <row r="60" spans="1:11" ht="14.1" customHeight="1" x14ac:dyDescent="0.2">
      <c r="A60" s="306">
        <v>81</v>
      </c>
      <c r="B60" s="307" t="s">
        <v>289</v>
      </c>
      <c r="C60" s="308"/>
      <c r="D60" s="113">
        <v>4.4934734896615458</v>
      </c>
      <c r="E60" s="115">
        <v>2334</v>
      </c>
      <c r="F60" s="114">
        <v>2276</v>
      </c>
      <c r="G60" s="114">
        <v>2243</v>
      </c>
      <c r="H60" s="114">
        <v>2237</v>
      </c>
      <c r="I60" s="140">
        <v>2226</v>
      </c>
      <c r="J60" s="115">
        <v>108</v>
      </c>
      <c r="K60" s="116">
        <v>4.8517520215633425</v>
      </c>
    </row>
    <row r="61" spans="1:11" ht="14.1" customHeight="1" x14ac:dyDescent="0.2">
      <c r="A61" s="306" t="s">
        <v>290</v>
      </c>
      <c r="B61" s="307" t="s">
        <v>291</v>
      </c>
      <c r="C61" s="308"/>
      <c r="D61" s="113">
        <v>1.7173000654576258</v>
      </c>
      <c r="E61" s="115">
        <v>892</v>
      </c>
      <c r="F61" s="114">
        <v>878</v>
      </c>
      <c r="G61" s="114">
        <v>876</v>
      </c>
      <c r="H61" s="114">
        <v>852</v>
      </c>
      <c r="I61" s="140">
        <v>860</v>
      </c>
      <c r="J61" s="115">
        <v>32</v>
      </c>
      <c r="K61" s="116">
        <v>3.7209302325581395</v>
      </c>
    </row>
    <row r="62" spans="1:11" ht="14.1" customHeight="1" x14ac:dyDescent="0.2">
      <c r="A62" s="306" t="s">
        <v>292</v>
      </c>
      <c r="B62" s="307" t="s">
        <v>293</v>
      </c>
      <c r="C62" s="308"/>
      <c r="D62" s="113">
        <v>1.4939740479765893</v>
      </c>
      <c r="E62" s="115">
        <v>776</v>
      </c>
      <c r="F62" s="114">
        <v>762</v>
      </c>
      <c r="G62" s="114">
        <v>726</v>
      </c>
      <c r="H62" s="114">
        <v>771</v>
      </c>
      <c r="I62" s="140">
        <v>767</v>
      </c>
      <c r="J62" s="115">
        <v>9</v>
      </c>
      <c r="K62" s="116">
        <v>1.1734028683181226</v>
      </c>
    </row>
    <row r="63" spans="1:11" ht="14.1" customHeight="1" x14ac:dyDescent="0.2">
      <c r="A63" s="306"/>
      <c r="B63" s="307" t="s">
        <v>294</v>
      </c>
      <c r="C63" s="308"/>
      <c r="D63" s="113">
        <v>1.3438065534634784</v>
      </c>
      <c r="E63" s="115">
        <v>698</v>
      </c>
      <c r="F63" s="114">
        <v>689</v>
      </c>
      <c r="G63" s="114">
        <v>655</v>
      </c>
      <c r="H63" s="114">
        <v>697</v>
      </c>
      <c r="I63" s="140">
        <v>693</v>
      </c>
      <c r="J63" s="115">
        <v>5</v>
      </c>
      <c r="K63" s="116">
        <v>0.72150072150072153</v>
      </c>
    </row>
    <row r="64" spans="1:11" ht="14.1" customHeight="1" x14ac:dyDescent="0.2">
      <c r="A64" s="306" t="s">
        <v>295</v>
      </c>
      <c r="B64" s="307" t="s">
        <v>296</v>
      </c>
      <c r="C64" s="308"/>
      <c r="D64" s="113">
        <v>0.30418543760348082</v>
      </c>
      <c r="E64" s="115">
        <v>158</v>
      </c>
      <c r="F64" s="114">
        <v>144</v>
      </c>
      <c r="G64" s="114">
        <v>147</v>
      </c>
      <c r="H64" s="114">
        <v>137</v>
      </c>
      <c r="I64" s="140">
        <v>132</v>
      </c>
      <c r="J64" s="115">
        <v>26</v>
      </c>
      <c r="K64" s="116">
        <v>19.696969696969695</v>
      </c>
    </row>
    <row r="65" spans="1:11" ht="14.1" customHeight="1" x14ac:dyDescent="0.2">
      <c r="A65" s="306" t="s">
        <v>297</v>
      </c>
      <c r="B65" s="307" t="s">
        <v>298</v>
      </c>
      <c r="C65" s="308"/>
      <c r="D65" s="113">
        <v>0.53328712795040623</v>
      </c>
      <c r="E65" s="115">
        <v>277</v>
      </c>
      <c r="F65" s="114">
        <v>265</v>
      </c>
      <c r="G65" s="114">
        <v>265</v>
      </c>
      <c r="H65" s="114">
        <v>252</v>
      </c>
      <c r="I65" s="140">
        <v>252</v>
      </c>
      <c r="J65" s="115">
        <v>25</v>
      </c>
      <c r="K65" s="116">
        <v>9.9206349206349209</v>
      </c>
    </row>
    <row r="66" spans="1:11" ht="14.1" customHeight="1" x14ac:dyDescent="0.2">
      <c r="A66" s="306">
        <v>82</v>
      </c>
      <c r="B66" s="307" t="s">
        <v>299</v>
      </c>
      <c r="C66" s="308"/>
      <c r="D66" s="113">
        <v>1.85014054137307</v>
      </c>
      <c r="E66" s="115">
        <v>961</v>
      </c>
      <c r="F66" s="114">
        <v>958</v>
      </c>
      <c r="G66" s="114">
        <v>958</v>
      </c>
      <c r="H66" s="114">
        <v>946</v>
      </c>
      <c r="I66" s="140">
        <v>960</v>
      </c>
      <c r="J66" s="115">
        <v>1</v>
      </c>
      <c r="K66" s="116">
        <v>0.10416666666666667</v>
      </c>
    </row>
    <row r="67" spans="1:11" ht="14.1" customHeight="1" x14ac:dyDescent="0.2">
      <c r="A67" s="306" t="s">
        <v>300</v>
      </c>
      <c r="B67" s="307" t="s">
        <v>301</v>
      </c>
      <c r="C67" s="308"/>
      <c r="D67" s="113">
        <v>1.2263678718570714</v>
      </c>
      <c r="E67" s="115">
        <v>637</v>
      </c>
      <c r="F67" s="114">
        <v>644</v>
      </c>
      <c r="G67" s="114">
        <v>639</v>
      </c>
      <c r="H67" s="114">
        <v>637</v>
      </c>
      <c r="I67" s="140">
        <v>636</v>
      </c>
      <c r="J67" s="115">
        <v>1</v>
      </c>
      <c r="K67" s="116">
        <v>0.15723270440251572</v>
      </c>
    </row>
    <row r="68" spans="1:11" ht="14.1" customHeight="1" x14ac:dyDescent="0.2">
      <c r="A68" s="306" t="s">
        <v>302</v>
      </c>
      <c r="B68" s="307" t="s">
        <v>303</v>
      </c>
      <c r="C68" s="308"/>
      <c r="D68" s="113">
        <v>0.41584844634399909</v>
      </c>
      <c r="E68" s="115">
        <v>216</v>
      </c>
      <c r="F68" s="114">
        <v>211</v>
      </c>
      <c r="G68" s="114">
        <v>213</v>
      </c>
      <c r="H68" s="114">
        <v>208</v>
      </c>
      <c r="I68" s="140">
        <v>222</v>
      </c>
      <c r="J68" s="115">
        <v>-6</v>
      </c>
      <c r="K68" s="116">
        <v>-2.7027027027027026</v>
      </c>
    </row>
    <row r="69" spans="1:11" ht="14.1" customHeight="1" x14ac:dyDescent="0.2">
      <c r="A69" s="306">
        <v>83</v>
      </c>
      <c r="B69" s="307" t="s">
        <v>304</v>
      </c>
      <c r="C69" s="308"/>
      <c r="D69" s="113">
        <v>4.453043779600323</v>
      </c>
      <c r="E69" s="115">
        <v>2313</v>
      </c>
      <c r="F69" s="114">
        <v>2308</v>
      </c>
      <c r="G69" s="114">
        <v>2297</v>
      </c>
      <c r="H69" s="114">
        <v>2160</v>
      </c>
      <c r="I69" s="140">
        <v>2150</v>
      </c>
      <c r="J69" s="115">
        <v>163</v>
      </c>
      <c r="K69" s="116">
        <v>7.5813953488372094</v>
      </c>
    </row>
    <row r="70" spans="1:11" ht="14.1" customHeight="1" x14ac:dyDescent="0.2">
      <c r="A70" s="306" t="s">
        <v>305</v>
      </c>
      <c r="B70" s="307" t="s">
        <v>306</v>
      </c>
      <c r="C70" s="308"/>
      <c r="D70" s="113">
        <v>3.7715143814254359</v>
      </c>
      <c r="E70" s="115">
        <v>1959</v>
      </c>
      <c r="F70" s="114">
        <v>1971</v>
      </c>
      <c r="G70" s="114">
        <v>1956</v>
      </c>
      <c r="H70" s="114">
        <v>1827</v>
      </c>
      <c r="I70" s="140">
        <v>1831</v>
      </c>
      <c r="J70" s="115">
        <v>128</v>
      </c>
      <c r="K70" s="116">
        <v>6.9907154560349536</v>
      </c>
    </row>
    <row r="71" spans="1:11" ht="14.1" customHeight="1" x14ac:dyDescent="0.2">
      <c r="A71" s="306"/>
      <c r="B71" s="307" t="s">
        <v>307</v>
      </c>
      <c r="C71" s="308"/>
      <c r="D71" s="113">
        <v>3.2805821878248818</v>
      </c>
      <c r="E71" s="115">
        <v>1704</v>
      </c>
      <c r="F71" s="114">
        <v>1711</v>
      </c>
      <c r="G71" s="114">
        <v>1706</v>
      </c>
      <c r="H71" s="114">
        <v>1587</v>
      </c>
      <c r="I71" s="140">
        <v>1590</v>
      </c>
      <c r="J71" s="115">
        <v>114</v>
      </c>
      <c r="K71" s="116">
        <v>7.1698113207547172</v>
      </c>
    </row>
    <row r="72" spans="1:11" ht="14.1" customHeight="1" x14ac:dyDescent="0.2">
      <c r="A72" s="306">
        <v>84</v>
      </c>
      <c r="B72" s="307" t="s">
        <v>308</v>
      </c>
      <c r="C72" s="308"/>
      <c r="D72" s="113">
        <v>0.87597705132647952</v>
      </c>
      <c r="E72" s="115">
        <v>455</v>
      </c>
      <c r="F72" s="114">
        <v>455</v>
      </c>
      <c r="G72" s="114">
        <v>457</v>
      </c>
      <c r="H72" s="114">
        <v>461</v>
      </c>
      <c r="I72" s="140">
        <v>460</v>
      </c>
      <c r="J72" s="115">
        <v>-5</v>
      </c>
      <c r="K72" s="116">
        <v>-1.0869565217391304</v>
      </c>
    </row>
    <row r="73" spans="1:11" ht="14.1" customHeight="1" x14ac:dyDescent="0.2">
      <c r="A73" s="306" t="s">
        <v>309</v>
      </c>
      <c r="B73" s="307" t="s">
        <v>310</v>
      </c>
      <c r="C73" s="308"/>
      <c r="D73" s="113">
        <v>0.42547456778714721</v>
      </c>
      <c r="E73" s="115">
        <v>221</v>
      </c>
      <c r="F73" s="114">
        <v>223</v>
      </c>
      <c r="G73" s="114">
        <v>228</v>
      </c>
      <c r="H73" s="114">
        <v>246</v>
      </c>
      <c r="I73" s="140">
        <v>248</v>
      </c>
      <c r="J73" s="115">
        <v>-27</v>
      </c>
      <c r="K73" s="116">
        <v>-10.887096774193548</v>
      </c>
    </row>
    <row r="74" spans="1:11" ht="14.1" customHeight="1" x14ac:dyDescent="0.2">
      <c r="A74" s="306" t="s">
        <v>311</v>
      </c>
      <c r="B74" s="307" t="s">
        <v>312</v>
      </c>
      <c r="C74" s="308"/>
      <c r="D74" s="113">
        <v>0.13091525162681453</v>
      </c>
      <c r="E74" s="115">
        <v>68</v>
      </c>
      <c r="F74" s="114">
        <v>69</v>
      </c>
      <c r="G74" s="114">
        <v>66</v>
      </c>
      <c r="H74" s="114">
        <v>64</v>
      </c>
      <c r="I74" s="140">
        <v>62</v>
      </c>
      <c r="J74" s="115">
        <v>6</v>
      </c>
      <c r="K74" s="116">
        <v>9.67741935483871</v>
      </c>
    </row>
    <row r="75" spans="1:11" ht="14.1" customHeight="1" x14ac:dyDescent="0.2">
      <c r="A75" s="306" t="s">
        <v>313</v>
      </c>
      <c r="B75" s="307" t="s">
        <v>314</v>
      </c>
      <c r="C75" s="308"/>
      <c r="D75" s="113">
        <v>1.1551345731777752E-2</v>
      </c>
      <c r="E75" s="115">
        <v>6</v>
      </c>
      <c r="F75" s="114">
        <v>4</v>
      </c>
      <c r="G75" s="114">
        <v>3</v>
      </c>
      <c r="H75" s="114">
        <v>4</v>
      </c>
      <c r="I75" s="140">
        <v>3</v>
      </c>
      <c r="J75" s="115">
        <v>3</v>
      </c>
      <c r="K75" s="116">
        <v>100</v>
      </c>
    </row>
    <row r="76" spans="1:11" ht="14.1" customHeight="1" x14ac:dyDescent="0.2">
      <c r="A76" s="306">
        <v>91</v>
      </c>
      <c r="B76" s="307" t="s">
        <v>315</v>
      </c>
      <c r="C76" s="308"/>
      <c r="D76" s="113">
        <v>6.7382850102036887E-2</v>
      </c>
      <c r="E76" s="115">
        <v>35</v>
      </c>
      <c r="F76" s="114">
        <v>36</v>
      </c>
      <c r="G76" s="114" t="s">
        <v>513</v>
      </c>
      <c r="H76" s="114" t="s">
        <v>513</v>
      </c>
      <c r="I76" s="140">
        <v>23</v>
      </c>
      <c r="J76" s="115">
        <v>12</v>
      </c>
      <c r="K76" s="116">
        <v>52.173913043478258</v>
      </c>
    </row>
    <row r="77" spans="1:11" ht="14.1" customHeight="1" x14ac:dyDescent="0.2">
      <c r="A77" s="306">
        <v>92</v>
      </c>
      <c r="B77" s="307" t="s">
        <v>316</v>
      </c>
      <c r="C77" s="308"/>
      <c r="D77" s="113">
        <v>0.65457625813407261</v>
      </c>
      <c r="E77" s="115">
        <v>340</v>
      </c>
      <c r="F77" s="114">
        <v>336</v>
      </c>
      <c r="G77" s="114">
        <v>338</v>
      </c>
      <c r="H77" s="114">
        <v>336</v>
      </c>
      <c r="I77" s="140">
        <v>320</v>
      </c>
      <c r="J77" s="115">
        <v>20</v>
      </c>
      <c r="K77" s="116">
        <v>6.25</v>
      </c>
    </row>
    <row r="78" spans="1:11" ht="14.1" customHeight="1" x14ac:dyDescent="0.2">
      <c r="A78" s="306">
        <v>93</v>
      </c>
      <c r="B78" s="307" t="s">
        <v>317</v>
      </c>
      <c r="C78" s="308"/>
      <c r="D78" s="113">
        <v>0.1366909244927034</v>
      </c>
      <c r="E78" s="115">
        <v>71</v>
      </c>
      <c r="F78" s="114">
        <v>71</v>
      </c>
      <c r="G78" s="114">
        <v>71</v>
      </c>
      <c r="H78" s="114">
        <v>61</v>
      </c>
      <c r="I78" s="140">
        <v>60</v>
      </c>
      <c r="J78" s="115">
        <v>11</v>
      </c>
      <c r="K78" s="116">
        <v>18.333333333333332</v>
      </c>
    </row>
    <row r="79" spans="1:11" ht="14.1" customHeight="1" x14ac:dyDescent="0.2">
      <c r="A79" s="306">
        <v>94</v>
      </c>
      <c r="B79" s="307" t="s">
        <v>318</v>
      </c>
      <c r="C79" s="308"/>
      <c r="D79" s="113" t="s">
        <v>513</v>
      </c>
      <c r="E79" s="115" t="s">
        <v>513</v>
      </c>
      <c r="F79" s="114" t="s">
        <v>513</v>
      </c>
      <c r="G79" s="114">
        <v>40</v>
      </c>
      <c r="H79" s="114">
        <v>38</v>
      </c>
      <c r="I79" s="140">
        <v>38</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v>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15528</v>
      </c>
      <c r="E12" s="114">
        <v>15868</v>
      </c>
      <c r="F12" s="114">
        <v>15817</v>
      </c>
      <c r="G12" s="114">
        <v>15871</v>
      </c>
      <c r="H12" s="140">
        <v>15662</v>
      </c>
      <c r="I12" s="115">
        <v>-134</v>
      </c>
      <c r="J12" s="116">
        <v>-0.85557400076618573</v>
      </c>
      <c r="K12"/>
      <c r="L12"/>
      <c r="M12"/>
      <c r="N12"/>
      <c r="O12"/>
      <c r="P12"/>
    </row>
    <row r="13" spans="1:16" s="110" customFormat="1" ht="14.45" customHeight="1" x14ac:dyDescent="0.2">
      <c r="A13" s="120" t="s">
        <v>105</v>
      </c>
      <c r="B13" s="119" t="s">
        <v>106</v>
      </c>
      <c r="C13" s="113">
        <v>40.127511591962907</v>
      </c>
      <c r="D13" s="115">
        <v>6231</v>
      </c>
      <c r="E13" s="114">
        <v>6317</v>
      </c>
      <c r="F13" s="114">
        <v>6340</v>
      </c>
      <c r="G13" s="114">
        <v>6388</v>
      </c>
      <c r="H13" s="140">
        <v>6247</v>
      </c>
      <c r="I13" s="115">
        <v>-16</v>
      </c>
      <c r="J13" s="116">
        <v>-0.25612293901072514</v>
      </c>
      <c r="K13"/>
      <c r="L13"/>
      <c r="M13"/>
      <c r="N13"/>
      <c r="O13"/>
      <c r="P13"/>
    </row>
    <row r="14" spans="1:16" s="110" customFormat="1" ht="14.45" customHeight="1" x14ac:dyDescent="0.2">
      <c r="A14" s="120"/>
      <c r="B14" s="119" t="s">
        <v>107</v>
      </c>
      <c r="C14" s="113">
        <v>59.872488408037093</v>
      </c>
      <c r="D14" s="115">
        <v>9297</v>
      </c>
      <c r="E14" s="114">
        <v>9551</v>
      </c>
      <c r="F14" s="114">
        <v>9477</v>
      </c>
      <c r="G14" s="114">
        <v>9483</v>
      </c>
      <c r="H14" s="140">
        <v>9415</v>
      </c>
      <c r="I14" s="115">
        <v>-118</v>
      </c>
      <c r="J14" s="116">
        <v>-1.2533191715347849</v>
      </c>
      <c r="K14"/>
      <c r="L14"/>
      <c r="M14"/>
      <c r="N14"/>
      <c r="O14"/>
      <c r="P14"/>
    </row>
    <row r="15" spans="1:16" s="110" customFormat="1" ht="14.45" customHeight="1" x14ac:dyDescent="0.2">
      <c r="A15" s="118" t="s">
        <v>105</v>
      </c>
      <c r="B15" s="121" t="s">
        <v>108</v>
      </c>
      <c r="C15" s="113">
        <v>11.269963936115404</v>
      </c>
      <c r="D15" s="115">
        <v>1750</v>
      </c>
      <c r="E15" s="114">
        <v>1824</v>
      </c>
      <c r="F15" s="114">
        <v>1810</v>
      </c>
      <c r="G15" s="114">
        <v>1825</v>
      </c>
      <c r="H15" s="140">
        <v>1771</v>
      </c>
      <c r="I15" s="115">
        <v>-21</v>
      </c>
      <c r="J15" s="116">
        <v>-1.1857707509881423</v>
      </c>
      <c r="K15"/>
      <c r="L15"/>
      <c r="M15"/>
      <c r="N15"/>
      <c r="O15"/>
      <c r="P15"/>
    </row>
    <row r="16" spans="1:16" s="110" customFormat="1" ht="14.45" customHeight="1" x14ac:dyDescent="0.2">
      <c r="A16" s="118"/>
      <c r="B16" s="121" t="s">
        <v>109</v>
      </c>
      <c r="C16" s="113">
        <v>55.19062339000515</v>
      </c>
      <c r="D16" s="115">
        <v>8570</v>
      </c>
      <c r="E16" s="114">
        <v>8710</v>
      </c>
      <c r="F16" s="114">
        <v>8708</v>
      </c>
      <c r="G16" s="114">
        <v>8741</v>
      </c>
      <c r="H16" s="140">
        <v>8702</v>
      </c>
      <c r="I16" s="115">
        <v>-132</v>
      </c>
      <c r="J16" s="116">
        <v>-1.5168926683521029</v>
      </c>
      <c r="K16"/>
      <c r="L16"/>
      <c r="M16"/>
      <c r="N16"/>
      <c r="O16"/>
      <c r="P16"/>
    </row>
    <row r="17" spans="1:16" s="110" customFormat="1" ht="14.45" customHeight="1" x14ac:dyDescent="0.2">
      <c r="A17" s="118"/>
      <c r="B17" s="121" t="s">
        <v>110</v>
      </c>
      <c r="C17" s="113">
        <v>18.70814013395157</v>
      </c>
      <c r="D17" s="115">
        <v>2905</v>
      </c>
      <c r="E17" s="114">
        <v>2982</v>
      </c>
      <c r="F17" s="114">
        <v>2980</v>
      </c>
      <c r="G17" s="114">
        <v>2978</v>
      </c>
      <c r="H17" s="140">
        <v>2919</v>
      </c>
      <c r="I17" s="115">
        <v>-14</v>
      </c>
      <c r="J17" s="116">
        <v>-0.47961630695443647</v>
      </c>
      <c r="K17"/>
      <c r="L17"/>
      <c r="M17"/>
      <c r="N17"/>
      <c r="O17"/>
      <c r="P17"/>
    </row>
    <row r="18" spans="1:16" s="110" customFormat="1" ht="14.45" customHeight="1" x14ac:dyDescent="0.2">
      <c r="A18" s="120"/>
      <c r="B18" s="121" t="s">
        <v>111</v>
      </c>
      <c r="C18" s="113">
        <v>14.831272539927872</v>
      </c>
      <c r="D18" s="115">
        <v>2303</v>
      </c>
      <c r="E18" s="114">
        <v>2352</v>
      </c>
      <c r="F18" s="114">
        <v>2319</v>
      </c>
      <c r="G18" s="114">
        <v>2327</v>
      </c>
      <c r="H18" s="140">
        <v>2270</v>
      </c>
      <c r="I18" s="115">
        <v>33</v>
      </c>
      <c r="J18" s="116">
        <v>1.4537444933920705</v>
      </c>
      <c r="K18"/>
      <c r="L18"/>
      <c r="M18"/>
      <c r="N18"/>
      <c r="O18"/>
      <c r="P18"/>
    </row>
    <row r="19" spans="1:16" s="110" customFormat="1" ht="14.45" customHeight="1" x14ac:dyDescent="0.2">
      <c r="A19" s="120"/>
      <c r="B19" s="121" t="s">
        <v>112</v>
      </c>
      <c r="C19" s="113">
        <v>1.3266357547655847</v>
      </c>
      <c r="D19" s="115">
        <v>206</v>
      </c>
      <c r="E19" s="114">
        <v>220</v>
      </c>
      <c r="F19" s="114">
        <v>212</v>
      </c>
      <c r="G19" s="114">
        <v>193</v>
      </c>
      <c r="H19" s="140">
        <v>177</v>
      </c>
      <c r="I19" s="115">
        <v>29</v>
      </c>
      <c r="J19" s="116">
        <v>16.384180790960453</v>
      </c>
      <c r="K19"/>
      <c r="L19"/>
      <c r="M19"/>
      <c r="N19"/>
      <c r="O19"/>
      <c r="P19"/>
    </row>
    <row r="20" spans="1:16" s="110" customFormat="1" ht="14.45" customHeight="1" x14ac:dyDescent="0.2">
      <c r="A20" s="120" t="s">
        <v>113</v>
      </c>
      <c r="B20" s="119" t="s">
        <v>116</v>
      </c>
      <c r="C20" s="113">
        <v>84.666409067490989</v>
      </c>
      <c r="D20" s="115">
        <v>13147</v>
      </c>
      <c r="E20" s="114">
        <v>13450</v>
      </c>
      <c r="F20" s="114">
        <v>13467</v>
      </c>
      <c r="G20" s="114">
        <v>13545</v>
      </c>
      <c r="H20" s="140">
        <v>13388</v>
      </c>
      <c r="I20" s="115">
        <v>-241</v>
      </c>
      <c r="J20" s="116">
        <v>-1.8001195100089633</v>
      </c>
      <c r="K20"/>
      <c r="L20"/>
      <c r="M20"/>
      <c r="N20"/>
      <c r="O20"/>
      <c r="P20"/>
    </row>
    <row r="21" spans="1:16" s="110" customFormat="1" ht="14.45" customHeight="1" x14ac:dyDescent="0.2">
      <c r="A21" s="123"/>
      <c r="B21" s="124" t="s">
        <v>117</v>
      </c>
      <c r="C21" s="125">
        <v>15.256311179804225</v>
      </c>
      <c r="D21" s="143">
        <v>2369</v>
      </c>
      <c r="E21" s="144">
        <v>2399</v>
      </c>
      <c r="F21" s="144">
        <v>2330</v>
      </c>
      <c r="G21" s="144">
        <v>2310</v>
      </c>
      <c r="H21" s="145">
        <v>2260</v>
      </c>
      <c r="I21" s="143">
        <v>109</v>
      </c>
      <c r="J21" s="146">
        <v>4.8230088495575218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16687</v>
      </c>
      <c r="E56" s="114">
        <v>17179</v>
      </c>
      <c r="F56" s="114">
        <v>17133</v>
      </c>
      <c r="G56" s="114">
        <v>17192</v>
      </c>
      <c r="H56" s="140">
        <v>16965</v>
      </c>
      <c r="I56" s="115">
        <v>-278</v>
      </c>
      <c r="J56" s="116">
        <v>-1.6386678455643973</v>
      </c>
      <c r="K56"/>
      <c r="L56"/>
      <c r="M56"/>
      <c r="N56"/>
      <c r="O56"/>
      <c r="P56"/>
    </row>
    <row r="57" spans="1:16" s="110" customFormat="1" ht="14.45" customHeight="1" x14ac:dyDescent="0.2">
      <c r="A57" s="120" t="s">
        <v>105</v>
      </c>
      <c r="B57" s="119" t="s">
        <v>106</v>
      </c>
      <c r="C57" s="113">
        <v>38.13147959489423</v>
      </c>
      <c r="D57" s="115">
        <v>6363</v>
      </c>
      <c r="E57" s="114">
        <v>6526</v>
      </c>
      <c r="F57" s="114">
        <v>6562</v>
      </c>
      <c r="G57" s="114">
        <v>6587</v>
      </c>
      <c r="H57" s="140">
        <v>6454</v>
      </c>
      <c r="I57" s="115">
        <v>-91</v>
      </c>
      <c r="J57" s="116">
        <v>-1.4099783080260304</v>
      </c>
    </row>
    <row r="58" spans="1:16" s="110" customFormat="1" ht="14.45" customHeight="1" x14ac:dyDescent="0.2">
      <c r="A58" s="120"/>
      <c r="B58" s="119" t="s">
        <v>107</v>
      </c>
      <c r="C58" s="113">
        <v>61.86852040510577</v>
      </c>
      <c r="D58" s="115">
        <v>10324</v>
      </c>
      <c r="E58" s="114">
        <v>10653</v>
      </c>
      <c r="F58" s="114">
        <v>10571</v>
      </c>
      <c r="G58" s="114">
        <v>10605</v>
      </c>
      <c r="H58" s="140">
        <v>10511</v>
      </c>
      <c r="I58" s="115">
        <v>-187</v>
      </c>
      <c r="J58" s="116">
        <v>-1.7790885738749882</v>
      </c>
    </row>
    <row r="59" spans="1:16" s="110" customFormat="1" ht="14.45" customHeight="1" x14ac:dyDescent="0.2">
      <c r="A59" s="118" t="s">
        <v>105</v>
      </c>
      <c r="B59" s="121" t="s">
        <v>108</v>
      </c>
      <c r="C59" s="113">
        <v>12.776412776412776</v>
      </c>
      <c r="D59" s="115">
        <v>2132</v>
      </c>
      <c r="E59" s="114">
        <v>2248</v>
      </c>
      <c r="F59" s="114">
        <v>2227</v>
      </c>
      <c r="G59" s="114">
        <v>2260</v>
      </c>
      <c r="H59" s="140">
        <v>2167</v>
      </c>
      <c r="I59" s="115">
        <v>-35</v>
      </c>
      <c r="J59" s="116">
        <v>-1.6151361329026304</v>
      </c>
    </row>
    <row r="60" spans="1:16" s="110" customFormat="1" ht="14.45" customHeight="1" x14ac:dyDescent="0.2">
      <c r="A60" s="118"/>
      <c r="B60" s="121" t="s">
        <v>109</v>
      </c>
      <c r="C60" s="113">
        <v>53.047282315574996</v>
      </c>
      <c r="D60" s="115">
        <v>8852</v>
      </c>
      <c r="E60" s="114">
        <v>9126</v>
      </c>
      <c r="F60" s="114">
        <v>9108</v>
      </c>
      <c r="G60" s="114">
        <v>9153</v>
      </c>
      <c r="H60" s="140">
        <v>9120</v>
      </c>
      <c r="I60" s="115">
        <v>-268</v>
      </c>
      <c r="J60" s="116">
        <v>-2.9385964912280702</v>
      </c>
    </row>
    <row r="61" spans="1:16" s="110" customFormat="1" ht="14.45" customHeight="1" x14ac:dyDescent="0.2">
      <c r="A61" s="118"/>
      <c r="B61" s="121" t="s">
        <v>110</v>
      </c>
      <c r="C61" s="113">
        <v>19.140648408941093</v>
      </c>
      <c r="D61" s="115">
        <v>3194</v>
      </c>
      <c r="E61" s="114">
        <v>3267</v>
      </c>
      <c r="F61" s="114">
        <v>3282</v>
      </c>
      <c r="G61" s="114">
        <v>3283</v>
      </c>
      <c r="H61" s="140">
        <v>3230</v>
      </c>
      <c r="I61" s="115">
        <v>-36</v>
      </c>
      <c r="J61" s="116">
        <v>-1.1145510835913313</v>
      </c>
    </row>
    <row r="62" spans="1:16" s="110" customFormat="1" ht="14.45" customHeight="1" x14ac:dyDescent="0.2">
      <c r="A62" s="120"/>
      <c r="B62" s="121" t="s">
        <v>111</v>
      </c>
      <c r="C62" s="113">
        <v>15.035656499071132</v>
      </c>
      <c r="D62" s="115">
        <v>2509</v>
      </c>
      <c r="E62" s="114">
        <v>2538</v>
      </c>
      <c r="F62" s="114">
        <v>2516</v>
      </c>
      <c r="G62" s="114">
        <v>2496</v>
      </c>
      <c r="H62" s="140">
        <v>2448</v>
      </c>
      <c r="I62" s="115">
        <v>61</v>
      </c>
      <c r="J62" s="116">
        <v>2.4918300653594772</v>
      </c>
    </row>
    <row r="63" spans="1:16" s="110" customFormat="1" ht="14.45" customHeight="1" x14ac:dyDescent="0.2">
      <c r="A63" s="120"/>
      <c r="B63" s="121" t="s">
        <v>112</v>
      </c>
      <c r="C63" s="113">
        <v>1.4502307185234014</v>
      </c>
      <c r="D63" s="115">
        <v>242</v>
      </c>
      <c r="E63" s="114">
        <v>243</v>
      </c>
      <c r="F63" s="114">
        <v>236</v>
      </c>
      <c r="G63" s="114">
        <v>206</v>
      </c>
      <c r="H63" s="140">
        <v>196</v>
      </c>
      <c r="I63" s="115">
        <v>46</v>
      </c>
      <c r="J63" s="116">
        <v>23.469387755102041</v>
      </c>
    </row>
    <row r="64" spans="1:16" s="110" customFormat="1" ht="14.45" customHeight="1" x14ac:dyDescent="0.2">
      <c r="A64" s="120" t="s">
        <v>113</v>
      </c>
      <c r="B64" s="119" t="s">
        <v>116</v>
      </c>
      <c r="C64" s="113">
        <v>90.070114460358369</v>
      </c>
      <c r="D64" s="115">
        <v>15030</v>
      </c>
      <c r="E64" s="114">
        <v>15515</v>
      </c>
      <c r="F64" s="114">
        <v>15509</v>
      </c>
      <c r="G64" s="114">
        <v>15519</v>
      </c>
      <c r="H64" s="140">
        <v>15343</v>
      </c>
      <c r="I64" s="115">
        <v>-313</v>
      </c>
      <c r="J64" s="116">
        <v>-2.0400182493645311</v>
      </c>
    </row>
    <row r="65" spans="1:10" s="110" customFormat="1" ht="14.45" customHeight="1" x14ac:dyDescent="0.2">
      <c r="A65" s="123"/>
      <c r="B65" s="124" t="s">
        <v>117</v>
      </c>
      <c r="C65" s="125">
        <v>9.8579732726074187</v>
      </c>
      <c r="D65" s="143">
        <v>1645</v>
      </c>
      <c r="E65" s="144">
        <v>1646</v>
      </c>
      <c r="F65" s="144">
        <v>1609</v>
      </c>
      <c r="G65" s="144">
        <v>1661</v>
      </c>
      <c r="H65" s="145">
        <v>1612</v>
      </c>
      <c r="I65" s="143">
        <v>33</v>
      </c>
      <c r="J65" s="146">
        <v>2.0471464019851116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15528</v>
      </c>
      <c r="G11" s="114">
        <v>15868</v>
      </c>
      <c r="H11" s="114">
        <v>15817</v>
      </c>
      <c r="I11" s="114">
        <v>15871</v>
      </c>
      <c r="J11" s="140">
        <v>15662</v>
      </c>
      <c r="K11" s="114">
        <v>-134</v>
      </c>
      <c r="L11" s="116">
        <v>-0.85557400076618573</v>
      </c>
    </row>
    <row r="12" spans="1:17" s="110" customFormat="1" ht="24" customHeight="1" x14ac:dyDescent="0.2">
      <c r="A12" s="604" t="s">
        <v>185</v>
      </c>
      <c r="B12" s="605"/>
      <c r="C12" s="605"/>
      <c r="D12" s="606"/>
      <c r="E12" s="113">
        <v>40.127511591962907</v>
      </c>
      <c r="F12" s="115">
        <v>6231</v>
      </c>
      <c r="G12" s="114">
        <v>6317</v>
      </c>
      <c r="H12" s="114">
        <v>6340</v>
      </c>
      <c r="I12" s="114">
        <v>6388</v>
      </c>
      <c r="J12" s="140">
        <v>6247</v>
      </c>
      <c r="K12" s="114">
        <v>-16</v>
      </c>
      <c r="L12" s="116">
        <v>-0.25612293901072514</v>
      </c>
    </row>
    <row r="13" spans="1:17" s="110" customFormat="1" ht="15" customHeight="1" x14ac:dyDescent="0.2">
      <c r="A13" s="120"/>
      <c r="B13" s="612" t="s">
        <v>107</v>
      </c>
      <c r="C13" s="612"/>
      <c r="E13" s="113">
        <v>59.872488408037093</v>
      </c>
      <c r="F13" s="115">
        <v>9297</v>
      </c>
      <c r="G13" s="114">
        <v>9551</v>
      </c>
      <c r="H13" s="114">
        <v>9477</v>
      </c>
      <c r="I13" s="114">
        <v>9483</v>
      </c>
      <c r="J13" s="140">
        <v>9415</v>
      </c>
      <c r="K13" s="114">
        <v>-118</v>
      </c>
      <c r="L13" s="116">
        <v>-1.2533191715347849</v>
      </c>
    </row>
    <row r="14" spans="1:17" s="110" customFormat="1" ht="22.5" customHeight="1" x14ac:dyDescent="0.2">
      <c r="A14" s="604" t="s">
        <v>186</v>
      </c>
      <c r="B14" s="605"/>
      <c r="C14" s="605"/>
      <c r="D14" s="606"/>
      <c r="E14" s="113">
        <v>11.269963936115404</v>
      </c>
      <c r="F14" s="115">
        <v>1750</v>
      </c>
      <c r="G14" s="114">
        <v>1824</v>
      </c>
      <c r="H14" s="114">
        <v>1810</v>
      </c>
      <c r="I14" s="114">
        <v>1825</v>
      </c>
      <c r="J14" s="140">
        <v>1771</v>
      </c>
      <c r="K14" s="114">
        <v>-21</v>
      </c>
      <c r="L14" s="116">
        <v>-1.1857707509881423</v>
      </c>
    </row>
    <row r="15" spans="1:17" s="110" customFormat="1" ht="15" customHeight="1" x14ac:dyDescent="0.2">
      <c r="A15" s="120"/>
      <c r="B15" s="119"/>
      <c r="C15" s="258" t="s">
        <v>106</v>
      </c>
      <c r="E15" s="113">
        <v>49.142857142857146</v>
      </c>
      <c r="F15" s="115">
        <v>860</v>
      </c>
      <c r="G15" s="114">
        <v>873</v>
      </c>
      <c r="H15" s="114">
        <v>886</v>
      </c>
      <c r="I15" s="114">
        <v>913</v>
      </c>
      <c r="J15" s="140">
        <v>860</v>
      </c>
      <c r="K15" s="114">
        <v>0</v>
      </c>
      <c r="L15" s="116">
        <v>0</v>
      </c>
    </row>
    <row r="16" spans="1:17" s="110" customFormat="1" ht="15" customHeight="1" x14ac:dyDescent="0.2">
      <c r="A16" s="120"/>
      <c r="B16" s="119"/>
      <c r="C16" s="258" t="s">
        <v>107</v>
      </c>
      <c r="E16" s="113">
        <v>50.857142857142854</v>
      </c>
      <c r="F16" s="115">
        <v>890</v>
      </c>
      <c r="G16" s="114">
        <v>951</v>
      </c>
      <c r="H16" s="114">
        <v>924</v>
      </c>
      <c r="I16" s="114">
        <v>912</v>
      </c>
      <c r="J16" s="140">
        <v>911</v>
      </c>
      <c r="K16" s="114">
        <v>-21</v>
      </c>
      <c r="L16" s="116">
        <v>-2.3051591657519208</v>
      </c>
    </row>
    <row r="17" spans="1:12" s="110" customFormat="1" ht="15" customHeight="1" x14ac:dyDescent="0.2">
      <c r="A17" s="120"/>
      <c r="B17" s="121" t="s">
        <v>109</v>
      </c>
      <c r="C17" s="258"/>
      <c r="E17" s="113">
        <v>55.19062339000515</v>
      </c>
      <c r="F17" s="115">
        <v>8570</v>
      </c>
      <c r="G17" s="114">
        <v>8710</v>
      </c>
      <c r="H17" s="114">
        <v>8708</v>
      </c>
      <c r="I17" s="114">
        <v>8741</v>
      </c>
      <c r="J17" s="140">
        <v>8702</v>
      </c>
      <c r="K17" s="114">
        <v>-132</v>
      </c>
      <c r="L17" s="116">
        <v>-1.5168926683521029</v>
      </c>
    </row>
    <row r="18" spans="1:12" s="110" customFormat="1" ht="15" customHeight="1" x14ac:dyDescent="0.2">
      <c r="A18" s="120"/>
      <c r="B18" s="119"/>
      <c r="C18" s="258" t="s">
        <v>106</v>
      </c>
      <c r="E18" s="113">
        <v>37.094515752625441</v>
      </c>
      <c r="F18" s="115">
        <v>3179</v>
      </c>
      <c r="G18" s="114">
        <v>3198</v>
      </c>
      <c r="H18" s="114">
        <v>3187</v>
      </c>
      <c r="I18" s="114">
        <v>3221</v>
      </c>
      <c r="J18" s="140">
        <v>3186</v>
      </c>
      <c r="K18" s="114">
        <v>-7</v>
      </c>
      <c r="L18" s="116">
        <v>-0.21971123666038919</v>
      </c>
    </row>
    <row r="19" spans="1:12" s="110" customFormat="1" ht="15" customHeight="1" x14ac:dyDescent="0.2">
      <c r="A19" s="120"/>
      <c r="B19" s="119"/>
      <c r="C19" s="258" t="s">
        <v>107</v>
      </c>
      <c r="E19" s="113">
        <v>62.905484247374559</v>
      </c>
      <c r="F19" s="115">
        <v>5391</v>
      </c>
      <c r="G19" s="114">
        <v>5512</v>
      </c>
      <c r="H19" s="114">
        <v>5521</v>
      </c>
      <c r="I19" s="114">
        <v>5520</v>
      </c>
      <c r="J19" s="140">
        <v>5516</v>
      </c>
      <c r="K19" s="114">
        <v>-125</v>
      </c>
      <c r="L19" s="116">
        <v>-2.2661348803480785</v>
      </c>
    </row>
    <row r="20" spans="1:12" s="110" customFormat="1" ht="15" customHeight="1" x14ac:dyDescent="0.2">
      <c r="A20" s="120"/>
      <c r="B20" s="121" t="s">
        <v>110</v>
      </c>
      <c r="C20" s="258"/>
      <c r="E20" s="113">
        <v>18.70814013395157</v>
      </c>
      <c r="F20" s="115">
        <v>2905</v>
      </c>
      <c r="G20" s="114">
        <v>2982</v>
      </c>
      <c r="H20" s="114">
        <v>2980</v>
      </c>
      <c r="I20" s="114">
        <v>2978</v>
      </c>
      <c r="J20" s="140">
        <v>2919</v>
      </c>
      <c r="K20" s="114">
        <v>-14</v>
      </c>
      <c r="L20" s="116">
        <v>-0.47961630695443647</v>
      </c>
    </row>
    <row r="21" spans="1:12" s="110" customFormat="1" ht="15" customHeight="1" x14ac:dyDescent="0.2">
      <c r="A21" s="120"/>
      <c r="B21" s="119"/>
      <c r="C21" s="258" t="s">
        <v>106</v>
      </c>
      <c r="E21" s="113">
        <v>31.876075731497419</v>
      </c>
      <c r="F21" s="115">
        <v>926</v>
      </c>
      <c r="G21" s="114">
        <v>956</v>
      </c>
      <c r="H21" s="114">
        <v>970</v>
      </c>
      <c r="I21" s="114">
        <v>947</v>
      </c>
      <c r="J21" s="140">
        <v>944</v>
      </c>
      <c r="K21" s="114">
        <v>-18</v>
      </c>
      <c r="L21" s="116">
        <v>-1.9067796610169492</v>
      </c>
    </row>
    <row r="22" spans="1:12" s="110" customFormat="1" ht="15" customHeight="1" x14ac:dyDescent="0.2">
      <c r="A22" s="120"/>
      <c r="B22" s="119"/>
      <c r="C22" s="258" t="s">
        <v>107</v>
      </c>
      <c r="E22" s="113">
        <v>68.123924268502577</v>
      </c>
      <c r="F22" s="115">
        <v>1979</v>
      </c>
      <c r="G22" s="114">
        <v>2026</v>
      </c>
      <c r="H22" s="114">
        <v>2010</v>
      </c>
      <c r="I22" s="114">
        <v>2031</v>
      </c>
      <c r="J22" s="140">
        <v>1975</v>
      </c>
      <c r="K22" s="114">
        <v>4</v>
      </c>
      <c r="L22" s="116">
        <v>0.20253164556962025</v>
      </c>
    </row>
    <row r="23" spans="1:12" s="110" customFormat="1" ht="15" customHeight="1" x14ac:dyDescent="0.2">
      <c r="A23" s="120"/>
      <c r="B23" s="121" t="s">
        <v>111</v>
      </c>
      <c r="C23" s="258"/>
      <c r="E23" s="113">
        <v>14.831272539927872</v>
      </c>
      <c r="F23" s="115">
        <v>2303</v>
      </c>
      <c r="G23" s="114">
        <v>2352</v>
      </c>
      <c r="H23" s="114">
        <v>2319</v>
      </c>
      <c r="I23" s="114">
        <v>2327</v>
      </c>
      <c r="J23" s="140">
        <v>2270</v>
      </c>
      <c r="K23" s="114">
        <v>33</v>
      </c>
      <c r="L23" s="116">
        <v>1.4537444933920705</v>
      </c>
    </row>
    <row r="24" spans="1:12" s="110" customFormat="1" ht="15" customHeight="1" x14ac:dyDescent="0.2">
      <c r="A24" s="120"/>
      <c r="B24" s="119"/>
      <c r="C24" s="258" t="s">
        <v>106</v>
      </c>
      <c r="E24" s="113">
        <v>54.971775944420322</v>
      </c>
      <c r="F24" s="115">
        <v>1266</v>
      </c>
      <c r="G24" s="114">
        <v>1290</v>
      </c>
      <c r="H24" s="114">
        <v>1297</v>
      </c>
      <c r="I24" s="114">
        <v>1307</v>
      </c>
      <c r="J24" s="140">
        <v>1257</v>
      </c>
      <c r="K24" s="114">
        <v>9</v>
      </c>
      <c r="L24" s="116">
        <v>0.71599045346062051</v>
      </c>
    </row>
    <row r="25" spans="1:12" s="110" customFormat="1" ht="15" customHeight="1" x14ac:dyDescent="0.2">
      <c r="A25" s="120"/>
      <c r="B25" s="119"/>
      <c r="C25" s="258" t="s">
        <v>107</v>
      </c>
      <c r="E25" s="113">
        <v>45.028224055579678</v>
      </c>
      <c r="F25" s="115">
        <v>1037</v>
      </c>
      <c r="G25" s="114">
        <v>1062</v>
      </c>
      <c r="H25" s="114">
        <v>1022</v>
      </c>
      <c r="I25" s="114">
        <v>1020</v>
      </c>
      <c r="J25" s="140">
        <v>1013</v>
      </c>
      <c r="K25" s="114">
        <v>24</v>
      </c>
      <c r="L25" s="116">
        <v>2.3692003948667324</v>
      </c>
    </row>
    <row r="26" spans="1:12" s="110" customFormat="1" ht="15" customHeight="1" x14ac:dyDescent="0.2">
      <c r="A26" s="120"/>
      <c r="C26" s="121" t="s">
        <v>187</v>
      </c>
      <c r="D26" s="110" t="s">
        <v>188</v>
      </c>
      <c r="E26" s="113">
        <v>1.3266357547655847</v>
      </c>
      <c r="F26" s="115">
        <v>206</v>
      </c>
      <c r="G26" s="114">
        <v>220</v>
      </c>
      <c r="H26" s="114">
        <v>212</v>
      </c>
      <c r="I26" s="114">
        <v>193</v>
      </c>
      <c r="J26" s="140">
        <v>177</v>
      </c>
      <c r="K26" s="114">
        <v>29</v>
      </c>
      <c r="L26" s="116">
        <v>16.384180790960453</v>
      </c>
    </row>
    <row r="27" spans="1:12" s="110" customFormat="1" ht="15" customHeight="1" x14ac:dyDescent="0.2">
      <c r="A27" s="120"/>
      <c r="B27" s="119"/>
      <c r="D27" s="259" t="s">
        <v>106</v>
      </c>
      <c r="E27" s="113">
        <v>44.174757281553397</v>
      </c>
      <c r="F27" s="115">
        <v>91</v>
      </c>
      <c r="G27" s="114">
        <v>106</v>
      </c>
      <c r="H27" s="114">
        <v>106</v>
      </c>
      <c r="I27" s="114">
        <v>96</v>
      </c>
      <c r="J27" s="140">
        <v>85</v>
      </c>
      <c r="K27" s="114">
        <v>6</v>
      </c>
      <c r="L27" s="116">
        <v>7.0588235294117645</v>
      </c>
    </row>
    <row r="28" spans="1:12" s="110" customFormat="1" ht="15" customHeight="1" x14ac:dyDescent="0.2">
      <c r="A28" s="120"/>
      <c r="B28" s="119"/>
      <c r="D28" s="259" t="s">
        <v>107</v>
      </c>
      <c r="E28" s="113">
        <v>55.825242718446603</v>
      </c>
      <c r="F28" s="115">
        <v>115</v>
      </c>
      <c r="G28" s="114">
        <v>114</v>
      </c>
      <c r="H28" s="114">
        <v>106</v>
      </c>
      <c r="I28" s="114">
        <v>97</v>
      </c>
      <c r="J28" s="140">
        <v>92</v>
      </c>
      <c r="K28" s="114">
        <v>23</v>
      </c>
      <c r="L28" s="116">
        <v>25</v>
      </c>
    </row>
    <row r="29" spans="1:12" s="110" customFormat="1" ht="24" customHeight="1" x14ac:dyDescent="0.2">
      <c r="A29" s="604" t="s">
        <v>189</v>
      </c>
      <c r="B29" s="605"/>
      <c r="C29" s="605"/>
      <c r="D29" s="606"/>
      <c r="E29" s="113">
        <v>84.666409067490989</v>
      </c>
      <c r="F29" s="115">
        <v>13147</v>
      </c>
      <c r="G29" s="114">
        <v>13450</v>
      </c>
      <c r="H29" s="114">
        <v>13467</v>
      </c>
      <c r="I29" s="114">
        <v>13545</v>
      </c>
      <c r="J29" s="140">
        <v>13388</v>
      </c>
      <c r="K29" s="114">
        <v>-241</v>
      </c>
      <c r="L29" s="116">
        <v>-1.8001195100089633</v>
      </c>
    </row>
    <row r="30" spans="1:12" s="110" customFormat="1" ht="15" customHeight="1" x14ac:dyDescent="0.2">
      <c r="A30" s="120"/>
      <c r="B30" s="119"/>
      <c r="C30" s="258" t="s">
        <v>106</v>
      </c>
      <c r="E30" s="113">
        <v>39.10397809386172</v>
      </c>
      <c r="F30" s="115">
        <v>5141</v>
      </c>
      <c r="G30" s="114">
        <v>5219</v>
      </c>
      <c r="H30" s="114">
        <v>5288</v>
      </c>
      <c r="I30" s="114">
        <v>5329</v>
      </c>
      <c r="J30" s="140">
        <v>5203</v>
      </c>
      <c r="K30" s="114">
        <v>-62</v>
      </c>
      <c r="L30" s="116">
        <v>-1.1916202191043628</v>
      </c>
    </row>
    <row r="31" spans="1:12" s="110" customFormat="1" ht="15" customHeight="1" x14ac:dyDescent="0.2">
      <c r="A31" s="120"/>
      <c r="B31" s="119"/>
      <c r="C31" s="258" t="s">
        <v>107</v>
      </c>
      <c r="E31" s="113">
        <v>60.89602190613828</v>
      </c>
      <c r="F31" s="115">
        <v>8006</v>
      </c>
      <c r="G31" s="114">
        <v>8231</v>
      </c>
      <c r="H31" s="114">
        <v>8179</v>
      </c>
      <c r="I31" s="114">
        <v>8216</v>
      </c>
      <c r="J31" s="140">
        <v>8185</v>
      </c>
      <c r="K31" s="114">
        <v>-179</v>
      </c>
      <c r="L31" s="116">
        <v>-2.186927306047648</v>
      </c>
    </row>
    <row r="32" spans="1:12" s="110" customFormat="1" ht="15" customHeight="1" x14ac:dyDescent="0.2">
      <c r="A32" s="120"/>
      <c r="B32" s="119" t="s">
        <v>117</v>
      </c>
      <c r="C32" s="258"/>
      <c r="E32" s="113">
        <v>15.256311179804225</v>
      </c>
      <c r="F32" s="114">
        <v>2369</v>
      </c>
      <c r="G32" s="114">
        <v>2399</v>
      </c>
      <c r="H32" s="114">
        <v>2330</v>
      </c>
      <c r="I32" s="114">
        <v>2310</v>
      </c>
      <c r="J32" s="140">
        <v>2260</v>
      </c>
      <c r="K32" s="114">
        <v>109</v>
      </c>
      <c r="L32" s="116">
        <v>4.8230088495575218</v>
      </c>
    </row>
    <row r="33" spans="1:12" s="110" customFormat="1" ht="15" customHeight="1" x14ac:dyDescent="0.2">
      <c r="A33" s="120"/>
      <c r="B33" s="119"/>
      <c r="C33" s="258" t="s">
        <v>106</v>
      </c>
      <c r="E33" s="113">
        <v>46.010975094976786</v>
      </c>
      <c r="F33" s="114">
        <v>1090</v>
      </c>
      <c r="G33" s="114">
        <v>1096</v>
      </c>
      <c r="H33" s="114">
        <v>1048</v>
      </c>
      <c r="I33" s="114">
        <v>1057</v>
      </c>
      <c r="J33" s="140">
        <v>1043</v>
      </c>
      <c r="K33" s="114">
        <v>47</v>
      </c>
      <c r="L33" s="116">
        <v>4.5062320230105462</v>
      </c>
    </row>
    <row r="34" spans="1:12" s="110" customFormat="1" ht="15" customHeight="1" x14ac:dyDescent="0.2">
      <c r="A34" s="120"/>
      <c r="B34" s="119"/>
      <c r="C34" s="258" t="s">
        <v>107</v>
      </c>
      <c r="E34" s="113">
        <v>53.989024905023214</v>
      </c>
      <c r="F34" s="114">
        <v>1279</v>
      </c>
      <c r="G34" s="114">
        <v>1303</v>
      </c>
      <c r="H34" s="114">
        <v>1282</v>
      </c>
      <c r="I34" s="114">
        <v>1253</v>
      </c>
      <c r="J34" s="140">
        <v>1217</v>
      </c>
      <c r="K34" s="114">
        <v>62</v>
      </c>
      <c r="L34" s="116">
        <v>5.0944946589975348</v>
      </c>
    </row>
    <row r="35" spans="1:12" s="110" customFormat="1" ht="24" customHeight="1" x14ac:dyDescent="0.2">
      <c r="A35" s="604" t="s">
        <v>192</v>
      </c>
      <c r="B35" s="605"/>
      <c r="C35" s="605"/>
      <c r="D35" s="606"/>
      <c r="E35" s="113">
        <v>14.631633178773829</v>
      </c>
      <c r="F35" s="114">
        <v>2272</v>
      </c>
      <c r="G35" s="114">
        <v>2368</v>
      </c>
      <c r="H35" s="114">
        <v>2340</v>
      </c>
      <c r="I35" s="114">
        <v>2365</v>
      </c>
      <c r="J35" s="114">
        <v>2287</v>
      </c>
      <c r="K35" s="318">
        <v>-15</v>
      </c>
      <c r="L35" s="319">
        <v>-0.6558810668998688</v>
      </c>
    </row>
    <row r="36" spans="1:12" s="110" customFormat="1" ht="15" customHeight="1" x14ac:dyDescent="0.2">
      <c r="A36" s="120"/>
      <c r="B36" s="119"/>
      <c r="C36" s="258" t="s">
        <v>106</v>
      </c>
      <c r="E36" s="113">
        <v>40.360915492957744</v>
      </c>
      <c r="F36" s="114">
        <v>917</v>
      </c>
      <c r="G36" s="114">
        <v>960</v>
      </c>
      <c r="H36" s="114">
        <v>957</v>
      </c>
      <c r="I36" s="114">
        <v>1001</v>
      </c>
      <c r="J36" s="114">
        <v>958</v>
      </c>
      <c r="K36" s="318">
        <v>-41</v>
      </c>
      <c r="L36" s="116">
        <v>-4.2797494780793324</v>
      </c>
    </row>
    <row r="37" spans="1:12" s="110" customFormat="1" ht="15" customHeight="1" x14ac:dyDescent="0.2">
      <c r="A37" s="120"/>
      <c r="B37" s="119"/>
      <c r="C37" s="258" t="s">
        <v>107</v>
      </c>
      <c r="E37" s="113">
        <v>59.639084507042256</v>
      </c>
      <c r="F37" s="114">
        <v>1355</v>
      </c>
      <c r="G37" s="114">
        <v>1408</v>
      </c>
      <c r="H37" s="114">
        <v>1383</v>
      </c>
      <c r="I37" s="114">
        <v>1364</v>
      </c>
      <c r="J37" s="140">
        <v>1329</v>
      </c>
      <c r="K37" s="114">
        <v>26</v>
      </c>
      <c r="L37" s="116">
        <v>1.9563581640331076</v>
      </c>
    </row>
    <row r="38" spans="1:12" s="110" customFormat="1" ht="15" customHeight="1" x14ac:dyDescent="0.2">
      <c r="A38" s="120"/>
      <c r="B38" s="119" t="s">
        <v>328</v>
      </c>
      <c r="C38" s="258"/>
      <c r="E38" s="113">
        <v>65.591190108191654</v>
      </c>
      <c r="F38" s="114">
        <v>10185</v>
      </c>
      <c r="G38" s="114">
        <v>10343</v>
      </c>
      <c r="H38" s="114">
        <v>10305</v>
      </c>
      <c r="I38" s="114">
        <v>10337</v>
      </c>
      <c r="J38" s="140">
        <v>10178</v>
      </c>
      <c r="K38" s="114">
        <v>7</v>
      </c>
      <c r="L38" s="116">
        <v>6.8775790921595595E-2</v>
      </c>
    </row>
    <row r="39" spans="1:12" s="110" customFormat="1" ht="15" customHeight="1" x14ac:dyDescent="0.2">
      <c r="A39" s="120"/>
      <c r="B39" s="119"/>
      <c r="C39" s="258" t="s">
        <v>106</v>
      </c>
      <c r="E39" s="113">
        <v>40.74619538537064</v>
      </c>
      <c r="F39" s="115">
        <v>4150</v>
      </c>
      <c r="G39" s="114">
        <v>4203</v>
      </c>
      <c r="H39" s="114">
        <v>4213</v>
      </c>
      <c r="I39" s="114">
        <v>4195</v>
      </c>
      <c r="J39" s="140">
        <v>4113</v>
      </c>
      <c r="K39" s="114">
        <v>37</v>
      </c>
      <c r="L39" s="116">
        <v>0.89958667639192802</v>
      </c>
    </row>
    <row r="40" spans="1:12" s="110" customFormat="1" ht="15" customHeight="1" x14ac:dyDescent="0.2">
      <c r="A40" s="120"/>
      <c r="B40" s="119"/>
      <c r="C40" s="258" t="s">
        <v>107</v>
      </c>
      <c r="E40" s="113">
        <v>59.25380461462936</v>
      </c>
      <c r="F40" s="115">
        <v>6035</v>
      </c>
      <c r="G40" s="114">
        <v>6140</v>
      </c>
      <c r="H40" s="114">
        <v>6092</v>
      </c>
      <c r="I40" s="114">
        <v>6142</v>
      </c>
      <c r="J40" s="140">
        <v>6065</v>
      </c>
      <c r="K40" s="114">
        <v>-30</v>
      </c>
      <c r="L40" s="116">
        <v>-0.49464138499587801</v>
      </c>
    </row>
    <row r="41" spans="1:12" s="110" customFormat="1" ht="15" customHeight="1" x14ac:dyDescent="0.2">
      <c r="A41" s="120"/>
      <c r="B41" s="320" t="s">
        <v>516</v>
      </c>
      <c r="C41" s="258"/>
      <c r="E41" s="113">
        <v>5.2357032457496135</v>
      </c>
      <c r="F41" s="115">
        <v>813</v>
      </c>
      <c r="G41" s="114">
        <v>814</v>
      </c>
      <c r="H41" s="114">
        <v>811</v>
      </c>
      <c r="I41" s="114">
        <v>796</v>
      </c>
      <c r="J41" s="140">
        <v>771</v>
      </c>
      <c r="K41" s="114">
        <v>42</v>
      </c>
      <c r="L41" s="116">
        <v>5.4474708171206228</v>
      </c>
    </row>
    <row r="42" spans="1:12" s="110" customFormat="1" ht="15" customHeight="1" x14ac:dyDescent="0.2">
      <c r="A42" s="120"/>
      <c r="B42" s="119"/>
      <c r="C42" s="268" t="s">
        <v>106</v>
      </c>
      <c r="D42" s="182"/>
      <c r="E42" s="113">
        <v>50.307503075030752</v>
      </c>
      <c r="F42" s="115">
        <v>409</v>
      </c>
      <c r="G42" s="114">
        <v>411</v>
      </c>
      <c r="H42" s="114">
        <v>405</v>
      </c>
      <c r="I42" s="114">
        <v>400</v>
      </c>
      <c r="J42" s="140">
        <v>382</v>
      </c>
      <c r="K42" s="114">
        <v>27</v>
      </c>
      <c r="L42" s="116">
        <v>7.0680628272251305</v>
      </c>
    </row>
    <row r="43" spans="1:12" s="110" customFormat="1" ht="15" customHeight="1" x14ac:dyDescent="0.2">
      <c r="A43" s="120"/>
      <c r="B43" s="119"/>
      <c r="C43" s="268" t="s">
        <v>107</v>
      </c>
      <c r="D43" s="182"/>
      <c r="E43" s="113">
        <v>49.692496924969248</v>
      </c>
      <c r="F43" s="115">
        <v>404</v>
      </c>
      <c r="G43" s="114">
        <v>403</v>
      </c>
      <c r="H43" s="114">
        <v>406</v>
      </c>
      <c r="I43" s="114">
        <v>396</v>
      </c>
      <c r="J43" s="140">
        <v>389</v>
      </c>
      <c r="K43" s="114">
        <v>15</v>
      </c>
      <c r="L43" s="116">
        <v>3.8560411311053984</v>
      </c>
    </row>
    <row r="44" spans="1:12" s="110" customFormat="1" ht="15" customHeight="1" x14ac:dyDescent="0.2">
      <c r="A44" s="120"/>
      <c r="B44" s="119" t="s">
        <v>205</v>
      </c>
      <c r="C44" s="268"/>
      <c r="D44" s="182"/>
      <c r="E44" s="113">
        <v>14.541473467284904</v>
      </c>
      <c r="F44" s="115">
        <v>2258</v>
      </c>
      <c r="G44" s="114">
        <v>2343</v>
      </c>
      <c r="H44" s="114">
        <v>2361</v>
      </c>
      <c r="I44" s="114">
        <v>2373</v>
      </c>
      <c r="J44" s="140">
        <v>2426</v>
      </c>
      <c r="K44" s="114">
        <v>-168</v>
      </c>
      <c r="L44" s="116">
        <v>-6.9249793899422922</v>
      </c>
    </row>
    <row r="45" spans="1:12" s="110" customFormat="1" ht="15" customHeight="1" x14ac:dyDescent="0.2">
      <c r="A45" s="120"/>
      <c r="B45" s="119"/>
      <c r="C45" s="268" t="s">
        <v>106</v>
      </c>
      <c r="D45" s="182"/>
      <c r="E45" s="113">
        <v>33.436669619131976</v>
      </c>
      <c r="F45" s="115">
        <v>755</v>
      </c>
      <c r="G45" s="114">
        <v>743</v>
      </c>
      <c r="H45" s="114">
        <v>765</v>
      </c>
      <c r="I45" s="114">
        <v>792</v>
      </c>
      <c r="J45" s="140">
        <v>794</v>
      </c>
      <c r="K45" s="114">
        <v>-39</v>
      </c>
      <c r="L45" s="116">
        <v>-4.9118387909319896</v>
      </c>
    </row>
    <row r="46" spans="1:12" s="110" customFormat="1" ht="15" customHeight="1" x14ac:dyDescent="0.2">
      <c r="A46" s="123"/>
      <c r="B46" s="124"/>
      <c r="C46" s="260" t="s">
        <v>107</v>
      </c>
      <c r="D46" s="261"/>
      <c r="E46" s="125">
        <v>66.563330380868024</v>
      </c>
      <c r="F46" s="143">
        <v>1503</v>
      </c>
      <c r="G46" s="144">
        <v>1600</v>
      </c>
      <c r="H46" s="144">
        <v>1596</v>
      </c>
      <c r="I46" s="144">
        <v>1581</v>
      </c>
      <c r="J46" s="145">
        <v>1632</v>
      </c>
      <c r="K46" s="144">
        <v>-129</v>
      </c>
      <c r="L46" s="146">
        <v>-7.9044117647058822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15528</v>
      </c>
      <c r="E11" s="114">
        <v>15868</v>
      </c>
      <c r="F11" s="114">
        <v>15817</v>
      </c>
      <c r="G11" s="114">
        <v>15871</v>
      </c>
      <c r="H11" s="140">
        <v>15662</v>
      </c>
      <c r="I11" s="115">
        <v>-134</v>
      </c>
      <c r="J11" s="116">
        <v>-0.85557400076618573</v>
      </c>
    </row>
    <row r="12" spans="1:15" s="110" customFormat="1" ht="24.95" customHeight="1" x14ac:dyDescent="0.2">
      <c r="A12" s="193" t="s">
        <v>132</v>
      </c>
      <c r="B12" s="194" t="s">
        <v>133</v>
      </c>
      <c r="C12" s="113">
        <v>3.2135497166409066</v>
      </c>
      <c r="D12" s="115">
        <v>499</v>
      </c>
      <c r="E12" s="114">
        <v>473</v>
      </c>
      <c r="F12" s="114">
        <v>472</v>
      </c>
      <c r="G12" s="114">
        <v>460</v>
      </c>
      <c r="H12" s="140">
        <v>442</v>
      </c>
      <c r="I12" s="115">
        <v>57</v>
      </c>
      <c r="J12" s="116">
        <v>12.895927601809955</v>
      </c>
    </row>
    <row r="13" spans="1:15" s="110" customFormat="1" ht="24.95" customHeight="1" x14ac:dyDescent="0.2">
      <c r="A13" s="193" t="s">
        <v>134</v>
      </c>
      <c r="B13" s="199" t="s">
        <v>214</v>
      </c>
      <c r="C13" s="113">
        <v>0.79855744461617728</v>
      </c>
      <c r="D13" s="115">
        <v>124</v>
      </c>
      <c r="E13" s="114">
        <v>126</v>
      </c>
      <c r="F13" s="114">
        <v>132</v>
      </c>
      <c r="G13" s="114">
        <v>134</v>
      </c>
      <c r="H13" s="140">
        <v>130</v>
      </c>
      <c r="I13" s="115">
        <v>-6</v>
      </c>
      <c r="J13" s="116">
        <v>-4.615384615384615</v>
      </c>
    </row>
    <row r="14" spans="1:15" s="287" customFormat="1" ht="24.95" customHeight="1" x14ac:dyDescent="0.2">
      <c r="A14" s="193" t="s">
        <v>215</v>
      </c>
      <c r="B14" s="199" t="s">
        <v>137</v>
      </c>
      <c r="C14" s="113">
        <v>11.263523956723338</v>
      </c>
      <c r="D14" s="115">
        <v>1749</v>
      </c>
      <c r="E14" s="114">
        <v>1879</v>
      </c>
      <c r="F14" s="114">
        <v>1848</v>
      </c>
      <c r="G14" s="114">
        <v>1874</v>
      </c>
      <c r="H14" s="140">
        <v>1901</v>
      </c>
      <c r="I14" s="115">
        <v>-152</v>
      </c>
      <c r="J14" s="116">
        <v>-7.9957916885849549</v>
      </c>
      <c r="K14" s="110"/>
      <c r="L14" s="110"/>
      <c r="M14" s="110"/>
      <c r="N14" s="110"/>
      <c r="O14" s="110"/>
    </row>
    <row r="15" spans="1:15" s="110" customFormat="1" ht="24.95" customHeight="1" x14ac:dyDescent="0.2">
      <c r="A15" s="193" t="s">
        <v>216</v>
      </c>
      <c r="B15" s="199" t="s">
        <v>217</v>
      </c>
      <c r="C15" s="113">
        <v>6.2596599690880987</v>
      </c>
      <c r="D15" s="115">
        <v>972</v>
      </c>
      <c r="E15" s="114">
        <v>1067</v>
      </c>
      <c r="F15" s="114">
        <v>1006</v>
      </c>
      <c r="G15" s="114">
        <v>1032</v>
      </c>
      <c r="H15" s="140">
        <v>1050</v>
      </c>
      <c r="I15" s="115">
        <v>-78</v>
      </c>
      <c r="J15" s="116">
        <v>-7.4285714285714288</v>
      </c>
    </row>
    <row r="16" spans="1:15" s="287" customFormat="1" ht="24.95" customHeight="1" x14ac:dyDescent="0.2">
      <c r="A16" s="193" t="s">
        <v>218</v>
      </c>
      <c r="B16" s="199" t="s">
        <v>141</v>
      </c>
      <c r="C16" s="113">
        <v>3.9863472436888201</v>
      </c>
      <c r="D16" s="115">
        <v>619</v>
      </c>
      <c r="E16" s="114">
        <v>642</v>
      </c>
      <c r="F16" s="114">
        <v>667</v>
      </c>
      <c r="G16" s="114">
        <v>670</v>
      </c>
      <c r="H16" s="140">
        <v>681</v>
      </c>
      <c r="I16" s="115">
        <v>-62</v>
      </c>
      <c r="J16" s="116">
        <v>-9.1042584434654916</v>
      </c>
      <c r="K16" s="110"/>
      <c r="L16" s="110"/>
      <c r="M16" s="110"/>
      <c r="N16" s="110"/>
      <c r="O16" s="110"/>
    </row>
    <row r="17" spans="1:15" s="110" customFormat="1" ht="24.95" customHeight="1" x14ac:dyDescent="0.2">
      <c r="A17" s="193" t="s">
        <v>142</v>
      </c>
      <c r="B17" s="199" t="s">
        <v>220</v>
      </c>
      <c r="C17" s="113">
        <v>1.0175167439464194</v>
      </c>
      <c r="D17" s="115">
        <v>158</v>
      </c>
      <c r="E17" s="114">
        <v>170</v>
      </c>
      <c r="F17" s="114">
        <v>175</v>
      </c>
      <c r="G17" s="114">
        <v>172</v>
      </c>
      <c r="H17" s="140">
        <v>170</v>
      </c>
      <c r="I17" s="115">
        <v>-12</v>
      </c>
      <c r="J17" s="116">
        <v>-7.0588235294117645</v>
      </c>
    </row>
    <row r="18" spans="1:15" s="287" customFormat="1" ht="24.95" customHeight="1" x14ac:dyDescent="0.2">
      <c r="A18" s="201" t="s">
        <v>144</v>
      </c>
      <c r="B18" s="202" t="s">
        <v>145</v>
      </c>
      <c r="C18" s="113">
        <v>7.6700154559505407</v>
      </c>
      <c r="D18" s="115">
        <v>1191</v>
      </c>
      <c r="E18" s="114">
        <v>1197</v>
      </c>
      <c r="F18" s="114">
        <v>1255</v>
      </c>
      <c r="G18" s="114">
        <v>1214</v>
      </c>
      <c r="H18" s="140">
        <v>1173</v>
      </c>
      <c r="I18" s="115">
        <v>18</v>
      </c>
      <c r="J18" s="116">
        <v>1.5345268542199488</v>
      </c>
      <c r="K18" s="110"/>
      <c r="L18" s="110"/>
      <c r="M18" s="110"/>
      <c r="N18" s="110"/>
      <c r="O18" s="110"/>
    </row>
    <row r="19" spans="1:15" s="110" customFormat="1" ht="24.95" customHeight="1" x14ac:dyDescent="0.2">
      <c r="A19" s="193" t="s">
        <v>146</v>
      </c>
      <c r="B19" s="199" t="s">
        <v>147</v>
      </c>
      <c r="C19" s="113">
        <v>16.357547655847501</v>
      </c>
      <c r="D19" s="115">
        <v>2540</v>
      </c>
      <c r="E19" s="114">
        <v>2534</v>
      </c>
      <c r="F19" s="114">
        <v>2514</v>
      </c>
      <c r="G19" s="114">
        <v>2522</v>
      </c>
      <c r="H19" s="140">
        <v>2524</v>
      </c>
      <c r="I19" s="115">
        <v>16</v>
      </c>
      <c r="J19" s="116">
        <v>0.6339144215530903</v>
      </c>
    </row>
    <row r="20" spans="1:15" s="287" customFormat="1" ht="24.95" customHeight="1" x14ac:dyDescent="0.2">
      <c r="A20" s="193" t="s">
        <v>148</v>
      </c>
      <c r="B20" s="199" t="s">
        <v>149</v>
      </c>
      <c r="C20" s="113">
        <v>4.611025244719217</v>
      </c>
      <c r="D20" s="115">
        <v>716</v>
      </c>
      <c r="E20" s="114">
        <v>744</v>
      </c>
      <c r="F20" s="114">
        <v>751</v>
      </c>
      <c r="G20" s="114">
        <v>760</v>
      </c>
      <c r="H20" s="140">
        <v>754</v>
      </c>
      <c r="I20" s="115">
        <v>-38</v>
      </c>
      <c r="J20" s="116">
        <v>-5.0397877984084882</v>
      </c>
      <c r="K20" s="110"/>
      <c r="L20" s="110"/>
      <c r="M20" s="110"/>
      <c r="N20" s="110"/>
      <c r="O20" s="110"/>
    </row>
    <row r="21" spans="1:15" s="110" customFormat="1" ht="24.95" customHeight="1" x14ac:dyDescent="0.2">
      <c r="A21" s="201" t="s">
        <v>150</v>
      </c>
      <c r="B21" s="202" t="s">
        <v>151</v>
      </c>
      <c r="C21" s="113">
        <v>10.426326635754766</v>
      </c>
      <c r="D21" s="115">
        <v>1619</v>
      </c>
      <c r="E21" s="114">
        <v>1789</v>
      </c>
      <c r="F21" s="114">
        <v>1710</v>
      </c>
      <c r="G21" s="114">
        <v>1786</v>
      </c>
      <c r="H21" s="140">
        <v>1736</v>
      </c>
      <c r="I21" s="115">
        <v>-117</v>
      </c>
      <c r="J21" s="116">
        <v>-6.7396313364055302</v>
      </c>
    </row>
    <row r="22" spans="1:15" s="110" customFormat="1" ht="24.95" customHeight="1" x14ac:dyDescent="0.2">
      <c r="A22" s="201" t="s">
        <v>152</v>
      </c>
      <c r="B22" s="199" t="s">
        <v>153</v>
      </c>
      <c r="C22" s="113">
        <v>0.99819680577022152</v>
      </c>
      <c r="D22" s="115">
        <v>155</v>
      </c>
      <c r="E22" s="114">
        <v>157</v>
      </c>
      <c r="F22" s="114">
        <v>146</v>
      </c>
      <c r="G22" s="114">
        <v>141</v>
      </c>
      <c r="H22" s="140">
        <v>151</v>
      </c>
      <c r="I22" s="115">
        <v>4</v>
      </c>
      <c r="J22" s="116">
        <v>2.6490066225165565</v>
      </c>
    </row>
    <row r="23" spans="1:15" s="110" customFormat="1" ht="24.95" customHeight="1" x14ac:dyDescent="0.2">
      <c r="A23" s="193" t="s">
        <v>154</v>
      </c>
      <c r="B23" s="199" t="s">
        <v>155</v>
      </c>
      <c r="C23" s="113">
        <v>1.2300360638845955</v>
      </c>
      <c r="D23" s="115">
        <v>191</v>
      </c>
      <c r="E23" s="114">
        <v>191</v>
      </c>
      <c r="F23" s="114">
        <v>186</v>
      </c>
      <c r="G23" s="114">
        <v>184</v>
      </c>
      <c r="H23" s="140">
        <v>189</v>
      </c>
      <c r="I23" s="115">
        <v>2</v>
      </c>
      <c r="J23" s="116">
        <v>1.0582010582010581</v>
      </c>
    </row>
    <row r="24" spans="1:15" s="110" customFormat="1" ht="24.95" customHeight="1" x14ac:dyDescent="0.2">
      <c r="A24" s="193" t="s">
        <v>156</v>
      </c>
      <c r="B24" s="199" t="s">
        <v>221</v>
      </c>
      <c r="C24" s="113">
        <v>5.6800618238021636</v>
      </c>
      <c r="D24" s="115">
        <v>882</v>
      </c>
      <c r="E24" s="114">
        <v>882</v>
      </c>
      <c r="F24" s="114">
        <v>890</v>
      </c>
      <c r="G24" s="114">
        <v>917</v>
      </c>
      <c r="H24" s="140">
        <v>918</v>
      </c>
      <c r="I24" s="115">
        <v>-36</v>
      </c>
      <c r="J24" s="116">
        <v>-3.9215686274509802</v>
      </c>
    </row>
    <row r="25" spans="1:15" s="110" customFormat="1" ht="24.95" customHeight="1" x14ac:dyDescent="0.2">
      <c r="A25" s="193" t="s">
        <v>222</v>
      </c>
      <c r="B25" s="204" t="s">
        <v>159</v>
      </c>
      <c r="C25" s="113">
        <v>16.460587326120557</v>
      </c>
      <c r="D25" s="115">
        <v>2556</v>
      </c>
      <c r="E25" s="114">
        <v>2587</v>
      </c>
      <c r="F25" s="114">
        <v>2560</v>
      </c>
      <c r="G25" s="114">
        <v>2461</v>
      </c>
      <c r="H25" s="140">
        <v>2440</v>
      </c>
      <c r="I25" s="115">
        <v>116</v>
      </c>
      <c r="J25" s="116">
        <v>4.7540983606557381</v>
      </c>
    </row>
    <row r="26" spans="1:15" s="110" customFormat="1" ht="24.95" customHeight="1" x14ac:dyDescent="0.2">
      <c r="A26" s="201">
        <v>782.78300000000002</v>
      </c>
      <c r="B26" s="203" t="s">
        <v>160</v>
      </c>
      <c r="C26" s="113">
        <v>0.25115919629057187</v>
      </c>
      <c r="D26" s="115">
        <v>39</v>
      </c>
      <c r="E26" s="114">
        <v>33</v>
      </c>
      <c r="F26" s="114">
        <v>37</v>
      </c>
      <c r="G26" s="114">
        <v>38</v>
      </c>
      <c r="H26" s="140">
        <v>30</v>
      </c>
      <c r="I26" s="115">
        <v>9</v>
      </c>
      <c r="J26" s="116">
        <v>30</v>
      </c>
    </row>
    <row r="27" spans="1:15" s="110" customFormat="1" ht="24.95" customHeight="1" x14ac:dyDescent="0.2">
      <c r="A27" s="193" t="s">
        <v>161</v>
      </c>
      <c r="B27" s="199" t="s">
        <v>162</v>
      </c>
      <c r="C27" s="113">
        <v>2.6725914477073673</v>
      </c>
      <c r="D27" s="115">
        <v>415</v>
      </c>
      <c r="E27" s="114">
        <v>407</v>
      </c>
      <c r="F27" s="114">
        <v>412</v>
      </c>
      <c r="G27" s="114">
        <v>416</v>
      </c>
      <c r="H27" s="140">
        <v>389</v>
      </c>
      <c r="I27" s="115">
        <v>26</v>
      </c>
      <c r="J27" s="116">
        <v>6.6838046272493576</v>
      </c>
    </row>
    <row r="28" spans="1:15" s="110" customFormat="1" ht="24.95" customHeight="1" x14ac:dyDescent="0.2">
      <c r="A28" s="193" t="s">
        <v>163</v>
      </c>
      <c r="B28" s="199" t="s">
        <v>164</v>
      </c>
      <c r="C28" s="113">
        <v>1.6615146831530139</v>
      </c>
      <c r="D28" s="115">
        <v>258</v>
      </c>
      <c r="E28" s="114">
        <v>261</v>
      </c>
      <c r="F28" s="114">
        <v>247</v>
      </c>
      <c r="G28" s="114">
        <v>253</v>
      </c>
      <c r="H28" s="140">
        <v>266</v>
      </c>
      <c r="I28" s="115">
        <v>-8</v>
      </c>
      <c r="J28" s="116">
        <v>-3.007518796992481</v>
      </c>
    </row>
    <row r="29" spans="1:15" s="110" customFormat="1" ht="24.95" customHeight="1" x14ac:dyDescent="0.2">
      <c r="A29" s="193">
        <v>86</v>
      </c>
      <c r="B29" s="199" t="s">
        <v>165</v>
      </c>
      <c r="C29" s="113">
        <v>4.1344667697063366</v>
      </c>
      <c r="D29" s="115">
        <v>642</v>
      </c>
      <c r="E29" s="114">
        <v>621</v>
      </c>
      <c r="F29" s="114">
        <v>631</v>
      </c>
      <c r="G29" s="114">
        <v>649</v>
      </c>
      <c r="H29" s="140">
        <v>640</v>
      </c>
      <c r="I29" s="115">
        <v>2</v>
      </c>
      <c r="J29" s="116">
        <v>0.3125</v>
      </c>
    </row>
    <row r="30" spans="1:15" s="110" customFormat="1" ht="24.95" customHeight="1" x14ac:dyDescent="0.2">
      <c r="A30" s="193">
        <v>87.88</v>
      </c>
      <c r="B30" s="204" t="s">
        <v>166</v>
      </c>
      <c r="C30" s="113">
        <v>1.9770736733642453</v>
      </c>
      <c r="D30" s="115">
        <v>307</v>
      </c>
      <c r="E30" s="114">
        <v>302</v>
      </c>
      <c r="F30" s="114">
        <v>303</v>
      </c>
      <c r="G30" s="114">
        <v>317</v>
      </c>
      <c r="H30" s="140">
        <v>320</v>
      </c>
      <c r="I30" s="115">
        <v>-13</v>
      </c>
      <c r="J30" s="116">
        <v>-4.0625</v>
      </c>
    </row>
    <row r="31" spans="1:15" s="110" customFormat="1" ht="24.95" customHeight="1" x14ac:dyDescent="0.2">
      <c r="A31" s="193" t="s">
        <v>167</v>
      </c>
      <c r="B31" s="199" t="s">
        <v>168</v>
      </c>
      <c r="C31" s="113">
        <v>10.59376609994848</v>
      </c>
      <c r="D31" s="115">
        <v>1645</v>
      </c>
      <c r="E31" s="114">
        <v>1685</v>
      </c>
      <c r="F31" s="114">
        <v>1723</v>
      </c>
      <c r="G31" s="114">
        <v>1745</v>
      </c>
      <c r="H31" s="140">
        <v>1659</v>
      </c>
      <c r="I31" s="115">
        <v>-14</v>
      </c>
      <c r="J31" s="116">
        <v>-0.84388185654008441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3.2135497166409066</v>
      </c>
      <c r="D34" s="115">
        <v>499</v>
      </c>
      <c r="E34" s="114">
        <v>473</v>
      </c>
      <c r="F34" s="114">
        <v>472</v>
      </c>
      <c r="G34" s="114">
        <v>460</v>
      </c>
      <c r="H34" s="140">
        <v>442</v>
      </c>
      <c r="I34" s="115">
        <v>57</v>
      </c>
      <c r="J34" s="116">
        <v>12.895927601809955</v>
      </c>
    </row>
    <row r="35" spans="1:10" s="110" customFormat="1" ht="24.95" customHeight="1" x14ac:dyDescent="0.2">
      <c r="A35" s="292" t="s">
        <v>171</v>
      </c>
      <c r="B35" s="293" t="s">
        <v>172</v>
      </c>
      <c r="C35" s="113">
        <v>19.732096857290056</v>
      </c>
      <c r="D35" s="115">
        <v>3064</v>
      </c>
      <c r="E35" s="114">
        <v>3202</v>
      </c>
      <c r="F35" s="114">
        <v>3235</v>
      </c>
      <c r="G35" s="114">
        <v>3222</v>
      </c>
      <c r="H35" s="140">
        <v>3204</v>
      </c>
      <c r="I35" s="115">
        <v>-140</v>
      </c>
      <c r="J35" s="116">
        <v>-4.369538077403246</v>
      </c>
    </row>
    <row r="36" spans="1:10" s="110" customFormat="1" ht="24.95" customHeight="1" x14ac:dyDescent="0.2">
      <c r="A36" s="294" t="s">
        <v>173</v>
      </c>
      <c r="B36" s="295" t="s">
        <v>174</v>
      </c>
      <c r="C36" s="125">
        <v>77.054353426069042</v>
      </c>
      <c r="D36" s="143">
        <v>11965</v>
      </c>
      <c r="E36" s="144">
        <v>12193</v>
      </c>
      <c r="F36" s="144">
        <v>12110</v>
      </c>
      <c r="G36" s="144">
        <v>12189</v>
      </c>
      <c r="H36" s="145">
        <v>12016</v>
      </c>
      <c r="I36" s="143">
        <v>-51</v>
      </c>
      <c r="J36" s="146">
        <v>-0.42443408788282289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15528</v>
      </c>
      <c r="F11" s="264">
        <v>15868</v>
      </c>
      <c r="G11" s="264">
        <v>15817</v>
      </c>
      <c r="H11" s="264">
        <v>15871</v>
      </c>
      <c r="I11" s="265">
        <v>15662</v>
      </c>
      <c r="J11" s="263">
        <v>-134</v>
      </c>
      <c r="K11" s="266">
        <v>-0.85557400076618573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45.871973209685727</v>
      </c>
      <c r="E13" s="115">
        <v>7123</v>
      </c>
      <c r="F13" s="114">
        <v>7231</v>
      </c>
      <c r="G13" s="114">
        <v>7210</v>
      </c>
      <c r="H13" s="114">
        <v>7180</v>
      </c>
      <c r="I13" s="140">
        <v>7075</v>
      </c>
      <c r="J13" s="115">
        <v>48</v>
      </c>
      <c r="K13" s="116">
        <v>0.67844522968197885</v>
      </c>
    </row>
    <row r="14" spans="1:15" ht="15.95" customHeight="1" x14ac:dyDescent="0.2">
      <c r="A14" s="306" t="s">
        <v>230</v>
      </c>
      <c r="B14" s="307"/>
      <c r="C14" s="308"/>
      <c r="D14" s="113">
        <v>44.191138588356516</v>
      </c>
      <c r="E14" s="115">
        <v>6862</v>
      </c>
      <c r="F14" s="114">
        <v>7087</v>
      </c>
      <c r="G14" s="114">
        <v>7045</v>
      </c>
      <c r="H14" s="114">
        <v>7078</v>
      </c>
      <c r="I14" s="140">
        <v>7032</v>
      </c>
      <c r="J14" s="115">
        <v>-170</v>
      </c>
      <c r="K14" s="116">
        <v>-2.4175199089874857</v>
      </c>
    </row>
    <row r="15" spans="1:15" ht="15.95" customHeight="1" x14ac:dyDescent="0.2">
      <c r="A15" s="306" t="s">
        <v>231</v>
      </c>
      <c r="B15" s="307"/>
      <c r="C15" s="308"/>
      <c r="D15" s="113">
        <v>4.2568263781555897</v>
      </c>
      <c r="E15" s="115">
        <v>661</v>
      </c>
      <c r="F15" s="114">
        <v>664</v>
      </c>
      <c r="G15" s="114">
        <v>662</v>
      </c>
      <c r="H15" s="114">
        <v>689</v>
      </c>
      <c r="I15" s="140">
        <v>697</v>
      </c>
      <c r="J15" s="115">
        <v>-36</v>
      </c>
      <c r="K15" s="116">
        <v>-5.1649928263988523</v>
      </c>
    </row>
    <row r="16" spans="1:15" ht="15.95" customHeight="1" x14ac:dyDescent="0.2">
      <c r="A16" s="306" t="s">
        <v>232</v>
      </c>
      <c r="B16" s="307"/>
      <c r="C16" s="308"/>
      <c r="D16" s="113">
        <v>1.7903142709943327</v>
      </c>
      <c r="E16" s="115">
        <v>278</v>
      </c>
      <c r="F16" s="114">
        <v>261</v>
      </c>
      <c r="G16" s="114">
        <v>270</v>
      </c>
      <c r="H16" s="114">
        <v>275</v>
      </c>
      <c r="I16" s="140">
        <v>255</v>
      </c>
      <c r="J16" s="115">
        <v>23</v>
      </c>
      <c r="K16" s="116">
        <v>9.0196078431372548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2.7627511591962906</v>
      </c>
      <c r="E18" s="115">
        <v>429</v>
      </c>
      <c r="F18" s="114">
        <v>408</v>
      </c>
      <c r="G18" s="114">
        <v>387</v>
      </c>
      <c r="H18" s="114">
        <v>383</v>
      </c>
      <c r="I18" s="140">
        <v>379</v>
      </c>
      <c r="J18" s="115">
        <v>50</v>
      </c>
      <c r="K18" s="116">
        <v>13.192612137203167</v>
      </c>
    </row>
    <row r="19" spans="1:11" ht="14.1" customHeight="1" x14ac:dyDescent="0.2">
      <c r="A19" s="306" t="s">
        <v>235</v>
      </c>
      <c r="B19" s="307" t="s">
        <v>236</v>
      </c>
      <c r="C19" s="308"/>
      <c r="D19" s="113">
        <v>2.1638330757341575</v>
      </c>
      <c r="E19" s="115">
        <v>336</v>
      </c>
      <c r="F19" s="114">
        <v>318</v>
      </c>
      <c r="G19" s="114">
        <v>299</v>
      </c>
      <c r="H19" s="114">
        <v>290</v>
      </c>
      <c r="I19" s="140">
        <v>285</v>
      </c>
      <c r="J19" s="115">
        <v>51</v>
      </c>
      <c r="K19" s="116">
        <v>17.894736842105264</v>
      </c>
    </row>
    <row r="20" spans="1:11" ht="14.1" customHeight="1" x14ac:dyDescent="0.2">
      <c r="A20" s="306">
        <v>12</v>
      </c>
      <c r="B20" s="307" t="s">
        <v>237</v>
      </c>
      <c r="C20" s="308"/>
      <c r="D20" s="113">
        <v>1.2686759402369912</v>
      </c>
      <c r="E20" s="115">
        <v>197</v>
      </c>
      <c r="F20" s="114">
        <v>179</v>
      </c>
      <c r="G20" s="114">
        <v>202</v>
      </c>
      <c r="H20" s="114">
        <v>196</v>
      </c>
      <c r="I20" s="140">
        <v>180</v>
      </c>
      <c r="J20" s="115">
        <v>17</v>
      </c>
      <c r="K20" s="116">
        <v>9.4444444444444446</v>
      </c>
    </row>
    <row r="21" spans="1:11" ht="14.1" customHeight="1" x14ac:dyDescent="0.2">
      <c r="A21" s="306">
        <v>21</v>
      </c>
      <c r="B21" s="307" t="s">
        <v>238</v>
      </c>
      <c r="C21" s="308"/>
      <c r="D21" s="113">
        <v>0.13523956723338484</v>
      </c>
      <c r="E21" s="115">
        <v>21</v>
      </c>
      <c r="F21" s="114">
        <v>22</v>
      </c>
      <c r="G21" s="114">
        <v>24</v>
      </c>
      <c r="H21" s="114">
        <v>24</v>
      </c>
      <c r="I21" s="140">
        <v>22</v>
      </c>
      <c r="J21" s="115">
        <v>-1</v>
      </c>
      <c r="K21" s="116">
        <v>-4.5454545454545459</v>
      </c>
    </row>
    <row r="22" spans="1:11" ht="14.1" customHeight="1" x14ac:dyDescent="0.2">
      <c r="A22" s="306">
        <v>22</v>
      </c>
      <c r="B22" s="307" t="s">
        <v>239</v>
      </c>
      <c r="C22" s="308"/>
      <c r="D22" s="113">
        <v>0.81143740340030912</v>
      </c>
      <c r="E22" s="115">
        <v>126</v>
      </c>
      <c r="F22" s="114">
        <v>128</v>
      </c>
      <c r="G22" s="114">
        <v>133</v>
      </c>
      <c r="H22" s="114">
        <v>131</v>
      </c>
      <c r="I22" s="140">
        <v>133</v>
      </c>
      <c r="J22" s="115">
        <v>-7</v>
      </c>
      <c r="K22" s="116">
        <v>-5.2631578947368425</v>
      </c>
    </row>
    <row r="23" spans="1:11" ht="14.1" customHeight="1" x14ac:dyDescent="0.2">
      <c r="A23" s="306">
        <v>23</v>
      </c>
      <c r="B23" s="307" t="s">
        <v>240</v>
      </c>
      <c r="C23" s="308"/>
      <c r="D23" s="113">
        <v>0.94667697063369394</v>
      </c>
      <c r="E23" s="115">
        <v>147</v>
      </c>
      <c r="F23" s="114">
        <v>149</v>
      </c>
      <c r="G23" s="114">
        <v>145</v>
      </c>
      <c r="H23" s="114">
        <v>152</v>
      </c>
      <c r="I23" s="140">
        <v>155</v>
      </c>
      <c r="J23" s="115">
        <v>-8</v>
      </c>
      <c r="K23" s="116">
        <v>-5.161290322580645</v>
      </c>
    </row>
    <row r="24" spans="1:11" ht="14.1" customHeight="1" x14ac:dyDescent="0.2">
      <c r="A24" s="306">
        <v>24</v>
      </c>
      <c r="B24" s="307" t="s">
        <v>241</v>
      </c>
      <c r="C24" s="308"/>
      <c r="D24" s="113">
        <v>1.4039155074703762</v>
      </c>
      <c r="E24" s="115">
        <v>218</v>
      </c>
      <c r="F24" s="114">
        <v>226</v>
      </c>
      <c r="G24" s="114">
        <v>233</v>
      </c>
      <c r="H24" s="114">
        <v>235</v>
      </c>
      <c r="I24" s="140">
        <v>227</v>
      </c>
      <c r="J24" s="115">
        <v>-9</v>
      </c>
      <c r="K24" s="116">
        <v>-3.9647577092511015</v>
      </c>
    </row>
    <row r="25" spans="1:11" ht="14.1" customHeight="1" x14ac:dyDescent="0.2">
      <c r="A25" s="306">
        <v>25</v>
      </c>
      <c r="B25" s="307" t="s">
        <v>242</v>
      </c>
      <c r="C25" s="308"/>
      <c r="D25" s="113">
        <v>2.1509531169500256</v>
      </c>
      <c r="E25" s="115">
        <v>334</v>
      </c>
      <c r="F25" s="114">
        <v>330</v>
      </c>
      <c r="G25" s="114">
        <v>350</v>
      </c>
      <c r="H25" s="114">
        <v>383</v>
      </c>
      <c r="I25" s="140">
        <v>383</v>
      </c>
      <c r="J25" s="115">
        <v>-49</v>
      </c>
      <c r="K25" s="116">
        <v>-12.793733681462141</v>
      </c>
    </row>
    <row r="26" spans="1:11" ht="14.1" customHeight="1" x14ac:dyDescent="0.2">
      <c r="A26" s="306">
        <v>26</v>
      </c>
      <c r="B26" s="307" t="s">
        <v>243</v>
      </c>
      <c r="C26" s="308"/>
      <c r="D26" s="113">
        <v>1.2751159196290571</v>
      </c>
      <c r="E26" s="115">
        <v>198</v>
      </c>
      <c r="F26" s="114">
        <v>212</v>
      </c>
      <c r="G26" s="114">
        <v>212</v>
      </c>
      <c r="H26" s="114">
        <v>203</v>
      </c>
      <c r="I26" s="140">
        <v>194</v>
      </c>
      <c r="J26" s="115">
        <v>4</v>
      </c>
      <c r="K26" s="116">
        <v>2.0618556701030926</v>
      </c>
    </row>
    <row r="27" spans="1:11" ht="14.1" customHeight="1" x14ac:dyDescent="0.2">
      <c r="A27" s="306">
        <v>27</v>
      </c>
      <c r="B27" s="307" t="s">
        <v>244</v>
      </c>
      <c r="C27" s="308"/>
      <c r="D27" s="113">
        <v>0.42503863987635238</v>
      </c>
      <c r="E27" s="115">
        <v>66</v>
      </c>
      <c r="F27" s="114">
        <v>67</v>
      </c>
      <c r="G27" s="114">
        <v>64</v>
      </c>
      <c r="H27" s="114">
        <v>70</v>
      </c>
      <c r="I27" s="140">
        <v>70</v>
      </c>
      <c r="J27" s="115">
        <v>-4</v>
      </c>
      <c r="K27" s="116">
        <v>-5.7142857142857144</v>
      </c>
    </row>
    <row r="28" spans="1:11" ht="14.1" customHeight="1" x14ac:dyDescent="0.2">
      <c r="A28" s="306">
        <v>28</v>
      </c>
      <c r="B28" s="307" t="s">
        <v>245</v>
      </c>
      <c r="C28" s="308"/>
      <c r="D28" s="113">
        <v>0.40571870170015456</v>
      </c>
      <c r="E28" s="115">
        <v>63</v>
      </c>
      <c r="F28" s="114">
        <v>65</v>
      </c>
      <c r="G28" s="114">
        <v>67</v>
      </c>
      <c r="H28" s="114">
        <v>66</v>
      </c>
      <c r="I28" s="140">
        <v>54</v>
      </c>
      <c r="J28" s="115">
        <v>9</v>
      </c>
      <c r="K28" s="116">
        <v>16.666666666666668</v>
      </c>
    </row>
    <row r="29" spans="1:11" ht="14.1" customHeight="1" x14ac:dyDescent="0.2">
      <c r="A29" s="306">
        <v>29</v>
      </c>
      <c r="B29" s="307" t="s">
        <v>246</v>
      </c>
      <c r="C29" s="308"/>
      <c r="D29" s="113">
        <v>4.0765069551777433</v>
      </c>
      <c r="E29" s="115">
        <v>633</v>
      </c>
      <c r="F29" s="114">
        <v>660</v>
      </c>
      <c r="G29" s="114">
        <v>614</v>
      </c>
      <c r="H29" s="114">
        <v>661</v>
      </c>
      <c r="I29" s="140">
        <v>639</v>
      </c>
      <c r="J29" s="115">
        <v>-6</v>
      </c>
      <c r="K29" s="116">
        <v>-0.93896713615023475</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3.1491499227202473</v>
      </c>
      <c r="E31" s="115">
        <v>489</v>
      </c>
      <c r="F31" s="114">
        <v>518</v>
      </c>
      <c r="G31" s="114">
        <v>467</v>
      </c>
      <c r="H31" s="114">
        <v>500</v>
      </c>
      <c r="I31" s="140">
        <v>493</v>
      </c>
      <c r="J31" s="115">
        <v>-4</v>
      </c>
      <c r="K31" s="116">
        <v>-0.81135902636916835</v>
      </c>
    </row>
    <row r="32" spans="1:11" ht="14.1" customHeight="1" x14ac:dyDescent="0.2">
      <c r="A32" s="306">
        <v>31</v>
      </c>
      <c r="B32" s="307" t="s">
        <v>251</v>
      </c>
      <c r="C32" s="308"/>
      <c r="D32" s="113">
        <v>0.14167954662545079</v>
      </c>
      <c r="E32" s="115">
        <v>22</v>
      </c>
      <c r="F32" s="114">
        <v>22</v>
      </c>
      <c r="G32" s="114">
        <v>24</v>
      </c>
      <c r="H32" s="114">
        <v>21</v>
      </c>
      <c r="I32" s="140">
        <v>24</v>
      </c>
      <c r="J32" s="115">
        <v>-2</v>
      </c>
      <c r="K32" s="116">
        <v>-8.3333333333333339</v>
      </c>
    </row>
    <row r="33" spans="1:11" ht="14.1" customHeight="1" x14ac:dyDescent="0.2">
      <c r="A33" s="306">
        <v>32</v>
      </c>
      <c r="B33" s="307" t="s">
        <v>252</v>
      </c>
      <c r="C33" s="308"/>
      <c r="D33" s="113">
        <v>1.4554353426069035</v>
      </c>
      <c r="E33" s="115">
        <v>226</v>
      </c>
      <c r="F33" s="114">
        <v>227</v>
      </c>
      <c r="G33" s="114">
        <v>251</v>
      </c>
      <c r="H33" s="114">
        <v>240</v>
      </c>
      <c r="I33" s="140">
        <v>223</v>
      </c>
      <c r="J33" s="115">
        <v>3</v>
      </c>
      <c r="K33" s="116">
        <v>1.3452914798206279</v>
      </c>
    </row>
    <row r="34" spans="1:11" ht="14.1" customHeight="1" x14ac:dyDescent="0.2">
      <c r="A34" s="306">
        <v>33</v>
      </c>
      <c r="B34" s="307" t="s">
        <v>253</v>
      </c>
      <c r="C34" s="308"/>
      <c r="D34" s="113">
        <v>0.82431736218444096</v>
      </c>
      <c r="E34" s="115">
        <v>128</v>
      </c>
      <c r="F34" s="114">
        <v>126</v>
      </c>
      <c r="G34" s="114">
        <v>143</v>
      </c>
      <c r="H34" s="114">
        <v>140</v>
      </c>
      <c r="I34" s="140">
        <v>142</v>
      </c>
      <c r="J34" s="115">
        <v>-14</v>
      </c>
      <c r="K34" s="116">
        <v>-9.8591549295774641</v>
      </c>
    </row>
    <row r="35" spans="1:11" ht="14.1" customHeight="1" x14ac:dyDescent="0.2">
      <c r="A35" s="306">
        <v>34</v>
      </c>
      <c r="B35" s="307" t="s">
        <v>254</v>
      </c>
      <c r="C35" s="308"/>
      <c r="D35" s="113">
        <v>4.340546110252447</v>
      </c>
      <c r="E35" s="115">
        <v>674</v>
      </c>
      <c r="F35" s="114">
        <v>694</v>
      </c>
      <c r="G35" s="114">
        <v>706</v>
      </c>
      <c r="H35" s="114">
        <v>703</v>
      </c>
      <c r="I35" s="140">
        <v>686</v>
      </c>
      <c r="J35" s="115">
        <v>-12</v>
      </c>
      <c r="K35" s="116">
        <v>-1.749271137026239</v>
      </c>
    </row>
    <row r="36" spans="1:11" ht="14.1" customHeight="1" x14ac:dyDescent="0.2">
      <c r="A36" s="306">
        <v>41</v>
      </c>
      <c r="B36" s="307" t="s">
        <v>255</v>
      </c>
      <c r="C36" s="308"/>
      <c r="D36" s="113">
        <v>0.27691911385883566</v>
      </c>
      <c r="E36" s="115">
        <v>43</v>
      </c>
      <c r="F36" s="114">
        <v>48</v>
      </c>
      <c r="G36" s="114">
        <v>49</v>
      </c>
      <c r="H36" s="114">
        <v>47</v>
      </c>
      <c r="I36" s="140">
        <v>49</v>
      </c>
      <c r="J36" s="115">
        <v>-6</v>
      </c>
      <c r="K36" s="116">
        <v>-12.244897959183673</v>
      </c>
    </row>
    <row r="37" spans="1:11" ht="14.1" customHeight="1" x14ac:dyDescent="0.2">
      <c r="A37" s="306">
        <v>42</v>
      </c>
      <c r="B37" s="307" t="s">
        <v>256</v>
      </c>
      <c r="C37" s="308"/>
      <c r="D37" s="113">
        <v>5.7959814528593508E-2</v>
      </c>
      <c r="E37" s="115">
        <v>9</v>
      </c>
      <c r="F37" s="114">
        <v>7</v>
      </c>
      <c r="G37" s="114">
        <v>7</v>
      </c>
      <c r="H37" s="114">
        <v>5</v>
      </c>
      <c r="I37" s="140">
        <v>5</v>
      </c>
      <c r="J37" s="115">
        <v>4</v>
      </c>
      <c r="K37" s="116">
        <v>80</v>
      </c>
    </row>
    <row r="38" spans="1:11" ht="14.1" customHeight="1" x14ac:dyDescent="0.2">
      <c r="A38" s="306">
        <v>43</v>
      </c>
      <c r="B38" s="307" t="s">
        <v>257</v>
      </c>
      <c r="C38" s="308"/>
      <c r="D38" s="113">
        <v>0.38639876352395675</v>
      </c>
      <c r="E38" s="115">
        <v>60</v>
      </c>
      <c r="F38" s="114">
        <v>63</v>
      </c>
      <c r="G38" s="114">
        <v>64</v>
      </c>
      <c r="H38" s="114">
        <v>67</v>
      </c>
      <c r="I38" s="140">
        <v>72</v>
      </c>
      <c r="J38" s="115">
        <v>-12</v>
      </c>
      <c r="K38" s="116">
        <v>-16.666666666666668</v>
      </c>
    </row>
    <row r="39" spans="1:11" ht="14.1" customHeight="1" x14ac:dyDescent="0.2">
      <c r="A39" s="306">
        <v>51</v>
      </c>
      <c r="B39" s="307" t="s">
        <v>258</v>
      </c>
      <c r="C39" s="308"/>
      <c r="D39" s="113">
        <v>4.0700669757856778</v>
      </c>
      <c r="E39" s="115">
        <v>632</v>
      </c>
      <c r="F39" s="114">
        <v>644</v>
      </c>
      <c r="G39" s="114">
        <v>648</v>
      </c>
      <c r="H39" s="114">
        <v>658</v>
      </c>
      <c r="I39" s="140">
        <v>657</v>
      </c>
      <c r="J39" s="115">
        <v>-25</v>
      </c>
      <c r="K39" s="116">
        <v>-3.8051750380517504</v>
      </c>
    </row>
    <row r="40" spans="1:11" ht="14.1" customHeight="1" x14ac:dyDescent="0.2">
      <c r="A40" s="306" t="s">
        <v>259</v>
      </c>
      <c r="B40" s="307" t="s">
        <v>260</v>
      </c>
      <c r="C40" s="308"/>
      <c r="D40" s="113">
        <v>3.9541473467284907</v>
      </c>
      <c r="E40" s="115">
        <v>614</v>
      </c>
      <c r="F40" s="114">
        <v>623</v>
      </c>
      <c r="G40" s="114">
        <v>625</v>
      </c>
      <c r="H40" s="114">
        <v>637</v>
      </c>
      <c r="I40" s="140">
        <v>641</v>
      </c>
      <c r="J40" s="115">
        <v>-27</v>
      </c>
      <c r="K40" s="116">
        <v>-4.2121684867394693</v>
      </c>
    </row>
    <row r="41" spans="1:11" ht="14.1" customHeight="1" x14ac:dyDescent="0.2">
      <c r="A41" s="306"/>
      <c r="B41" s="307" t="s">
        <v>261</v>
      </c>
      <c r="C41" s="308"/>
      <c r="D41" s="113">
        <v>3.6257083977331273</v>
      </c>
      <c r="E41" s="115">
        <v>563</v>
      </c>
      <c r="F41" s="114">
        <v>573</v>
      </c>
      <c r="G41" s="114">
        <v>580</v>
      </c>
      <c r="H41" s="114">
        <v>590</v>
      </c>
      <c r="I41" s="140">
        <v>594</v>
      </c>
      <c r="J41" s="115">
        <v>-31</v>
      </c>
      <c r="K41" s="116">
        <v>-5.2188552188552189</v>
      </c>
    </row>
    <row r="42" spans="1:11" ht="14.1" customHeight="1" x14ac:dyDescent="0.2">
      <c r="A42" s="306">
        <v>52</v>
      </c>
      <c r="B42" s="307" t="s">
        <v>262</v>
      </c>
      <c r="C42" s="308"/>
      <c r="D42" s="113">
        <v>5.9441009788768673</v>
      </c>
      <c r="E42" s="115">
        <v>923</v>
      </c>
      <c r="F42" s="114">
        <v>944</v>
      </c>
      <c r="G42" s="114">
        <v>938</v>
      </c>
      <c r="H42" s="114">
        <v>927</v>
      </c>
      <c r="I42" s="140">
        <v>906</v>
      </c>
      <c r="J42" s="115">
        <v>17</v>
      </c>
      <c r="K42" s="116">
        <v>1.8763796909492274</v>
      </c>
    </row>
    <row r="43" spans="1:11" ht="14.1" customHeight="1" x14ac:dyDescent="0.2">
      <c r="A43" s="306" t="s">
        <v>263</v>
      </c>
      <c r="B43" s="307" t="s">
        <v>264</v>
      </c>
      <c r="C43" s="308"/>
      <c r="D43" s="113">
        <v>5.5383822771767131</v>
      </c>
      <c r="E43" s="115">
        <v>860</v>
      </c>
      <c r="F43" s="114">
        <v>888</v>
      </c>
      <c r="G43" s="114">
        <v>872</v>
      </c>
      <c r="H43" s="114">
        <v>864</v>
      </c>
      <c r="I43" s="140">
        <v>847</v>
      </c>
      <c r="J43" s="115">
        <v>13</v>
      </c>
      <c r="K43" s="116">
        <v>1.5348288075560803</v>
      </c>
    </row>
    <row r="44" spans="1:11" ht="14.1" customHeight="1" x14ac:dyDescent="0.2">
      <c r="A44" s="306">
        <v>53</v>
      </c>
      <c r="B44" s="307" t="s">
        <v>265</v>
      </c>
      <c r="C44" s="308"/>
      <c r="D44" s="113">
        <v>0.80499742400824315</v>
      </c>
      <c r="E44" s="115">
        <v>125</v>
      </c>
      <c r="F44" s="114">
        <v>133</v>
      </c>
      <c r="G44" s="114">
        <v>144</v>
      </c>
      <c r="H44" s="114">
        <v>151</v>
      </c>
      <c r="I44" s="140">
        <v>133</v>
      </c>
      <c r="J44" s="115">
        <v>-8</v>
      </c>
      <c r="K44" s="116">
        <v>-6.0150375939849621</v>
      </c>
    </row>
    <row r="45" spans="1:11" ht="14.1" customHeight="1" x14ac:dyDescent="0.2">
      <c r="A45" s="306" t="s">
        <v>266</v>
      </c>
      <c r="B45" s="307" t="s">
        <v>267</v>
      </c>
      <c r="C45" s="308"/>
      <c r="D45" s="113">
        <v>0.79211746522411131</v>
      </c>
      <c r="E45" s="115">
        <v>123</v>
      </c>
      <c r="F45" s="114">
        <v>131</v>
      </c>
      <c r="G45" s="114">
        <v>142</v>
      </c>
      <c r="H45" s="114">
        <v>149</v>
      </c>
      <c r="I45" s="140">
        <v>131</v>
      </c>
      <c r="J45" s="115">
        <v>-8</v>
      </c>
      <c r="K45" s="116">
        <v>-6.106870229007634</v>
      </c>
    </row>
    <row r="46" spans="1:11" ht="14.1" customHeight="1" x14ac:dyDescent="0.2">
      <c r="A46" s="306">
        <v>54</v>
      </c>
      <c r="B46" s="307" t="s">
        <v>268</v>
      </c>
      <c r="C46" s="308"/>
      <c r="D46" s="113">
        <v>22.198608964451314</v>
      </c>
      <c r="E46" s="115">
        <v>3447</v>
      </c>
      <c r="F46" s="114">
        <v>3531</v>
      </c>
      <c r="G46" s="114">
        <v>3471</v>
      </c>
      <c r="H46" s="114">
        <v>3371</v>
      </c>
      <c r="I46" s="140">
        <v>3386</v>
      </c>
      <c r="J46" s="115">
        <v>61</v>
      </c>
      <c r="K46" s="116">
        <v>1.8015357353809804</v>
      </c>
    </row>
    <row r="47" spans="1:11" ht="14.1" customHeight="1" x14ac:dyDescent="0.2">
      <c r="A47" s="306">
        <v>61</v>
      </c>
      <c r="B47" s="307" t="s">
        <v>269</v>
      </c>
      <c r="C47" s="308"/>
      <c r="D47" s="113">
        <v>0.45079855744461617</v>
      </c>
      <c r="E47" s="115">
        <v>70</v>
      </c>
      <c r="F47" s="114">
        <v>71</v>
      </c>
      <c r="G47" s="114">
        <v>68</v>
      </c>
      <c r="H47" s="114">
        <v>68</v>
      </c>
      <c r="I47" s="140">
        <v>75</v>
      </c>
      <c r="J47" s="115">
        <v>-5</v>
      </c>
      <c r="K47" s="116">
        <v>-6.666666666666667</v>
      </c>
    </row>
    <row r="48" spans="1:11" ht="14.1" customHeight="1" x14ac:dyDescent="0.2">
      <c r="A48" s="306">
        <v>62</v>
      </c>
      <c r="B48" s="307" t="s">
        <v>270</v>
      </c>
      <c r="C48" s="308"/>
      <c r="D48" s="113">
        <v>9.1254507985574449</v>
      </c>
      <c r="E48" s="115">
        <v>1417</v>
      </c>
      <c r="F48" s="114">
        <v>1422</v>
      </c>
      <c r="G48" s="114">
        <v>1426</v>
      </c>
      <c r="H48" s="114">
        <v>1469</v>
      </c>
      <c r="I48" s="140">
        <v>1457</v>
      </c>
      <c r="J48" s="115">
        <v>-40</v>
      </c>
      <c r="K48" s="116">
        <v>-2.7453671928620453</v>
      </c>
    </row>
    <row r="49" spans="1:11" ht="14.1" customHeight="1" x14ac:dyDescent="0.2">
      <c r="A49" s="306">
        <v>63</v>
      </c>
      <c r="B49" s="307" t="s">
        <v>271</v>
      </c>
      <c r="C49" s="308"/>
      <c r="D49" s="113">
        <v>8.30757341576507</v>
      </c>
      <c r="E49" s="115">
        <v>1290</v>
      </c>
      <c r="F49" s="114">
        <v>1470</v>
      </c>
      <c r="G49" s="114">
        <v>1403</v>
      </c>
      <c r="H49" s="114">
        <v>1426</v>
      </c>
      <c r="I49" s="140">
        <v>1420</v>
      </c>
      <c r="J49" s="115">
        <v>-130</v>
      </c>
      <c r="K49" s="116">
        <v>-9.1549295774647881</v>
      </c>
    </row>
    <row r="50" spans="1:11" ht="14.1" customHeight="1" x14ac:dyDescent="0.2">
      <c r="A50" s="306" t="s">
        <v>272</v>
      </c>
      <c r="B50" s="307" t="s">
        <v>273</v>
      </c>
      <c r="C50" s="308"/>
      <c r="D50" s="113">
        <v>0.59891808346213293</v>
      </c>
      <c r="E50" s="115">
        <v>93</v>
      </c>
      <c r="F50" s="114">
        <v>106</v>
      </c>
      <c r="G50" s="114">
        <v>116</v>
      </c>
      <c r="H50" s="114">
        <v>117</v>
      </c>
      <c r="I50" s="140">
        <v>109</v>
      </c>
      <c r="J50" s="115">
        <v>-16</v>
      </c>
      <c r="K50" s="116">
        <v>-14.678899082568808</v>
      </c>
    </row>
    <row r="51" spans="1:11" ht="14.1" customHeight="1" x14ac:dyDescent="0.2">
      <c r="A51" s="306" t="s">
        <v>274</v>
      </c>
      <c r="B51" s="307" t="s">
        <v>275</v>
      </c>
      <c r="C51" s="308"/>
      <c r="D51" s="113">
        <v>7.3286965481710462</v>
      </c>
      <c r="E51" s="115">
        <v>1138</v>
      </c>
      <c r="F51" s="114">
        <v>1309</v>
      </c>
      <c r="G51" s="114">
        <v>1232</v>
      </c>
      <c r="H51" s="114">
        <v>1255</v>
      </c>
      <c r="I51" s="140">
        <v>1252</v>
      </c>
      <c r="J51" s="115">
        <v>-114</v>
      </c>
      <c r="K51" s="116">
        <v>-9.1054313099041533</v>
      </c>
    </row>
    <row r="52" spans="1:11" ht="14.1" customHeight="1" x14ac:dyDescent="0.2">
      <c r="A52" s="306">
        <v>71</v>
      </c>
      <c r="B52" s="307" t="s">
        <v>276</v>
      </c>
      <c r="C52" s="308"/>
      <c r="D52" s="113">
        <v>12.300360638845955</v>
      </c>
      <c r="E52" s="115">
        <v>1910</v>
      </c>
      <c r="F52" s="114">
        <v>1897</v>
      </c>
      <c r="G52" s="114">
        <v>1915</v>
      </c>
      <c r="H52" s="114">
        <v>1894</v>
      </c>
      <c r="I52" s="140">
        <v>1877</v>
      </c>
      <c r="J52" s="115">
        <v>33</v>
      </c>
      <c r="K52" s="116">
        <v>1.7581246670218433</v>
      </c>
    </row>
    <row r="53" spans="1:11" ht="14.1" customHeight="1" x14ac:dyDescent="0.2">
      <c r="A53" s="306" t="s">
        <v>277</v>
      </c>
      <c r="B53" s="307" t="s">
        <v>278</v>
      </c>
      <c r="C53" s="308"/>
      <c r="D53" s="113">
        <v>0.66975785677485833</v>
      </c>
      <c r="E53" s="115">
        <v>104</v>
      </c>
      <c r="F53" s="114">
        <v>100</v>
      </c>
      <c r="G53" s="114">
        <v>106</v>
      </c>
      <c r="H53" s="114">
        <v>106</v>
      </c>
      <c r="I53" s="140">
        <v>106</v>
      </c>
      <c r="J53" s="115">
        <v>-2</v>
      </c>
      <c r="K53" s="116">
        <v>-1.8867924528301887</v>
      </c>
    </row>
    <row r="54" spans="1:11" ht="14.1" customHeight="1" x14ac:dyDescent="0.2">
      <c r="A54" s="306" t="s">
        <v>279</v>
      </c>
      <c r="B54" s="307" t="s">
        <v>280</v>
      </c>
      <c r="C54" s="308"/>
      <c r="D54" s="113">
        <v>10.999484801648634</v>
      </c>
      <c r="E54" s="115">
        <v>1708</v>
      </c>
      <c r="F54" s="114">
        <v>1702</v>
      </c>
      <c r="G54" s="114">
        <v>1713</v>
      </c>
      <c r="H54" s="114">
        <v>1694</v>
      </c>
      <c r="I54" s="140">
        <v>1678</v>
      </c>
      <c r="J54" s="115">
        <v>30</v>
      </c>
      <c r="K54" s="116">
        <v>1.7878426698450536</v>
      </c>
    </row>
    <row r="55" spans="1:11" ht="14.1" customHeight="1" x14ac:dyDescent="0.2">
      <c r="A55" s="306">
        <v>72</v>
      </c>
      <c r="B55" s="307" t="s">
        <v>281</v>
      </c>
      <c r="C55" s="308"/>
      <c r="D55" s="113">
        <v>1.1978361669242659</v>
      </c>
      <c r="E55" s="115">
        <v>186</v>
      </c>
      <c r="F55" s="114">
        <v>185</v>
      </c>
      <c r="G55" s="114">
        <v>184</v>
      </c>
      <c r="H55" s="114">
        <v>186</v>
      </c>
      <c r="I55" s="140">
        <v>189</v>
      </c>
      <c r="J55" s="115">
        <v>-3</v>
      </c>
      <c r="K55" s="116">
        <v>-1.5873015873015872</v>
      </c>
    </row>
    <row r="56" spans="1:11" ht="14.1" customHeight="1" x14ac:dyDescent="0.2">
      <c r="A56" s="306" t="s">
        <v>282</v>
      </c>
      <c r="B56" s="307" t="s">
        <v>283</v>
      </c>
      <c r="C56" s="308"/>
      <c r="D56" s="113">
        <v>0.18675940236991243</v>
      </c>
      <c r="E56" s="115">
        <v>29</v>
      </c>
      <c r="F56" s="114">
        <v>27</v>
      </c>
      <c r="G56" s="114">
        <v>26</v>
      </c>
      <c r="H56" s="114">
        <v>28</v>
      </c>
      <c r="I56" s="140">
        <v>35</v>
      </c>
      <c r="J56" s="115">
        <v>-6</v>
      </c>
      <c r="K56" s="116">
        <v>-17.142857142857142</v>
      </c>
    </row>
    <row r="57" spans="1:11" ht="14.1" customHeight="1" x14ac:dyDescent="0.2">
      <c r="A57" s="306" t="s">
        <v>284</v>
      </c>
      <c r="B57" s="307" t="s">
        <v>285</v>
      </c>
      <c r="C57" s="308"/>
      <c r="D57" s="113">
        <v>0.8178773827923751</v>
      </c>
      <c r="E57" s="115">
        <v>127</v>
      </c>
      <c r="F57" s="114">
        <v>126</v>
      </c>
      <c r="G57" s="114">
        <v>122</v>
      </c>
      <c r="H57" s="114">
        <v>122</v>
      </c>
      <c r="I57" s="140">
        <v>121</v>
      </c>
      <c r="J57" s="115">
        <v>6</v>
      </c>
      <c r="K57" s="116">
        <v>4.9586776859504136</v>
      </c>
    </row>
    <row r="58" spans="1:11" ht="14.1" customHeight="1" x14ac:dyDescent="0.2">
      <c r="A58" s="306">
        <v>73</v>
      </c>
      <c r="B58" s="307" t="s">
        <v>286</v>
      </c>
      <c r="C58" s="308"/>
      <c r="D58" s="113">
        <v>0.75347758887171556</v>
      </c>
      <c r="E58" s="115">
        <v>117</v>
      </c>
      <c r="F58" s="114">
        <v>110</v>
      </c>
      <c r="G58" s="114">
        <v>112</v>
      </c>
      <c r="H58" s="114">
        <v>108</v>
      </c>
      <c r="I58" s="140">
        <v>105</v>
      </c>
      <c r="J58" s="115">
        <v>12</v>
      </c>
      <c r="K58" s="116">
        <v>11.428571428571429</v>
      </c>
    </row>
    <row r="59" spans="1:11" ht="14.1" customHeight="1" x14ac:dyDescent="0.2">
      <c r="A59" s="306" t="s">
        <v>287</v>
      </c>
      <c r="B59" s="307" t="s">
        <v>288</v>
      </c>
      <c r="C59" s="308"/>
      <c r="D59" s="113">
        <v>0.59247810407006696</v>
      </c>
      <c r="E59" s="115">
        <v>92</v>
      </c>
      <c r="F59" s="114">
        <v>87</v>
      </c>
      <c r="G59" s="114">
        <v>89</v>
      </c>
      <c r="H59" s="114">
        <v>83</v>
      </c>
      <c r="I59" s="140">
        <v>82</v>
      </c>
      <c r="J59" s="115">
        <v>10</v>
      </c>
      <c r="K59" s="116">
        <v>12.195121951219512</v>
      </c>
    </row>
    <row r="60" spans="1:11" ht="14.1" customHeight="1" x14ac:dyDescent="0.2">
      <c r="A60" s="306">
        <v>81</v>
      </c>
      <c r="B60" s="307" t="s">
        <v>289</v>
      </c>
      <c r="C60" s="308"/>
      <c r="D60" s="113">
        <v>2.5953116950025761</v>
      </c>
      <c r="E60" s="115">
        <v>403</v>
      </c>
      <c r="F60" s="114">
        <v>386</v>
      </c>
      <c r="G60" s="114">
        <v>387</v>
      </c>
      <c r="H60" s="114">
        <v>403</v>
      </c>
      <c r="I60" s="140">
        <v>395</v>
      </c>
      <c r="J60" s="115">
        <v>8</v>
      </c>
      <c r="K60" s="116">
        <v>2.0253164556962027</v>
      </c>
    </row>
    <row r="61" spans="1:11" ht="14.1" customHeight="1" x14ac:dyDescent="0.2">
      <c r="A61" s="306" t="s">
        <v>290</v>
      </c>
      <c r="B61" s="307" t="s">
        <v>291</v>
      </c>
      <c r="C61" s="308"/>
      <c r="D61" s="113">
        <v>1.1913961875321999</v>
      </c>
      <c r="E61" s="115">
        <v>185</v>
      </c>
      <c r="F61" s="114">
        <v>179</v>
      </c>
      <c r="G61" s="114">
        <v>180</v>
      </c>
      <c r="H61" s="114">
        <v>187</v>
      </c>
      <c r="I61" s="140">
        <v>183</v>
      </c>
      <c r="J61" s="115">
        <v>2</v>
      </c>
      <c r="K61" s="116">
        <v>1.0928961748633881</v>
      </c>
    </row>
    <row r="62" spans="1:11" ht="14.1" customHeight="1" x14ac:dyDescent="0.2">
      <c r="A62" s="306" t="s">
        <v>292</v>
      </c>
      <c r="B62" s="307" t="s">
        <v>293</v>
      </c>
      <c r="C62" s="308"/>
      <c r="D62" s="113">
        <v>0.59891808346213293</v>
      </c>
      <c r="E62" s="115">
        <v>93</v>
      </c>
      <c r="F62" s="114">
        <v>94</v>
      </c>
      <c r="G62" s="114">
        <v>94</v>
      </c>
      <c r="H62" s="114">
        <v>97</v>
      </c>
      <c r="I62" s="140">
        <v>98</v>
      </c>
      <c r="J62" s="115">
        <v>-5</v>
      </c>
      <c r="K62" s="116">
        <v>-5.1020408163265305</v>
      </c>
    </row>
    <row r="63" spans="1:11" ht="14.1" customHeight="1" x14ac:dyDescent="0.2">
      <c r="A63" s="306"/>
      <c r="B63" s="307" t="s">
        <v>294</v>
      </c>
      <c r="C63" s="308"/>
      <c r="D63" s="113">
        <v>0.50231839258114375</v>
      </c>
      <c r="E63" s="115">
        <v>78</v>
      </c>
      <c r="F63" s="114">
        <v>79</v>
      </c>
      <c r="G63" s="114">
        <v>78</v>
      </c>
      <c r="H63" s="114">
        <v>81</v>
      </c>
      <c r="I63" s="140">
        <v>81</v>
      </c>
      <c r="J63" s="115">
        <v>-3</v>
      </c>
      <c r="K63" s="116">
        <v>-3.7037037037037037</v>
      </c>
    </row>
    <row r="64" spans="1:11" ht="14.1" customHeight="1" x14ac:dyDescent="0.2">
      <c r="A64" s="306" t="s">
        <v>295</v>
      </c>
      <c r="B64" s="307" t="s">
        <v>296</v>
      </c>
      <c r="C64" s="308"/>
      <c r="D64" s="113">
        <v>3.8639876352395672E-2</v>
      </c>
      <c r="E64" s="115">
        <v>6</v>
      </c>
      <c r="F64" s="114">
        <v>3</v>
      </c>
      <c r="G64" s="114">
        <v>5</v>
      </c>
      <c r="H64" s="114">
        <v>6</v>
      </c>
      <c r="I64" s="140">
        <v>4</v>
      </c>
      <c r="J64" s="115">
        <v>2</v>
      </c>
      <c r="K64" s="116">
        <v>50</v>
      </c>
    </row>
    <row r="65" spans="1:11" ht="14.1" customHeight="1" x14ac:dyDescent="0.2">
      <c r="A65" s="306" t="s">
        <v>297</v>
      </c>
      <c r="B65" s="307" t="s">
        <v>298</v>
      </c>
      <c r="C65" s="308"/>
      <c r="D65" s="113">
        <v>0.38639876352395675</v>
      </c>
      <c r="E65" s="115">
        <v>60</v>
      </c>
      <c r="F65" s="114">
        <v>55</v>
      </c>
      <c r="G65" s="114">
        <v>56</v>
      </c>
      <c r="H65" s="114">
        <v>64</v>
      </c>
      <c r="I65" s="140">
        <v>62</v>
      </c>
      <c r="J65" s="115">
        <v>-2</v>
      </c>
      <c r="K65" s="116">
        <v>-3.225806451612903</v>
      </c>
    </row>
    <row r="66" spans="1:11" ht="14.1" customHeight="1" x14ac:dyDescent="0.2">
      <c r="A66" s="306">
        <v>82</v>
      </c>
      <c r="B66" s="307" t="s">
        <v>299</v>
      </c>
      <c r="C66" s="308"/>
      <c r="D66" s="113">
        <v>1.3974755280783102</v>
      </c>
      <c r="E66" s="115">
        <v>217</v>
      </c>
      <c r="F66" s="114">
        <v>225</v>
      </c>
      <c r="G66" s="114">
        <v>231</v>
      </c>
      <c r="H66" s="114">
        <v>239</v>
      </c>
      <c r="I66" s="140">
        <v>239</v>
      </c>
      <c r="J66" s="115">
        <v>-22</v>
      </c>
      <c r="K66" s="116">
        <v>-9.2050209205020916</v>
      </c>
    </row>
    <row r="67" spans="1:11" ht="14.1" customHeight="1" x14ac:dyDescent="0.2">
      <c r="A67" s="306" t="s">
        <v>300</v>
      </c>
      <c r="B67" s="307" t="s">
        <v>301</v>
      </c>
      <c r="C67" s="308"/>
      <c r="D67" s="113">
        <v>0.64399793920659454</v>
      </c>
      <c r="E67" s="115">
        <v>100</v>
      </c>
      <c r="F67" s="114">
        <v>96</v>
      </c>
      <c r="G67" s="114">
        <v>101</v>
      </c>
      <c r="H67" s="114">
        <v>106</v>
      </c>
      <c r="I67" s="140">
        <v>106</v>
      </c>
      <c r="J67" s="115">
        <v>-6</v>
      </c>
      <c r="K67" s="116">
        <v>-5.6603773584905657</v>
      </c>
    </row>
    <row r="68" spans="1:11" ht="14.1" customHeight="1" x14ac:dyDescent="0.2">
      <c r="A68" s="306" t="s">
        <v>302</v>
      </c>
      <c r="B68" s="307" t="s">
        <v>303</v>
      </c>
      <c r="C68" s="308"/>
      <c r="D68" s="113">
        <v>0.59247810407006696</v>
      </c>
      <c r="E68" s="115">
        <v>92</v>
      </c>
      <c r="F68" s="114">
        <v>102</v>
      </c>
      <c r="G68" s="114">
        <v>104</v>
      </c>
      <c r="H68" s="114">
        <v>106</v>
      </c>
      <c r="I68" s="140">
        <v>107</v>
      </c>
      <c r="J68" s="115">
        <v>-15</v>
      </c>
      <c r="K68" s="116">
        <v>-14.018691588785046</v>
      </c>
    </row>
    <row r="69" spans="1:11" ht="14.1" customHeight="1" x14ac:dyDescent="0.2">
      <c r="A69" s="306">
        <v>83</v>
      </c>
      <c r="B69" s="307" t="s">
        <v>304</v>
      </c>
      <c r="C69" s="308"/>
      <c r="D69" s="113">
        <v>2.0285935085007729</v>
      </c>
      <c r="E69" s="115">
        <v>315</v>
      </c>
      <c r="F69" s="114">
        <v>309</v>
      </c>
      <c r="G69" s="114">
        <v>302</v>
      </c>
      <c r="H69" s="114">
        <v>307</v>
      </c>
      <c r="I69" s="140">
        <v>310</v>
      </c>
      <c r="J69" s="115">
        <v>5</v>
      </c>
      <c r="K69" s="116">
        <v>1.6129032258064515</v>
      </c>
    </row>
    <row r="70" spans="1:11" ht="14.1" customHeight="1" x14ac:dyDescent="0.2">
      <c r="A70" s="306" t="s">
        <v>305</v>
      </c>
      <c r="B70" s="307" t="s">
        <v>306</v>
      </c>
      <c r="C70" s="308"/>
      <c r="D70" s="113">
        <v>1.0046367851622875</v>
      </c>
      <c r="E70" s="115">
        <v>156</v>
      </c>
      <c r="F70" s="114">
        <v>152</v>
      </c>
      <c r="G70" s="114">
        <v>147</v>
      </c>
      <c r="H70" s="114">
        <v>150</v>
      </c>
      <c r="I70" s="140">
        <v>154</v>
      </c>
      <c r="J70" s="115">
        <v>2</v>
      </c>
      <c r="K70" s="116">
        <v>1.2987012987012987</v>
      </c>
    </row>
    <row r="71" spans="1:11" ht="14.1" customHeight="1" x14ac:dyDescent="0.2">
      <c r="A71" s="306"/>
      <c r="B71" s="307" t="s">
        <v>307</v>
      </c>
      <c r="C71" s="308"/>
      <c r="D71" s="113">
        <v>0.86939721792890268</v>
      </c>
      <c r="E71" s="115">
        <v>135</v>
      </c>
      <c r="F71" s="114">
        <v>130</v>
      </c>
      <c r="G71" s="114">
        <v>127</v>
      </c>
      <c r="H71" s="114">
        <v>130</v>
      </c>
      <c r="I71" s="140">
        <v>134</v>
      </c>
      <c r="J71" s="115">
        <v>1</v>
      </c>
      <c r="K71" s="116">
        <v>0.74626865671641796</v>
      </c>
    </row>
    <row r="72" spans="1:11" ht="14.1" customHeight="1" x14ac:dyDescent="0.2">
      <c r="A72" s="306">
        <v>84</v>
      </c>
      <c r="B72" s="307" t="s">
        <v>308</v>
      </c>
      <c r="C72" s="308"/>
      <c r="D72" s="113">
        <v>1.3652756311179803</v>
      </c>
      <c r="E72" s="115">
        <v>212</v>
      </c>
      <c r="F72" s="114">
        <v>206</v>
      </c>
      <c r="G72" s="114">
        <v>194</v>
      </c>
      <c r="H72" s="114">
        <v>206</v>
      </c>
      <c r="I72" s="140">
        <v>207</v>
      </c>
      <c r="J72" s="115">
        <v>5</v>
      </c>
      <c r="K72" s="116">
        <v>2.4154589371980677</v>
      </c>
    </row>
    <row r="73" spans="1:11" ht="14.1" customHeight="1" x14ac:dyDescent="0.2">
      <c r="A73" s="306" t="s">
        <v>309</v>
      </c>
      <c r="B73" s="307" t="s">
        <v>310</v>
      </c>
      <c r="C73" s="308"/>
      <c r="D73" s="113">
        <v>9.6599690880989186E-2</v>
      </c>
      <c r="E73" s="115">
        <v>15</v>
      </c>
      <c r="F73" s="114">
        <v>16</v>
      </c>
      <c r="G73" s="114">
        <v>14</v>
      </c>
      <c r="H73" s="114">
        <v>17</v>
      </c>
      <c r="I73" s="140">
        <v>17</v>
      </c>
      <c r="J73" s="115">
        <v>-2</v>
      </c>
      <c r="K73" s="116">
        <v>-11.764705882352942</v>
      </c>
    </row>
    <row r="74" spans="1:11" ht="14.1" customHeight="1" x14ac:dyDescent="0.2">
      <c r="A74" s="306" t="s">
        <v>311</v>
      </c>
      <c r="B74" s="307" t="s">
        <v>312</v>
      </c>
      <c r="C74" s="308"/>
      <c r="D74" s="113">
        <v>0.18031942297784648</v>
      </c>
      <c r="E74" s="115">
        <v>28</v>
      </c>
      <c r="F74" s="114">
        <v>28</v>
      </c>
      <c r="G74" s="114">
        <v>27</v>
      </c>
      <c r="H74" s="114">
        <v>26</v>
      </c>
      <c r="I74" s="140">
        <v>26</v>
      </c>
      <c r="J74" s="115">
        <v>2</v>
      </c>
      <c r="K74" s="116">
        <v>7.6923076923076925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3</v>
      </c>
      <c r="G76" s="114" t="s">
        <v>513</v>
      </c>
      <c r="H76" s="114" t="s">
        <v>513</v>
      </c>
      <c r="I76" s="140" t="s">
        <v>513</v>
      </c>
      <c r="J76" s="115" t="s">
        <v>513</v>
      </c>
      <c r="K76" s="116" t="s">
        <v>513</v>
      </c>
    </row>
    <row r="77" spans="1:11" ht="14.1" customHeight="1" x14ac:dyDescent="0.2">
      <c r="A77" s="306">
        <v>92</v>
      </c>
      <c r="B77" s="307" t="s">
        <v>316</v>
      </c>
      <c r="C77" s="308"/>
      <c r="D77" s="113">
        <v>0.18031942297784648</v>
      </c>
      <c r="E77" s="115">
        <v>28</v>
      </c>
      <c r="F77" s="114">
        <v>30</v>
      </c>
      <c r="G77" s="114">
        <v>27</v>
      </c>
      <c r="H77" s="114">
        <v>26</v>
      </c>
      <c r="I77" s="140">
        <v>24</v>
      </c>
      <c r="J77" s="115">
        <v>4</v>
      </c>
      <c r="K77" s="116">
        <v>16.666666666666668</v>
      </c>
    </row>
    <row r="78" spans="1:11" ht="14.1" customHeight="1" x14ac:dyDescent="0.2">
      <c r="A78" s="306">
        <v>93</v>
      </c>
      <c r="B78" s="307" t="s">
        <v>317</v>
      </c>
      <c r="C78" s="308"/>
      <c r="D78" s="113" t="s">
        <v>513</v>
      </c>
      <c r="E78" s="115" t="s">
        <v>513</v>
      </c>
      <c r="F78" s="114">
        <v>10</v>
      </c>
      <c r="G78" s="114">
        <v>9</v>
      </c>
      <c r="H78" s="114">
        <v>11</v>
      </c>
      <c r="I78" s="140">
        <v>11</v>
      </c>
      <c r="J78" s="115" t="s">
        <v>513</v>
      </c>
      <c r="K78" s="116" t="s">
        <v>513</v>
      </c>
    </row>
    <row r="79" spans="1:11" ht="14.1" customHeight="1" x14ac:dyDescent="0.2">
      <c r="A79" s="306">
        <v>94</v>
      </c>
      <c r="B79" s="307" t="s">
        <v>318</v>
      </c>
      <c r="C79" s="308"/>
      <c r="D79" s="113">
        <v>0.19319938176197837</v>
      </c>
      <c r="E79" s="115">
        <v>30</v>
      </c>
      <c r="F79" s="114">
        <v>34</v>
      </c>
      <c r="G79" s="114">
        <v>48</v>
      </c>
      <c r="H79" s="114">
        <v>40</v>
      </c>
      <c r="I79" s="140">
        <v>26</v>
      </c>
      <c r="J79" s="115">
        <v>4</v>
      </c>
      <c r="K79" s="116">
        <v>15.384615384615385</v>
      </c>
    </row>
    <row r="80" spans="1:11" ht="14.1" customHeight="1" x14ac:dyDescent="0.2">
      <c r="A80" s="306" t="s">
        <v>319</v>
      </c>
      <c r="B80" s="307" t="s">
        <v>320</v>
      </c>
      <c r="C80" s="308"/>
      <c r="D80" s="113">
        <v>0</v>
      </c>
      <c r="E80" s="115">
        <v>0</v>
      </c>
      <c r="F80" s="114">
        <v>0</v>
      </c>
      <c r="G80" s="114" t="s">
        <v>513</v>
      </c>
      <c r="H80" s="114" t="s">
        <v>513</v>
      </c>
      <c r="I80" s="140" t="s">
        <v>513</v>
      </c>
      <c r="J80" s="115" t="s">
        <v>513</v>
      </c>
      <c r="K80" s="116" t="s">
        <v>513</v>
      </c>
    </row>
    <row r="81" spans="1:11" ht="14.1" customHeight="1" x14ac:dyDescent="0.2">
      <c r="A81" s="310" t="s">
        <v>321</v>
      </c>
      <c r="B81" s="311" t="s">
        <v>333</v>
      </c>
      <c r="C81" s="312"/>
      <c r="D81" s="125">
        <v>3.8897475528078309</v>
      </c>
      <c r="E81" s="143">
        <v>604</v>
      </c>
      <c r="F81" s="144">
        <v>625</v>
      </c>
      <c r="G81" s="144">
        <v>630</v>
      </c>
      <c r="H81" s="144">
        <v>649</v>
      </c>
      <c r="I81" s="145">
        <v>603</v>
      </c>
      <c r="J81" s="143">
        <v>1</v>
      </c>
      <c r="K81" s="146">
        <v>0.16583747927031509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4534</v>
      </c>
      <c r="G12" s="536">
        <v>3062</v>
      </c>
      <c r="H12" s="536">
        <v>5166</v>
      </c>
      <c r="I12" s="536">
        <v>3914</v>
      </c>
      <c r="J12" s="537">
        <v>5276</v>
      </c>
      <c r="K12" s="538">
        <v>-742</v>
      </c>
      <c r="L12" s="349">
        <v>-14.063684609552691</v>
      </c>
    </row>
    <row r="13" spans="1:17" s="110" customFormat="1" ht="15" customHeight="1" x14ac:dyDescent="0.2">
      <c r="A13" s="350" t="s">
        <v>344</v>
      </c>
      <c r="B13" s="351" t="s">
        <v>345</v>
      </c>
      <c r="C13" s="347"/>
      <c r="D13" s="347"/>
      <c r="E13" s="348"/>
      <c r="F13" s="536">
        <v>3066</v>
      </c>
      <c r="G13" s="536">
        <v>1709</v>
      </c>
      <c r="H13" s="536">
        <v>3026</v>
      </c>
      <c r="I13" s="536">
        <v>2582</v>
      </c>
      <c r="J13" s="537">
        <v>3529</v>
      </c>
      <c r="K13" s="538">
        <v>-463</v>
      </c>
      <c r="L13" s="349">
        <v>-13.119863984131483</v>
      </c>
    </row>
    <row r="14" spans="1:17" s="110" customFormat="1" ht="22.5" customHeight="1" x14ac:dyDescent="0.2">
      <c r="A14" s="350"/>
      <c r="B14" s="351" t="s">
        <v>346</v>
      </c>
      <c r="C14" s="347"/>
      <c r="D14" s="347"/>
      <c r="E14" s="348"/>
      <c r="F14" s="536">
        <v>1468</v>
      </c>
      <c r="G14" s="536">
        <v>1353</v>
      </c>
      <c r="H14" s="536">
        <v>2140</v>
      </c>
      <c r="I14" s="536">
        <v>1332</v>
      </c>
      <c r="J14" s="537">
        <v>1747</v>
      </c>
      <c r="K14" s="538">
        <v>-279</v>
      </c>
      <c r="L14" s="349">
        <v>-15.970234688036633</v>
      </c>
    </row>
    <row r="15" spans="1:17" s="110" customFormat="1" ht="15" customHeight="1" x14ac:dyDescent="0.2">
      <c r="A15" s="350" t="s">
        <v>347</v>
      </c>
      <c r="B15" s="351" t="s">
        <v>108</v>
      </c>
      <c r="C15" s="347"/>
      <c r="D15" s="347"/>
      <c r="E15" s="348"/>
      <c r="F15" s="536">
        <v>1041</v>
      </c>
      <c r="G15" s="536">
        <v>759</v>
      </c>
      <c r="H15" s="536">
        <v>2289</v>
      </c>
      <c r="I15" s="536">
        <v>873</v>
      </c>
      <c r="J15" s="537">
        <v>1155</v>
      </c>
      <c r="K15" s="538">
        <v>-114</v>
      </c>
      <c r="L15" s="349">
        <v>-9.8701298701298708</v>
      </c>
    </row>
    <row r="16" spans="1:17" s="110" customFormat="1" ht="15" customHeight="1" x14ac:dyDescent="0.2">
      <c r="A16" s="350"/>
      <c r="B16" s="351" t="s">
        <v>109</v>
      </c>
      <c r="C16" s="347"/>
      <c r="D16" s="347"/>
      <c r="E16" s="348"/>
      <c r="F16" s="536">
        <v>3068</v>
      </c>
      <c r="G16" s="536">
        <v>2054</v>
      </c>
      <c r="H16" s="536">
        <v>2582</v>
      </c>
      <c r="I16" s="536">
        <v>2670</v>
      </c>
      <c r="J16" s="537">
        <v>3533</v>
      </c>
      <c r="K16" s="538">
        <v>-465</v>
      </c>
      <c r="L16" s="349">
        <v>-13.161619020662327</v>
      </c>
    </row>
    <row r="17" spans="1:12" s="110" customFormat="1" ht="15" customHeight="1" x14ac:dyDescent="0.2">
      <c r="A17" s="350"/>
      <c r="B17" s="351" t="s">
        <v>110</v>
      </c>
      <c r="C17" s="347"/>
      <c r="D17" s="347"/>
      <c r="E17" s="348"/>
      <c r="F17" s="536">
        <v>408</v>
      </c>
      <c r="G17" s="536">
        <v>213</v>
      </c>
      <c r="H17" s="536">
        <v>258</v>
      </c>
      <c r="I17" s="536">
        <v>333</v>
      </c>
      <c r="J17" s="537">
        <v>506</v>
      </c>
      <c r="K17" s="538">
        <v>-98</v>
      </c>
      <c r="L17" s="349">
        <v>-19.367588932806324</v>
      </c>
    </row>
    <row r="18" spans="1:12" s="110" customFormat="1" ht="15" customHeight="1" x14ac:dyDescent="0.2">
      <c r="A18" s="350"/>
      <c r="B18" s="351" t="s">
        <v>111</v>
      </c>
      <c r="C18" s="347"/>
      <c r="D18" s="347"/>
      <c r="E18" s="348"/>
      <c r="F18" s="536">
        <v>17</v>
      </c>
      <c r="G18" s="536">
        <v>36</v>
      </c>
      <c r="H18" s="536">
        <v>37</v>
      </c>
      <c r="I18" s="536">
        <v>38</v>
      </c>
      <c r="J18" s="537">
        <v>82</v>
      </c>
      <c r="K18" s="538">
        <v>-65</v>
      </c>
      <c r="L18" s="349">
        <v>-79.268292682926827</v>
      </c>
    </row>
    <row r="19" spans="1:12" s="110" customFormat="1" ht="15" customHeight="1" x14ac:dyDescent="0.2">
      <c r="A19" s="118" t="s">
        <v>113</v>
      </c>
      <c r="B19" s="119" t="s">
        <v>181</v>
      </c>
      <c r="C19" s="347"/>
      <c r="D19" s="347"/>
      <c r="E19" s="348"/>
      <c r="F19" s="536">
        <v>3454</v>
      </c>
      <c r="G19" s="536">
        <v>2124</v>
      </c>
      <c r="H19" s="536">
        <v>3999</v>
      </c>
      <c r="I19" s="536">
        <v>2977</v>
      </c>
      <c r="J19" s="537">
        <v>4064</v>
      </c>
      <c r="K19" s="538">
        <v>-610</v>
      </c>
      <c r="L19" s="349">
        <v>-15.009842519685039</v>
      </c>
    </row>
    <row r="20" spans="1:12" s="110" customFormat="1" ht="15" customHeight="1" x14ac:dyDescent="0.2">
      <c r="A20" s="118"/>
      <c r="B20" s="119" t="s">
        <v>182</v>
      </c>
      <c r="C20" s="347"/>
      <c r="D20" s="347"/>
      <c r="E20" s="348"/>
      <c r="F20" s="536">
        <v>1080</v>
      </c>
      <c r="G20" s="536">
        <v>938</v>
      </c>
      <c r="H20" s="536">
        <v>1167</v>
      </c>
      <c r="I20" s="536">
        <v>937</v>
      </c>
      <c r="J20" s="537">
        <v>1212</v>
      </c>
      <c r="K20" s="538">
        <v>-132</v>
      </c>
      <c r="L20" s="349">
        <v>-10.891089108910892</v>
      </c>
    </row>
    <row r="21" spans="1:12" s="110" customFormat="1" ht="15" customHeight="1" x14ac:dyDescent="0.2">
      <c r="A21" s="118" t="s">
        <v>113</v>
      </c>
      <c r="B21" s="119" t="s">
        <v>116</v>
      </c>
      <c r="C21" s="347"/>
      <c r="D21" s="347"/>
      <c r="E21" s="348"/>
      <c r="F21" s="536">
        <v>2839</v>
      </c>
      <c r="G21" s="536">
        <v>1863</v>
      </c>
      <c r="H21" s="536">
        <v>3464</v>
      </c>
      <c r="I21" s="536">
        <v>2317</v>
      </c>
      <c r="J21" s="537">
        <v>3394</v>
      </c>
      <c r="K21" s="538">
        <v>-555</v>
      </c>
      <c r="L21" s="349">
        <v>-16.352386564525634</v>
      </c>
    </row>
    <row r="22" spans="1:12" s="110" customFormat="1" ht="15" customHeight="1" x14ac:dyDescent="0.2">
      <c r="A22" s="118"/>
      <c r="B22" s="119" t="s">
        <v>117</v>
      </c>
      <c r="C22" s="347"/>
      <c r="D22" s="347"/>
      <c r="E22" s="348"/>
      <c r="F22" s="536">
        <v>1693</v>
      </c>
      <c r="G22" s="536">
        <v>1194</v>
      </c>
      <c r="H22" s="536">
        <v>1700</v>
      </c>
      <c r="I22" s="536">
        <v>1591</v>
      </c>
      <c r="J22" s="537">
        <v>1879</v>
      </c>
      <c r="K22" s="538">
        <v>-186</v>
      </c>
      <c r="L22" s="349">
        <v>-9.8988823842469404</v>
      </c>
    </row>
    <row r="23" spans="1:12" s="110" customFormat="1" ht="15" customHeight="1" x14ac:dyDescent="0.2">
      <c r="A23" s="352" t="s">
        <v>347</v>
      </c>
      <c r="B23" s="353" t="s">
        <v>193</v>
      </c>
      <c r="C23" s="354"/>
      <c r="D23" s="354"/>
      <c r="E23" s="355"/>
      <c r="F23" s="539">
        <v>65</v>
      </c>
      <c r="G23" s="539">
        <v>138</v>
      </c>
      <c r="H23" s="539">
        <v>1025</v>
      </c>
      <c r="I23" s="539">
        <v>64</v>
      </c>
      <c r="J23" s="540">
        <v>122</v>
      </c>
      <c r="K23" s="541">
        <v>-57</v>
      </c>
      <c r="L23" s="356">
        <v>-46.721311475409834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24.1</v>
      </c>
      <c r="G25" s="542">
        <v>29.4</v>
      </c>
      <c r="H25" s="542">
        <v>32.299999999999997</v>
      </c>
      <c r="I25" s="542">
        <v>27.4</v>
      </c>
      <c r="J25" s="542">
        <v>24.5</v>
      </c>
      <c r="K25" s="543" t="s">
        <v>349</v>
      </c>
      <c r="L25" s="364">
        <v>-0.39999999999999858</v>
      </c>
    </row>
    <row r="26" spans="1:12" s="110" customFormat="1" ht="15" customHeight="1" x14ac:dyDescent="0.2">
      <c r="A26" s="365" t="s">
        <v>105</v>
      </c>
      <c r="B26" s="366" t="s">
        <v>345</v>
      </c>
      <c r="C26" s="362"/>
      <c r="D26" s="362"/>
      <c r="E26" s="363"/>
      <c r="F26" s="542">
        <v>22.7</v>
      </c>
      <c r="G26" s="542">
        <v>27.8</v>
      </c>
      <c r="H26" s="542">
        <v>30</v>
      </c>
      <c r="I26" s="542">
        <v>24.8</v>
      </c>
      <c r="J26" s="544">
        <v>21.3</v>
      </c>
      <c r="K26" s="543" t="s">
        <v>349</v>
      </c>
      <c r="L26" s="364">
        <v>1.3999999999999986</v>
      </c>
    </row>
    <row r="27" spans="1:12" s="110" customFormat="1" ht="15" customHeight="1" x14ac:dyDescent="0.2">
      <c r="A27" s="365"/>
      <c r="B27" s="366" t="s">
        <v>346</v>
      </c>
      <c r="C27" s="362"/>
      <c r="D27" s="362"/>
      <c r="E27" s="363"/>
      <c r="F27" s="542">
        <v>27</v>
      </c>
      <c r="G27" s="542">
        <v>31.5</v>
      </c>
      <c r="H27" s="542">
        <v>35.5</v>
      </c>
      <c r="I27" s="542">
        <v>32.299999999999997</v>
      </c>
      <c r="J27" s="542">
        <v>30.8</v>
      </c>
      <c r="K27" s="543" t="s">
        <v>349</v>
      </c>
      <c r="L27" s="364">
        <v>-3.8000000000000007</v>
      </c>
    </row>
    <row r="28" spans="1:12" s="110" customFormat="1" ht="15" customHeight="1" x14ac:dyDescent="0.2">
      <c r="A28" s="365" t="s">
        <v>113</v>
      </c>
      <c r="B28" s="366" t="s">
        <v>108</v>
      </c>
      <c r="C28" s="362"/>
      <c r="D28" s="362"/>
      <c r="E28" s="363"/>
      <c r="F28" s="542">
        <v>32.299999999999997</v>
      </c>
      <c r="G28" s="542">
        <v>38.9</v>
      </c>
      <c r="H28" s="542">
        <v>38.6</v>
      </c>
      <c r="I28" s="542">
        <v>35.5</v>
      </c>
      <c r="J28" s="542">
        <v>35.5</v>
      </c>
      <c r="K28" s="543" t="s">
        <v>349</v>
      </c>
      <c r="L28" s="364">
        <v>-3.2000000000000028</v>
      </c>
    </row>
    <row r="29" spans="1:12" s="110" customFormat="1" ht="11.25" x14ac:dyDescent="0.2">
      <c r="A29" s="365"/>
      <c r="B29" s="366" t="s">
        <v>109</v>
      </c>
      <c r="C29" s="362"/>
      <c r="D29" s="362"/>
      <c r="E29" s="363"/>
      <c r="F29" s="542">
        <v>22.5</v>
      </c>
      <c r="G29" s="542">
        <v>27.3</v>
      </c>
      <c r="H29" s="542">
        <v>29.8</v>
      </c>
      <c r="I29" s="542">
        <v>25.7</v>
      </c>
      <c r="J29" s="544">
        <v>21.6</v>
      </c>
      <c r="K29" s="543" t="s">
        <v>349</v>
      </c>
      <c r="L29" s="364">
        <v>0.89999999999999858</v>
      </c>
    </row>
    <row r="30" spans="1:12" s="110" customFormat="1" ht="15" customHeight="1" x14ac:dyDescent="0.2">
      <c r="A30" s="365"/>
      <c r="B30" s="366" t="s">
        <v>110</v>
      </c>
      <c r="C30" s="362"/>
      <c r="D30" s="362"/>
      <c r="E30" s="363"/>
      <c r="F30" s="542">
        <v>16.399999999999999</v>
      </c>
      <c r="G30" s="542">
        <v>20.2</v>
      </c>
      <c r="H30" s="542">
        <v>25.6</v>
      </c>
      <c r="I30" s="542">
        <v>19.600000000000001</v>
      </c>
      <c r="J30" s="542">
        <v>16.8</v>
      </c>
      <c r="K30" s="543" t="s">
        <v>349</v>
      </c>
      <c r="L30" s="364">
        <v>-0.40000000000000213</v>
      </c>
    </row>
    <row r="31" spans="1:12" s="110" customFormat="1" ht="15" customHeight="1" x14ac:dyDescent="0.2">
      <c r="A31" s="365"/>
      <c r="B31" s="366" t="s">
        <v>111</v>
      </c>
      <c r="C31" s="362"/>
      <c r="D31" s="362"/>
      <c r="E31" s="363"/>
      <c r="F31" s="542">
        <v>23.5</v>
      </c>
      <c r="G31" s="542">
        <v>38.9</v>
      </c>
      <c r="H31" s="542">
        <v>40.5</v>
      </c>
      <c r="I31" s="542">
        <v>39.5</v>
      </c>
      <c r="J31" s="542">
        <v>54.9</v>
      </c>
      <c r="K31" s="543" t="s">
        <v>349</v>
      </c>
      <c r="L31" s="364">
        <v>-31.4</v>
      </c>
    </row>
    <row r="32" spans="1:12" s="110" customFormat="1" ht="15" customHeight="1" x14ac:dyDescent="0.2">
      <c r="A32" s="367" t="s">
        <v>113</v>
      </c>
      <c r="B32" s="368" t="s">
        <v>181</v>
      </c>
      <c r="C32" s="362"/>
      <c r="D32" s="362"/>
      <c r="E32" s="363"/>
      <c r="F32" s="542">
        <v>22.3</v>
      </c>
      <c r="G32" s="542">
        <v>26.5</v>
      </c>
      <c r="H32" s="542">
        <v>29.8</v>
      </c>
      <c r="I32" s="542">
        <v>25.2</v>
      </c>
      <c r="J32" s="544">
        <v>20.9</v>
      </c>
      <c r="K32" s="543" t="s">
        <v>349</v>
      </c>
      <c r="L32" s="364">
        <v>1.4000000000000021</v>
      </c>
    </row>
    <row r="33" spans="1:12" s="110" customFormat="1" ht="15" customHeight="1" x14ac:dyDescent="0.2">
      <c r="A33" s="367"/>
      <c r="B33" s="368" t="s">
        <v>182</v>
      </c>
      <c r="C33" s="362"/>
      <c r="D33" s="362"/>
      <c r="E33" s="363"/>
      <c r="F33" s="542">
        <v>29.6</v>
      </c>
      <c r="G33" s="542">
        <v>35.6</v>
      </c>
      <c r="H33" s="542">
        <v>38.6</v>
      </c>
      <c r="I33" s="542">
        <v>34</v>
      </c>
      <c r="J33" s="542">
        <v>36.1</v>
      </c>
      <c r="K33" s="543" t="s">
        <v>349</v>
      </c>
      <c r="L33" s="364">
        <v>-6.5</v>
      </c>
    </row>
    <row r="34" spans="1:12" s="369" customFormat="1" ht="15" customHeight="1" x14ac:dyDescent="0.2">
      <c r="A34" s="367" t="s">
        <v>113</v>
      </c>
      <c r="B34" s="368" t="s">
        <v>116</v>
      </c>
      <c r="C34" s="362"/>
      <c r="D34" s="362"/>
      <c r="E34" s="363"/>
      <c r="F34" s="542">
        <v>20.7</v>
      </c>
      <c r="G34" s="542">
        <v>25.9</v>
      </c>
      <c r="H34" s="542">
        <v>29.4</v>
      </c>
      <c r="I34" s="542">
        <v>24.9</v>
      </c>
      <c r="J34" s="542">
        <v>22.6</v>
      </c>
      <c r="K34" s="543" t="s">
        <v>349</v>
      </c>
      <c r="L34" s="364">
        <v>-1.9000000000000021</v>
      </c>
    </row>
    <row r="35" spans="1:12" s="369" customFormat="1" ht="11.25" x14ac:dyDescent="0.2">
      <c r="A35" s="370"/>
      <c r="B35" s="371" t="s">
        <v>117</v>
      </c>
      <c r="C35" s="372"/>
      <c r="D35" s="372"/>
      <c r="E35" s="373"/>
      <c r="F35" s="545">
        <v>29.7</v>
      </c>
      <c r="G35" s="545">
        <v>34.799999999999997</v>
      </c>
      <c r="H35" s="545">
        <v>37</v>
      </c>
      <c r="I35" s="545">
        <v>31</v>
      </c>
      <c r="J35" s="546">
        <v>27.7</v>
      </c>
      <c r="K35" s="547" t="s">
        <v>349</v>
      </c>
      <c r="L35" s="374">
        <v>2</v>
      </c>
    </row>
    <row r="36" spans="1:12" s="369" customFormat="1" ht="15.95" customHeight="1" x14ac:dyDescent="0.2">
      <c r="A36" s="375" t="s">
        <v>350</v>
      </c>
      <c r="B36" s="376"/>
      <c r="C36" s="377"/>
      <c r="D36" s="376"/>
      <c r="E36" s="378"/>
      <c r="F36" s="548">
        <v>4458</v>
      </c>
      <c r="G36" s="548">
        <v>2911</v>
      </c>
      <c r="H36" s="548">
        <v>4024</v>
      </c>
      <c r="I36" s="548">
        <v>3839</v>
      </c>
      <c r="J36" s="548">
        <v>5140</v>
      </c>
      <c r="K36" s="549">
        <v>-682</v>
      </c>
      <c r="L36" s="380">
        <v>-13.268482490272374</v>
      </c>
    </row>
    <row r="37" spans="1:12" s="369" customFormat="1" ht="15.95" customHeight="1" x14ac:dyDescent="0.2">
      <c r="A37" s="381"/>
      <c r="B37" s="382" t="s">
        <v>113</v>
      </c>
      <c r="C37" s="382" t="s">
        <v>351</v>
      </c>
      <c r="D37" s="382"/>
      <c r="E37" s="383"/>
      <c r="F37" s="548">
        <v>1074</v>
      </c>
      <c r="G37" s="548">
        <v>856</v>
      </c>
      <c r="H37" s="548">
        <v>1301</v>
      </c>
      <c r="I37" s="548">
        <v>1051</v>
      </c>
      <c r="J37" s="548">
        <v>1257</v>
      </c>
      <c r="K37" s="549">
        <v>-183</v>
      </c>
      <c r="L37" s="380">
        <v>-14.558472553699284</v>
      </c>
    </row>
    <row r="38" spans="1:12" s="369" customFormat="1" ht="15.95" customHeight="1" x14ac:dyDescent="0.2">
      <c r="A38" s="381"/>
      <c r="B38" s="384" t="s">
        <v>105</v>
      </c>
      <c r="C38" s="384" t="s">
        <v>106</v>
      </c>
      <c r="D38" s="385"/>
      <c r="E38" s="383"/>
      <c r="F38" s="548">
        <v>3022</v>
      </c>
      <c r="G38" s="548">
        <v>1632</v>
      </c>
      <c r="H38" s="548">
        <v>2314</v>
      </c>
      <c r="I38" s="548">
        <v>2540</v>
      </c>
      <c r="J38" s="550">
        <v>3448</v>
      </c>
      <c r="K38" s="549">
        <v>-426</v>
      </c>
      <c r="L38" s="380">
        <v>-12.354988399071926</v>
      </c>
    </row>
    <row r="39" spans="1:12" s="369" customFormat="1" ht="15.95" customHeight="1" x14ac:dyDescent="0.2">
      <c r="A39" s="381"/>
      <c r="B39" s="385"/>
      <c r="C39" s="382" t="s">
        <v>352</v>
      </c>
      <c r="D39" s="385"/>
      <c r="E39" s="383"/>
      <c r="F39" s="548">
        <v>686</v>
      </c>
      <c r="G39" s="548">
        <v>453</v>
      </c>
      <c r="H39" s="548">
        <v>694</v>
      </c>
      <c r="I39" s="548">
        <v>631</v>
      </c>
      <c r="J39" s="548">
        <v>736</v>
      </c>
      <c r="K39" s="549">
        <v>-50</v>
      </c>
      <c r="L39" s="380">
        <v>-6.7934782608695654</v>
      </c>
    </row>
    <row r="40" spans="1:12" s="369" customFormat="1" ht="15.95" customHeight="1" x14ac:dyDescent="0.2">
      <c r="A40" s="381"/>
      <c r="B40" s="384"/>
      <c r="C40" s="384" t="s">
        <v>107</v>
      </c>
      <c r="D40" s="385"/>
      <c r="E40" s="383"/>
      <c r="F40" s="548">
        <v>1436</v>
      </c>
      <c r="G40" s="548">
        <v>1279</v>
      </c>
      <c r="H40" s="548">
        <v>1710</v>
      </c>
      <c r="I40" s="548">
        <v>1299</v>
      </c>
      <c r="J40" s="548">
        <v>1692</v>
      </c>
      <c r="K40" s="549">
        <v>-256</v>
      </c>
      <c r="L40" s="380">
        <v>-15.130023640661939</v>
      </c>
    </row>
    <row r="41" spans="1:12" s="369" customFormat="1" ht="24" customHeight="1" x14ac:dyDescent="0.2">
      <c r="A41" s="381"/>
      <c r="B41" s="385"/>
      <c r="C41" s="382" t="s">
        <v>352</v>
      </c>
      <c r="D41" s="385"/>
      <c r="E41" s="383"/>
      <c r="F41" s="548">
        <v>388</v>
      </c>
      <c r="G41" s="548">
        <v>403</v>
      </c>
      <c r="H41" s="548">
        <v>607</v>
      </c>
      <c r="I41" s="548">
        <v>420</v>
      </c>
      <c r="J41" s="550">
        <v>521</v>
      </c>
      <c r="K41" s="549">
        <v>-133</v>
      </c>
      <c r="L41" s="380">
        <v>-25.527831094049905</v>
      </c>
    </row>
    <row r="42" spans="1:12" s="110" customFormat="1" ht="15" customHeight="1" x14ac:dyDescent="0.2">
      <c r="A42" s="381"/>
      <c r="B42" s="384" t="s">
        <v>113</v>
      </c>
      <c r="C42" s="384" t="s">
        <v>353</v>
      </c>
      <c r="D42" s="385"/>
      <c r="E42" s="383"/>
      <c r="F42" s="548">
        <v>976</v>
      </c>
      <c r="G42" s="548">
        <v>630</v>
      </c>
      <c r="H42" s="548">
        <v>1233</v>
      </c>
      <c r="I42" s="548">
        <v>818</v>
      </c>
      <c r="J42" s="548">
        <v>1035</v>
      </c>
      <c r="K42" s="549">
        <v>-59</v>
      </c>
      <c r="L42" s="380">
        <v>-5.7004830917874392</v>
      </c>
    </row>
    <row r="43" spans="1:12" s="110" customFormat="1" ht="15" customHeight="1" x14ac:dyDescent="0.2">
      <c r="A43" s="381"/>
      <c r="B43" s="385"/>
      <c r="C43" s="382" t="s">
        <v>352</v>
      </c>
      <c r="D43" s="385"/>
      <c r="E43" s="383"/>
      <c r="F43" s="548">
        <v>315</v>
      </c>
      <c r="G43" s="548">
        <v>245</v>
      </c>
      <c r="H43" s="548">
        <v>476</v>
      </c>
      <c r="I43" s="548">
        <v>290</v>
      </c>
      <c r="J43" s="548">
        <v>367</v>
      </c>
      <c r="K43" s="549">
        <v>-52</v>
      </c>
      <c r="L43" s="380">
        <v>-14.168937329700272</v>
      </c>
    </row>
    <row r="44" spans="1:12" s="110" customFormat="1" ht="15" customHeight="1" x14ac:dyDescent="0.2">
      <c r="A44" s="381"/>
      <c r="B44" s="384"/>
      <c r="C44" s="366" t="s">
        <v>109</v>
      </c>
      <c r="D44" s="385"/>
      <c r="E44" s="383"/>
      <c r="F44" s="548">
        <v>3057</v>
      </c>
      <c r="G44" s="548">
        <v>2032</v>
      </c>
      <c r="H44" s="548">
        <v>2496</v>
      </c>
      <c r="I44" s="548">
        <v>2651</v>
      </c>
      <c r="J44" s="550">
        <v>3517</v>
      </c>
      <c r="K44" s="549">
        <v>-460</v>
      </c>
      <c r="L44" s="380">
        <v>-13.07932897355701</v>
      </c>
    </row>
    <row r="45" spans="1:12" s="110" customFormat="1" ht="15" customHeight="1" x14ac:dyDescent="0.2">
      <c r="A45" s="381"/>
      <c r="B45" s="385"/>
      <c r="C45" s="382" t="s">
        <v>352</v>
      </c>
      <c r="D45" s="385"/>
      <c r="E45" s="383"/>
      <c r="F45" s="548">
        <v>688</v>
      </c>
      <c r="G45" s="548">
        <v>554</v>
      </c>
      <c r="H45" s="548">
        <v>744</v>
      </c>
      <c r="I45" s="548">
        <v>681</v>
      </c>
      <c r="J45" s="548">
        <v>760</v>
      </c>
      <c r="K45" s="549">
        <v>-72</v>
      </c>
      <c r="L45" s="380">
        <v>-9.473684210526315</v>
      </c>
    </row>
    <row r="46" spans="1:12" s="110" customFormat="1" ht="15" customHeight="1" x14ac:dyDescent="0.2">
      <c r="A46" s="381"/>
      <c r="B46" s="384"/>
      <c r="C46" s="366" t="s">
        <v>110</v>
      </c>
      <c r="D46" s="385"/>
      <c r="E46" s="383"/>
      <c r="F46" s="548">
        <v>408</v>
      </c>
      <c r="G46" s="548">
        <v>213</v>
      </c>
      <c r="H46" s="548">
        <v>258</v>
      </c>
      <c r="I46" s="548">
        <v>332</v>
      </c>
      <c r="J46" s="548">
        <v>506</v>
      </c>
      <c r="K46" s="549">
        <v>-98</v>
      </c>
      <c r="L46" s="380">
        <v>-19.367588932806324</v>
      </c>
    </row>
    <row r="47" spans="1:12" s="110" customFormat="1" ht="15" customHeight="1" x14ac:dyDescent="0.2">
      <c r="A47" s="381"/>
      <c r="B47" s="385"/>
      <c r="C47" s="382" t="s">
        <v>352</v>
      </c>
      <c r="D47" s="385"/>
      <c r="E47" s="383"/>
      <c r="F47" s="548">
        <v>67</v>
      </c>
      <c r="G47" s="548">
        <v>43</v>
      </c>
      <c r="H47" s="548">
        <v>66</v>
      </c>
      <c r="I47" s="548">
        <v>65</v>
      </c>
      <c r="J47" s="550">
        <v>85</v>
      </c>
      <c r="K47" s="549">
        <v>-18</v>
      </c>
      <c r="L47" s="380">
        <v>-21.176470588235293</v>
      </c>
    </row>
    <row r="48" spans="1:12" s="110" customFormat="1" ht="15" customHeight="1" x14ac:dyDescent="0.2">
      <c r="A48" s="381"/>
      <c r="B48" s="385"/>
      <c r="C48" s="366" t="s">
        <v>111</v>
      </c>
      <c r="D48" s="386"/>
      <c r="E48" s="387"/>
      <c r="F48" s="548">
        <v>17</v>
      </c>
      <c r="G48" s="548">
        <v>36</v>
      </c>
      <c r="H48" s="548">
        <v>37</v>
      </c>
      <c r="I48" s="548">
        <v>38</v>
      </c>
      <c r="J48" s="548">
        <v>82</v>
      </c>
      <c r="K48" s="549">
        <v>-65</v>
      </c>
      <c r="L48" s="380">
        <v>-79.268292682926827</v>
      </c>
    </row>
    <row r="49" spans="1:12" s="110" customFormat="1" ht="15" customHeight="1" x14ac:dyDescent="0.2">
      <c r="A49" s="381"/>
      <c r="B49" s="385"/>
      <c r="C49" s="382" t="s">
        <v>352</v>
      </c>
      <c r="D49" s="385"/>
      <c r="E49" s="383"/>
      <c r="F49" s="548">
        <v>4</v>
      </c>
      <c r="G49" s="548">
        <v>14</v>
      </c>
      <c r="H49" s="548">
        <v>15</v>
      </c>
      <c r="I49" s="548">
        <v>15</v>
      </c>
      <c r="J49" s="548">
        <v>45</v>
      </c>
      <c r="K49" s="549">
        <v>-41</v>
      </c>
      <c r="L49" s="380">
        <v>-91.111111111111114</v>
      </c>
    </row>
    <row r="50" spans="1:12" s="110" customFormat="1" ht="15" customHeight="1" x14ac:dyDescent="0.2">
      <c r="A50" s="381"/>
      <c r="B50" s="384" t="s">
        <v>113</v>
      </c>
      <c r="C50" s="382" t="s">
        <v>181</v>
      </c>
      <c r="D50" s="385"/>
      <c r="E50" s="383"/>
      <c r="F50" s="548">
        <v>3380</v>
      </c>
      <c r="G50" s="548">
        <v>1979</v>
      </c>
      <c r="H50" s="548">
        <v>2877</v>
      </c>
      <c r="I50" s="548">
        <v>2904</v>
      </c>
      <c r="J50" s="550">
        <v>3930</v>
      </c>
      <c r="K50" s="549">
        <v>-550</v>
      </c>
      <c r="L50" s="380">
        <v>-13.994910941475826</v>
      </c>
    </row>
    <row r="51" spans="1:12" s="110" customFormat="1" ht="15" customHeight="1" x14ac:dyDescent="0.2">
      <c r="A51" s="381"/>
      <c r="B51" s="385"/>
      <c r="C51" s="382" t="s">
        <v>352</v>
      </c>
      <c r="D51" s="385"/>
      <c r="E51" s="383"/>
      <c r="F51" s="548">
        <v>755</v>
      </c>
      <c r="G51" s="548">
        <v>524</v>
      </c>
      <c r="H51" s="548">
        <v>858</v>
      </c>
      <c r="I51" s="548">
        <v>733</v>
      </c>
      <c r="J51" s="548">
        <v>820</v>
      </c>
      <c r="K51" s="549">
        <v>-65</v>
      </c>
      <c r="L51" s="380">
        <v>-7.9268292682926829</v>
      </c>
    </row>
    <row r="52" spans="1:12" s="110" customFormat="1" ht="15" customHeight="1" x14ac:dyDescent="0.2">
      <c r="A52" s="381"/>
      <c r="B52" s="384"/>
      <c r="C52" s="382" t="s">
        <v>182</v>
      </c>
      <c r="D52" s="385"/>
      <c r="E52" s="383"/>
      <c r="F52" s="548">
        <v>1078</v>
      </c>
      <c r="G52" s="548">
        <v>932</v>
      </c>
      <c r="H52" s="548">
        <v>1147</v>
      </c>
      <c r="I52" s="548">
        <v>935</v>
      </c>
      <c r="J52" s="548">
        <v>1210</v>
      </c>
      <c r="K52" s="549">
        <v>-132</v>
      </c>
      <c r="L52" s="380">
        <v>-10.909090909090908</v>
      </c>
    </row>
    <row r="53" spans="1:12" s="269" customFormat="1" ht="11.25" customHeight="1" x14ac:dyDescent="0.2">
      <c r="A53" s="381"/>
      <c r="B53" s="385"/>
      <c r="C53" s="382" t="s">
        <v>352</v>
      </c>
      <c r="D53" s="385"/>
      <c r="E53" s="383"/>
      <c r="F53" s="548">
        <v>319</v>
      </c>
      <c r="G53" s="548">
        <v>332</v>
      </c>
      <c r="H53" s="548">
        <v>443</v>
      </c>
      <c r="I53" s="548">
        <v>318</v>
      </c>
      <c r="J53" s="550">
        <v>437</v>
      </c>
      <c r="K53" s="549">
        <v>-118</v>
      </c>
      <c r="L53" s="380">
        <v>-27.002288329519452</v>
      </c>
    </row>
    <row r="54" spans="1:12" s="151" customFormat="1" ht="12.75" customHeight="1" x14ac:dyDescent="0.2">
      <c r="A54" s="381"/>
      <c r="B54" s="384" t="s">
        <v>113</v>
      </c>
      <c r="C54" s="384" t="s">
        <v>116</v>
      </c>
      <c r="D54" s="385"/>
      <c r="E54" s="383"/>
      <c r="F54" s="548">
        <v>2767</v>
      </c>
      <c r="G54" s="548">
        <v>1752</v>
      </c>
      <c r="H54" s="548">
        <v>2456</v>
      </c>
      <c r="I54" s="548">
        <v>2266</v>
      </c>
      <c r="J54" s="548">
        <v>3275</v>
      </c>
      <c r="K54" s="549">
        <v>-508</v>
      </c>
      <c r="L54" s="380">
        <v>-15.511450381679388</v>
      </c>
    </row>
    <row r="55" spans="1:12" ht="11.25" x14ac:dyDescent="0.2">
      <c r="A55" s="381"/>
      <c r="B55" s="385"/>
      <c r="C55" s="382" t="s">
        <v>352</v>
      </c>
      <c r="D55" s="385"/>
      <c r="E55" s="383"/>
      <c r="F55" s="548">
        <v>572</v>
      </c>
      <c r="G55" s="548">
        <v>453</v>
      </c>
      <c r="H55" s="548">
        <v>721</v>
      </c>
      <c r="I55" s="548">
        <v>565</v>
      </c>
      <c r="J55" s="548">
        <v>741</v>
      </c>
      <c r="K55" s="549">
        <v>-169</v>
      </c>
      <c r="L55" s="380">
        <v>-22.807017543859651</v>
      </c>
    </row>
    <row r="56" spans="1:12" ht="14.25" customHeight="1" x14ac:dyDescent="0.2">
      <c r="A56" s="381"/>
      <c r="B56" s="385"/>
      <c r="C56" s="384" t="s">
        <v>117</v>
      </c>
      <c r="D56" s="385"/>
      <c r="E56" s="383"/>
      <c r="F56" s="548">
        <v>1689</v>
      </c>
      <c r="G56" s="548">
        <v>1155</v>
      </c>
      <c r="H56" s="548">
        <v>1567</v>
      </c>
      <c r="I56" s="548">
        <v>1567</v>
      </c>
      <c r="J56" s="548">
        <v>1863</v>
      </c>
      <c r="K56" s="549">
        <v>-174</v>
      </c>
      <c r="L56" s="380">
        <v>-9.3397745571658621</v>
      </c>
    </row>
    <row r="57" spans="1:12" ht="18.75" customHeight="1" x14ac:dyDescent="0.2">
      <c r="A57" s="388"/>
      <c r="B57" s="389"/>
      <c r="C57" s="390" t="s">
        <v>352</v>
      </c>
      <c r="D57" s="389"/>
      <c r="E57" s="391"/>
      <c r="F57" s="551">
        <v>502</v>
      </c>
      <c r="G57" s="552">
        <v>402</v>
      </c>
      <c r="H57" s="552">
        <v>580</v>
      </c>
      <c r="I57" s="552">
        <v>485</v>
      </c>
      <c r="J57" s="552">
        <v>516</v>
      </c>
      <c r="K57" s="553">
        <f t="shared" ref="K57" si="0">IF(OR(F57=".",J57=".")=TRUE,".",IF(OR(F57="*",J57="*")=TRUE,"*",IF(AND(F57="-",J57="-")=TRUE,"-",IF(AND(ISNUMBER(J57),ISNUMBER(F57))=TRUE,IF(F57-J57=0,0,F57-J57),IF(ISNUMBER(F57)=TRUE,F57,-J57)))))</f>
        <v>-14</v>
      </c>
      <c r="L57" s="392">
        <f t="shared" ref="L57" si="1">IF(K57 =".",".",IF(K57 ="*","*",IF(K57="-","-",IF(K57=0,0,IF(OR(J57="-",J57=".",F57="-",F57=".")=TRUE,"X",IF(J57=0,"0,0",IF(ABS(K57*100/J57)&gt;250,".X",(K57*100/J57))))))))</f>
        <v>-2.7131782945736433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4534</v>
      </c>
      <c r="E11" s="114">
        <v>3062</v>
      </c>
      <c r="F11" s="114">
        <v>5166</v>
      </c>
      <c r="G11" s="114">
        <v>3914</v>
      </c>
      <c r="H11" s="140">
        <v>5276</v>
      </c>
      <c r="I11" s="115">
        <v>-742</v>
      </c>
      <c r="J11" s="116">
        <v>-14.063684609552691</v>
      </c>
    </row>
    <row r="12" spans="1:15" s="110" customFormat="1" ht="24.95" customHeight="1" x14ac:dyDescent="0.2">
      <c r="A12" s="193" t="s">
        <v>132</v>
      </c>
      <c r="B12" s="194" t="s">
        <v>133</v>
      </c>
      <c r="C12" s="113">
        <v>2.6907807675341862</v>
      </c>
      <c r="D12" s="115">
        <v>122</v>
      </c>
      <c r="E12" s="114">
        <v>74</v>
      </c>
      <c r="F12" s="114">
        <v>174</v>
      </c>
      <c r="G12" s="114">
        <v>122</v>
      </c>
      <c r="H12" s="140">
        <v>119</v>
      </c>
      <c r="I12" s="115">
        <v>3</v>
      </c>
      <c r="J12" s="116">
        <v>2.5210084033613445</v>
      </c>
    </row>
    <row r="13" spans="1:15" s="110" customFormat="1" ht="24.95" customHeight="1" x14ac:dyDescent="0.2">
      <c r="A13" s="193" t="s">
        <v>134</v>
      </c>
      <c r="B13" s="199" t="s">
        <v>214</v>
      </c>
      <c r="C13" s="113">
        <v>1.3453903837670931</v>
      </c>
      <c r="D13" s="115">
        <v>61</v>
      </c>
      <c r="E13" s="114">
        <v>22</v>
      </c>
      <c r="F13" s="114">
        <v>55</v>
      </c>
      <c r="G13" s="114">
        <v>37</v>
      </c>
      <c r="H13" s="140">
        <v>62</v>
      </c>
      <c r="I13" s="115">
        <v>-1</v>
      </c>
      <c r="J13" s="116">
        <v>-1.6129032258064515</v>
      </c>
    </row>
    <row r="14" spans="1:15" s="287" customFormat="1" ht="24.95" customHeight="1" x14ac:dyDescent="0.2">
      <c r="A14" s="193" t="s">
        <v>215</v>
      </c>
      <c r="B14" s="199" t="s">
        <v>137</v>
      </c>
      <c r="C14" s="113">
        <v>17.754741949713278</v>
      </c>
      <c r="D14" s="115">
        <v>805</v>
      </c>
      <c r="E14" s="114">
        <v>719</v>
      </c>
      <c r="F14" s="114">
        <v>1092</v>
      </c>
      <c r="G14" s="114">
        <v>774</v>
      </c>
      <c r="H14" s="140">
        <v>1090</v>
      </c>
      <c r="I14" s="115">
        <v>-285</v>
      </c>
      <c r="J14" s="116">
        <v>-26.146788990825687</v>
      </c>
      <c r="K14" s="110"/>
      <c r="L14" s="110"/>
      <c r="M14" s="110"/>
      <c r="N14" s="110"/>
      <c r="O14" s="110"/>
    </row>
    <row r="15" spans="1:15" s="110" customFormat="1" ht="24.95" customHeight="1" x14ac:dyDescent="0.2">
      <c r="A15" s="193" t="s">
        <v>216</v>
      </c>
      <c r="B15" s="199" t="s">
        <v>217</v>
      </c>
      <c r="C15" s="113">
        <v>3.9258932509925013</v>
      </c>
      <c r="D15" s="115">
        <v>178</v>
      </c>
      <c r="E15" s="114">
        <v>195</v>
      </c>
      <c r="F15" s="114">
        <v>310</v>
      </c>
      <c r="G15" s="114">
        <v>189</v>
      </c>
      <c r="H15" s="140">
        <v>538</v>
      </c>
      <c r="I15" s="115">
        <v>-360</v>
      </c>
      <c r="J15" s="116">
        <v>-66.914498141263934</v>
      </c>
    </row>
    <row r="16" spans="1:15" s="287" customFormat="1" ht="24.95" customHeight="1" x14ac:dyDescent="0.2">
      <c r="A16" s="193" t="s">
        <v>218</v>
      </c>
      <c r="B16" s="199" t="s">
        <v>141</v>
      </c>
      <c r="C16" s="113">
        <v>11.270401411557124</v>
      </c>
      <c r="D16" s="115">
        <v>511</v>
      </c>
      <c r="E16" s="114">
        <v>455</v>
      </c>
      <c r="F16" s="114">
        <v>628</v>
      </c>
      <c r="G16" s="114">
        <v>495</v>
      </c>
      <c r="H16" s="140">
        <v>445</v>
      </c>
      <c r="I16" s="115">
        <v>66</v>
      </c>
      <c r="J16" s="116">
        <v>14.831460674157304</v>
      </c>
      <c r="K16" s="110"/>
      <c r="L16" s="110"/>
      <c r="M16" s="110"/>
      <c r="N16" s="110"/>
      <c r="O16" s="110"/>
    </row>
    <row r="17" spans="1:15" s="110" customFormat="1" ht="24.95" customHeight="1" x14ac:dyDescent="0.2">
      <c r="A17" s="193" t="s">
        <v>142</v>
      </c>
      <c r="B17" s="199" t="s">
        <v>220</v>
      </c>
      <c r="C17" s="113">
        <v>2.5584472871636526</v>
      </c>
      <c r="D17" s="115">
        <v>116</v>
      </c>
      <c r="E17" s="114">
        <v>69</v>
      </c>
      <c r="F17" s="114">
        <v>154</v>
      </c>
      <c r="G17" s="114">
        <v>90</v>
      </c>
      <c r="H17" s="140">
        <v>107</v>
      </c>
      <c r="I17" s="115">
        <v>9</v>
      </c>
      <c r="J17" s="116">
        <v>8.4112149532710276</v>
      </c>
    </row>
    <row r="18" spans="1:15" s="287" customFormat="1" ht="24.95" customHeight="1" x14ac:dyDescent="0.2">
      <c r="A18" s="201" t="s">
        <v>144</v>
      </c>
      <c r="B18" s="202" t="s">
        <v>145</v>
      </c>
      <c r="C18" s="113">
        <v>20.247022496691663</v>
      </c>
      <c r="D18" s="115">
        <v>918</v>
      </c>
      <c r="E18" s="114">
        <v>228</v>
      </c>
      <c r="F18" s="114">
        <v>559</v>
      </c>
      <c r="G18" s="114">
        <v>537</v>
      </c>
      <c r="H18" s="140">
        <v>959</v>
      </c>
      <c r="I18" s="115">
        <v>-41</v>
      </c>
      <c r="J18" s="116">
        <v>-4.2752867570385815</v>
      </c>
      <c r="K18" s="110"/>
      <c r="L18" s="110"/>
      <c r="M18" s="110"/>
      <c r="N18" s="110"/>
      <c r="O18" s="110"/>
    </row>
    <row r="19" spans="1:15" s="110" customFormat="1" ht="24.95" customHeight="1" x14ac:dyDescent="0.2">
      <c r="A19" s="193" t="s">
        <v>146</v>
      </c>
      <c r="B19" s="199" t="s">
        <v>147</v>
      </c>
      <c r="C19" s="113">
        <v>13.321570357300397</v>
      </c>
      <c r="D19" s="115">
        <v>604</v>
      </c>
      <c r="E19" s="114">
        <v>403</v>
      </c>
      <c r="F19" s="114">
        <v>763</v>
      </c>
      <c r="G19" s="114">
        <v>478</v>
      </c>
      <c r="H19" s="140">
        <v>589</v>
      </c>
      <c r="I19" s="115">
        <v>15</v>
      </c>
      <c r="J19" s="116">
        <v>2.5466893039049237</v>
      </c>
    </row>
    <row r="20" spans="1:15" s="287" customFormat="1" ht="24.95" customHeight="1" x14ac:dyDescent="0.2">
      <c r="A20" s="193" t="s">
        <v>148</v>
      </c>
      <c r="B20" s="199" t="s">
        <v>149</v>
      </c>
      <c r="C20" s="113">
        <v>7.2121746801940887</v>
      </c>
      <c r="D20" s="115">
        <v>327</v>
      </c>
      <c r="E20" s="114">
        <v>185</v>
      </c>
      <c r="F20" s="114">
        <v>252</v>
      </c>
      <c r="G20" s="114">
        <v>267</v>
      </c>
      <c r="H20" s="140">
        <v>650</v>
      </c>
      <c r="I20" s="115">
        <v>-323</v>
      </c>
      <c r="J20" s="116">
        <v>-49.692307692307693</v>
      </c>
      <c r="K20" s="110"/>
      <c r="L20" s="110"/>
      <c r="M20" s="110"/>
      <c r="N20" s="110"/>
      <c r="O20" s="110"/>
    </row>
    <row r="21" spans="1:15" s="110" customFormat="1" ht="24.95" customHeight="1" x14ac:dyDescent="0.2">
      <c r="A21" s="201" t="s">
        <v>150</v>
      </c>
      <c r="B21" s="202" t="s">
        <v>151</v>
      </c>
      <c r="C21" s="113">
        <v>2.9333921482134979</v>
      </c>
      <c r="D21" s="115">
        <v>133</v>
      </c>
      <c r="E21" s="114">
        <v>138</v>
      </c>
      <c r="F21" s="114">
        <v>167</v>
      </c>
      <c r="G21" s="114">
        <v>158</v>
      </c>
      <c r="H21" s="140">
        <v>145</v>
      </c>
      <c r="I21" s="115">
        <v>-12</v>
      </c>
      <c r="J21" s="116">
        <v>-8.2758620689655178</v>
      </c>
    </row>
    <row r="22" spans="1:15" s="110" customFormat="1" ht="24.95" customHeight="1" x14ac:dyDescent="0.2">
      <c r="A22" s="201" t="s">
        <v>152</v>
      </c>
      <c r="B22" s="199" t="s">
        <v>153</v>
      </c>
      <c r="C22" s="113">
        <v>1.8967798853109836</v>
      </c>
      <c r="D22" s="115">
        <v>86</v>
      </c>
      <c r="E22" s="114">
        <v>31</v>
      </c>
      <c r="F22" s="114">
        <v>74</v>
      </c>
      <c r="G22" s="114">
        <v>40</v>
      </c>
      <c r="H22" s="140">
        <v>42</v>
      </c>
      <c r="I22" s="115">
        <v>44</v>
      </c>
      <c r="J22" s="116">
        <v>104.76190476190476</v>
      </c>
    </row>
    <row r="23" spans="1:15" s="110" customFormat="1" ht="24.95" customHeight="1" x14ac:dyDescent="0.2">
      <c r="A23" s="193" t="s">
        <v>154</v>
      </c>
      <c r="B23" s="199" t="s">
        <v>155</v>
      </c>
      <c r="C23" s="113">
        <v>0.83811204234671377</v>
      </c>
      <c r="D23" s="115">
        <v>38</v>
      </c>
      <c r="E23" s="114">
        <v>20</v>
      </c>
      <c r="F23" s="114">
        <v>32</v>
      </c>
      <c r="G23" s="114">
        <v>15</v>
      </c>
      <c r="H23" s="140">
        <v>30</v>
      </c>
      <c r="I23" s="115">
        <v>8</v>
      </c>
      <c r="J23" s="116">
        <v>26.666666666666668</v>
      </c>
    </row>
    <row r="24" spans="1:15" s="110" customFormat="1" ht="24.95" customHeight="1" x14ac:dyDescent="0.2">
      <c r="A24" s="193" t="s">
        <v>156</v>
      </c>
      <c r="B24" s="199" t="s">
        <v>221</v>
      </c>
      <c r="C24" s="113">
        <v>4.830172033524482</v>
      </c>
      <c r="D24" s="115">
        <v>219</v>
      </c>
      <c r="E24" s="114">
        <v>158</v>
      </c>
      <c r="F24" s="114">
        <v>266</v>
      </c>
      <c r="G24" s="114">
        <v>208</v>
      </c>
      <c r="H24" s="140">
        <v>224</v>
      </c>
      <c r="I24" s="115">
        <v>-5</v>
      </c>
      <c r="J24" s="116">
        <v>-2.2321428571428572</v>
      </c>
    </row>
    <row r="25" spans="1:15" s="110" customFormat="1" ht="24.95" customHeight="1" x14ac:dyDescent="0.2">
      <c r="A25" s="193" t="s">
        <v>222</v>
      </c>
      <c r="B25" s="204" t="s">
        <v>159</v>
      </c>
      <c r="C25" s="113">
        <v>8.6898985443317152</v>
      </c>
      <c r="D25" s="115">
        <v>394</v>
      </c>
      <c r="E25" s="114">
        <v>361</v>
      </c>
      <c r="F25" s="114">
        <v>455</v>
      </c>
      <c r="G25" s="114">
        <v>384</v>
      </c>
      <c r="H25" s="140">
        <v>457</v>
      </c>
      <c r="I25" s="115">
        <v>-63</v>
      </c>
      <c r="J25" s="116">
        <v>-13.785557986870897</v>
      </c>
    </row>
    <row r="26" spans="1:15" s="110" customFormat="1" ht="24.95" customHeight="1" x14ac:dyDescent="0.2">
      <c r="A26" s="201">
        <v>782.78300000000002</v>
      </c>
      <c r="B26" s="203" t="s">
        <v>160</v>
      </c>
      <c r="C26" s="113">
        <v>8.1164534627260689</v>
      </c>
      <c r="D26" s="115">
        <v>368</v>
      </c>
      <c r="E26" s="114">
        <v>287</v>
      </c>
      <c r="F26" s="114">
        <v>397</v>
      </c>
      <c r="G26" s="114">
        <v>453</v>
      </c>
      <c r="H26" s="140">
        <v>405</v>
      </c>
      <c r="I26" s="115">
        <v>-37</v>
      </c>
      <c r="J26" s="116">
        <v>-9.1358024691358022</v>
      </c>
    </row>
    <row r="27" spans="1:15" s="110" customFormat="1" ht="24.95" customHeight="1" x14ac:dyDescent="0.2">
      <c r="A27" s="193" t="s">
        <v>161</v>
      </c>
      <c r="B27" s="199" t="s">
        <v>162</v>
      </c>
      <c r="C27" s="113">
        <v>1.4997794441993824</v>
      </c>
      <c r="D27" s="115">
        <v>68</v>
      </c>
      <c r="E27" s="114">
        <v>60</v>
      </c>
      <c r="F27" s="114">
        <v>233</v>
      </c>
      <c r="G27" s="114">
        <v>100</v>
      </c>
      <c r="H27" s="140">
        <v>69</v>
      </c>
      <c r="I27" s="115">
        <v>-1</v>
      </c>
      <c r="J27" s="116">
        <v>-1.4492753623188406</v>
      </c>
    </row>
    <row r="28" spans="1:15" s="110" customFormat="1" ht="24.95" customHeight="1" x14ac:dyDescent="0.2">
      <c r="A28" s="193" t="s">
        <v>163</v>
      </c>
      <c r="B28" s="199" t="s">
        <v>164</v>
      </c>
      <c r="C28" s="113">
        <v>0.97044552271724749</v>
      </c>
      <c r="D28" s="115">
        <v>44</v>
      </c>
      <c r="E28" s="114">
        <v>100</v>
      </c>
      <c r="F28" s="114">
        <v>183</v>
      </c>
      <c r="G28" s="114">
        <v>46</v>
      </c>
      <c r="H28" s="140">
        <v>51</v>
      </c>
      <c r="I28" s="115">
        <v>-7</v>
      </c>
      <c r="J28" s="116">
        <v>-13.725490196078431</v>
      </c>
    </row>
    <row r="29" spans="1:15" s="110" customFormat="1" ht="24.95" customHeight="1" x14ac:dyDescent="0.2">
      <c r="A29" s="193">
        <v>86</v>
      </c>
      <c r="B29" s="199" t="s">
        <v>165</v>
      </c>
      <c r="C29" s="113">
        <v>3.1760035288928097</v>
      </c>
      <c r="D29" s="115">
        <v>144</v>
      </c>
      <c r="E29" s="114">
        <v>107</v>
      </c>
      <c r="F29" s="114">
        <v>176</v>
      </c>
      <c r="G29" s="114">
        <v>80</v>
      </c>
      <c r="H29" s="140">
        <v>168</v>
      </c>
      <c r="I29" s="115">
        <v>-24</v>
      </c>
      <c r="J29" s="116">
        <v>-14.285714285714286</v>
      </c>
    </row>
    <row r="30" spans="1:15" s="110" customFormat="1" ht="24.95" customHeight="1" x14ac:dyDescent="0.2">
      <c r="A30" s="193">
        <v>87.88</v>
      </c>
      <c r="B30" s="204" t="s">
        <v>166</v>
      </c>
      <c r="C30" s="113">
        <v>2.8672254080282311</v>
      </c>
      <c r="D30" s="115">
        <v>130</v>
      </c>
      <c r="E30" s="114">
        <v>113</v>
      </c>
      <c r="F30" s="114">
        <v>177</v>
      </c>
      <c r="G30" s="114">
        <v>133</v>
      </c>
      <c r="H30" s="140">
        <v>126</v>
      </c>
      <c r="I30" s="115">
        <v>4</v>
      </c>
      <c r="J30" s="116">
        <v>3.1746031746031744</v>
      </c>
    </row>
    <row r="31" spans="1:15" s="110" customFormat="1" ht="24.95" customHeight="1" x14ac:dyDescent="0.2">
      <c r="A31" s="193" t="s">
        <v>167</v>
      </c>
      <c r="B31" s="199" t="s">
        <v>168</v>
      </c>
      <c r="C31" s="113">
        <v>1.6100573445081605</v>
      </c>
      <c r="D31" s="115">
        <v>73</v>
      </c>
      <c r="E31" s="114">
        <v>56</v>
      </c>
      <c r="F31" s="114">
        <v>111</v>
      </c>
      <c r="G31" s="114">
        <v>81</v>
      </c>
      <c r="H31" s="140">
        <v>90</v>
      </c>
      <c r="I31" s="115">
        <v>-17</v>
      </c>
      <c r="J31" s="116">
        <v>-18.888888888888889</v>
      </c>
    </row>
    <row r="32" spans="1:15" s="110" customFormat="1" ht="24.95" customHeight="1" x14ac:dyDescent="0.2">
      <c r="A32" s="193"/>
      <c r="B32" s="204" t="s">
        <v>169</v>
      </c>
      <c r="C32" s="113">
        <v>0</v>
      </c>
      <c r="D32" s="115">
        <v>0</v>
      </c>
      <c r="E32" s="114">
        <v>0</v>
      </c>
      <c r="F32" s="114">
        <v>0</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2.6907807675341862</v>
      </c>
      <c r="D34" s="115">
        <v>122</v>
      </c>
      <c r="E34" s="114">
        <v>74</v>
      </c>
      <c r="F34" s="114">
        <v>174</v>
      </c>
      <c r="G34" s="114">
        <v>122</v>
      </c>
      <c r="H34" s="140">
        <v>119</v>
      </c>
      <c r="I34" s="115">
        <v>3</v>
      </c>
      <c r="J34" s="116">
        <v>2.5210084033613445</v>
      </c>
    </row>
    <row r="35" spans="1:10" s="110" customFormat="1" ht="24.95" customHeight="1" x14ac:dyDescent="0.2">
      <c r="A35" s="292" t="s">
        <v>171</v>
      </c>
      <c r="B35" s="293" t="s">
        <v>172</v>
      </c>
      <c r="C35" s="113">
        <v>39.34715483017203</v>
      </c>
      <c r="D35" s="115">
        <v>1784</v>
      </c>
      <c r="E35" s="114">
        <v>969</v>
      </c>
      <c r="F35" s="114">
        <v>1706</v>
      </c>
      <c r="G35" s="114">
        <v>1348</v>
      </c>
      <c r="H35" s="140">
        <v>2111</v>
      </c>
      <c r="I35" s="115">
        <v>-327</v>
      </c>
      <c r="J35" s="116">
        <v>-15.490288962576978</v>
      </c>
    </row>
    <row r="36" spans="1:10" s="110" customFormat="1" ht="24.95" customHeight="1" x14ac:dyDescent="0.2">
      <c r="A36" s="294" t="s">
        <v>173</v>
      </c>
      <c r="B36" s="295" t="s">
        <v>174</v>
      </c>
      <c r="C36" s="125">
        <v>57.962064402293784</v>
      </c>
      <c r="D36" s="143">
        <v>2628</v>
      </c>
      <c r="E36" s="144">
        <v>2019</v>
      </c>
      <c r="F36" s="144">
        <v>3286</v>
      </c>
      <c r="G36" s="144">
        <v>2443</v>
      </c>
      <c r="H36" s="145">
        <v>3046</v>
      </c>
      <c r="I36" s="143">
        <v>-418</v>
      </c>
      <c r="J36" s="146">
        <v>-13.722915298752461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4534</v>
      </c>
      <c r="F11" s="264">
        <v>3062</v>
      </c>
      <c r="G11" s="264">
        <v>5166</v>
      </c>
      <c r="H11" s="264">
        <v>3914</v>
      </c>
      <c r="I11" s="265">
        <v>5276</v>
      </c>
      <c r="J11" s="263">
        <v>-742</v>
      </c>
      <c r="K11" s="266">
        <v>-14.063684609552691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26.290251433612703</v>
      </c>
      <c r="E13" s="115">
        <v>1192</v>
      </c>
      <c r="F13" s="114">
        <v>902</v>
      </c>
      <c r="G13" s="114">
        <v>1328</v>
      </c>
      <c r="H13" s="114">
        <v>1274</v>
      </c>
      <c r="I13" s="140">
        <v>1519</v>
      </c>
      <c r="J13" s="115">
        <v>-327</v>
      </c>
      <c r="K13" s="116">
        <v>-21.527320605661618</v>
      </c>
    </row>
    <row r="14" spans="1:15" ht="15.95" customHeight="1" x14ac:dyDescent="0.2">
      <c r="A14" s="306" t="s">
        <v>230</v>
      </c>
      <c r="B14" s="307"/>
      <c r="C14" s="308"/>
      <c r="D14" s="113">
        <v>59.439788266431407</v>
      </c>
      <c r="E14" s="115">
        <v>2695</v>
      </c>
      <c r="F14" s="114">
        <v>1685</v>
      </c>
      <c r="G14" s="114">
        <v>3255</v>
      </c>
      <c r="H14" s="114">
        <v>2194</v>
      </c>
      <c r="I14" s="140">
        <v>3229</v>
      </c>
      <c r="J14" s="115">
        <v>-534</v>
      </c>
      <c r="K14" s="116">
        <v>-16.537627748528955</v>
      </c>
    </row>
    <row r="15" spans="1:15" ht="15.95" customHeight="1" x14ac:dyDescent="0.2">
      <c r="A15" s="306" t="s">
        <v>231</v>
      </c>
      <c r="B15" s="307"/>
      <c r="C15" s="308"/>
      <c r="D15" s="113">
        <v>9.2412880458756064</v>
      </c>
      <c r="E15" s="115">
        <v>419</v>
      </c>
      <c r="F15" s="114">
        <v>307</v>
      </c>
      <c r="G15" s="114">
        <v>329</v>
      </c>
      <c r="H15" s="114">
        <v>284</v>
      </c>
      <c r="I15" s="140">
        <v>319</v>
      </c>
      <c r="J15" s="115">
        <v>100</v>
      </c>
      <c r="K15" s="116">
        <v>31.347962382445139</v>
      </c>
    </row>
    <row r="16" spans="1:15" ht="15.95" customHeight="1" x14ac:dyDescent="0.2">
      <c r="A16" s="306" t="s">
        <v>232</v>
      </c>
      <c r="B16" s="307"/>
      <c r="C16" s="308"/>
      <c r="D16" s="113">
        <v>5.0286722540802824</v>
      </c>
      <c r="E16" s="115">
        <v>228</v>
      </c>
      <c r="F16" s="114">
        <v>168</v>
      </c>
      <c r="G16" s="114">
        <v>254</v>
      </c>
      <c r="H16" s="114">
        <v>162</v>
      </c>
      <c r="I16" s="140">
        <v>209</v>
      </c>
      <c r="J16" s="115">
        <v>19</v>
      </c>
      <c r="K16" s="116">
        <v>9.0909090909090917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2.1173356859285399</v>
      </c>
      <c r="E18" s="115">
        <v>96</v>
      </c>
      <c r="F18" s="114">
        <v>77</v>
      </c>
      <c r="G18" s="114">
        <v>161</v>
      </c>
      <c r="H18" s="114">
        <v>108</v>
      </c>
      <c r="I18" s="140">
        <v>87</v>
      </c>
      <c r="J18" s="115">
        <v>9</v>
      </c>
      <c r="K18" s="116">
        <v>10.344827586206897</v>
      </c>
    </row>
    <row r="19" spans="1:11" ht="14.1" customHeight="1" x14ac:dyDescent="0.2">
      <c r="A19" s="306" t="s">
        <v>235</v>
      </c>
      <c r="B19" s="307" t="s">
        <v>236</v>
      </c>
      <c r="C19" s="308"/>
      <c r="D19" s="113">
        <v>1.7865019850022055</v>
      </c>
      <c r="E19" s="115">
        <v>81</v>
      </c>
      <c r="F19" s="114">
        <v>64</v>
      </c>
      <c r="G19" s="114">
        <v>134</v>
      </c>
      <c r="H19" s="114">
        <v>96</v>
      </c>
      <c r="I19" s="140">
        <v>67</v>
      </c>
      <c r="J19" s="115">
        <v>14</v>
      </c>
      <c r="K19" s="116">
        <v>20.895522388059703</v>
      </c>
    </row>
    <row r="20" spans="1:11" ht="14.1" customHeight="1" x14ac:dyDescent="0.2">
      <c r="A20" s="306">
        <v>12</v>
      </c>
      <c r="B20" s="307" t="s">
        <v>237</v>
      </c>
      <c r="C20" s="308"/>
      <c r="D20" s="113">
        <v>2.0070577856197618</v>
      </c>
      <c r="E20" s="115">
        <v>91</v>
      </c>
      <c r="F20" s="114">
        <v>16</v>
      </c>
      <c r="G20" s="114">
        <v>77</v>
      </c>
      <c r="H20" s="114">
        <v>62</v>
      </c>
      <c r="I20" s="140">
        <v>98</v>
      </c>
      <c r="J20" s="115">
        <v>-7</v>
      </c>
      <c r="K20" s="116">
        <v>-7.1428571428571432</v>
      </c>
    </row>
    <row r="21" spans="1:11" ht="14.1" customHeight="1" x14ac:dyDescent="0.2">
      <c r="A21" s="306">
        <v>21</v>
      </c>
      <c r="B21" s="307" t="s">
        <v>238</v>
      </c>
      <c r="C21" s="308"/>
      <c r="D21" s="113">
        <v>0.6616674018526687</v>
      </c>
      <c r="E21" s="115">
        <v>30</v>
      </c>
      <c r="F21" s="114">
        <v>4</v>
      </c>
      <c r="G21" s="114">
        <v>23</v>
      </c>
      <c r="H21" s="114">
        <v>20</v>
      </c>
      <c r="I21" s="140">
        <v>33</v>
      </c>
      <c r="J21" s="115">
        <v>-3</v>
      </c>
      <c r="K21" s="116">
        <v>-9.0909090909090917</v>
      </c>
    </row>
    <row r="22" spans="1:11" ht="14.1" customHeight="1" x14ac:dyDescent="0.2">
      <c r="A22" s="306">
        <v>22</v>
      </c>
      <c r="B22" s="307" t="s">
        <v>239</v>
      </c>
      <c r="C22" s="308"/>
      <c r="D22" s="113">
        <v>1.521835024261138</v>
      </c>
      <c r="E22" s="115">
        <v>69</v>
      </c>
      <c r="F22" s="114">
        <v>41</v>
      </c>
      <c r="G22" s="114">
        <v>94</v>
      </c>
      <c r="H22" s="114">
        <v>79</v>
      </c>
      <c r="I22" s="140">
        <v>75</v>
      </c>
      <c r="J22" s="115">
        <v>-6</v>
      </c>
      <c r="K22" s="116">
        <v>-8</v>
      </c>
    </row>
    <row r="23" spans="1:11" ht="14.1" customHeight="1" x14ac:dyDescent="0.2">
      <c r="A23" s="306">
        <v>23</v>
      </c>
      <c r="B23" s="307" t="s">
        <v>240</v>
      </c>
      <c r="C23" s="308"/>
      <c r="D23" s="113">
        <v>0.52933392148213498</v>
      </c>
      <c r="E23" s="115">
        <v>24</v>
      </c>
      <c r="F23" s="114">
        <v>12</v>
      </c>
      <c r="G23" s="114">
        <v>26</v>
      </c>
      <c r="H23" s="114">
        <v>25</v>
      </c>
      <c r="I23" s="140">
        <v>197</v>
      </c>
      <c r="J23" s="115">
        <v>-173</v>
      </c>
      <c r="K23" s="116">
        <v>-87.817258883248726</v>
      </c>
    </row>
    <row r="24" spans="1:11" ht="14.1" customHeight="1" x14ac:dyDescent="0.2">
      <c r="A24" s="306">
        <v>24</v>
      </c>
      <c r="B24" s="307" t="s">
        <v>241</v>
      </c>
      <c r="C24" s="308"/>
      <c r="D24" s="113">
        <v>3.4627260696956328</v>
      </c>
      <c r="E24" s="115">
        <v>157</v>
      </c>
      <c r="F24" s="114">
        <v>149</v>
      </c>
      <c r="G24" s="114">
        <v>205</v>
      </c>
      <c r="H24" s="114">
        <v>183</v>
      </c>
      <c r="I24" s="140">
        <v>179</v>
      </c>
      <c r="J24" s="115">
        <v>-22</v>
      </c>
      <c r="K24" s="116">
        <v>-12.29050279329609</v>
      </c>
    </row>
    <row r="25" spans="1:11" ht="14.1" customHeight="1" x14ac:dyDescent="0.2">
      <c r="A25" s="306">
        <v>25</v>
      </c>
      <c r="B25" s="307" t="s">
        <v>242</v>
      </c>
      <c r="C25" s="308"/>
      <c r="D25" s="113">
        <v>4.6096162329069257</v>
      </c>
      <c r="E25" s="115">
        <v>209</v>
      </c>
      <c r="F25" s="114">
        <v>127</v>
      </c>
      <c r="G25" s="114">
        <v>309</v>
      </c>
      <c r="H25" s="114">
        <v>251</v>
      </c>
      <c r="I25" s="140">
        <v>247</v>
      </c>
      <c r="J25" s="115">
        <v>-38</v>
      </c>
      <c r="K25" s="116">
        <v>-15.384615384615385</v>
      </c>
    </row>
    <row r="26" spans="1:11" ht="14.1" customHeight="1" x14ac:dyDescent="0.2">
      <c r="A26" s="306">
        <v>26</v>
      </c>
      <c r="B26" s="307" t="s">
        <v>243</v>
      </c>
      <c r="C26" s="308"/>
      <c r="D26" s="113">
        <v>5.2051168945743269</v>
      </c>
      <c r="E26" s="115">
        <v>236</v>
      </c>
      <c r="F26" s="114">
        <v>79</v>
      </c>
      <c r="G26" s="114">
        <v>238</v>
      </c>
      <c r="H26" s="114">
        <v>134</v>
      </c>
      <c r="I26" s="140">
        <v>208</v>
      </c>
      <c r="J26" s="115">
        <v>28</v>
      </c>
      <c r="K26" s="116">
        <v>13.461538461538462</v>
      </c>
    </row>
    <row r="27" spans="1:11" ht="14.1" customHeight="1" x14ac:dyDescent="0.2">
      <c r="A27" s="306">
        <v>27</v>
      </c>
      <c r="B27" s="307" t="s">
        <v>244</v>
      </c>
      <c r="C27" s="308"/>
      <c r="D27" s="113">
        <v>3.0877812086457874</v>
      </c>
      <c r="E27" s="115">
        <v>140</v>
      </c>
      <c r="F27" s="114">
        <v>120</v>
      </c>
      <c r="G27" s="114">
        <v>146</v>
      </c>
      <c r="H27" s="114">
        <v>144</v>
      </c>
      <c r="I27" s="140">
        <v>141</v>
      </c>
      <c r="J27" s="115">
        <v>-1</v>
      </c>
      <c r="K27" s="116">
        <v>-0.70921985815602839</v>
      </c>
    </row>
    <row r="28" spans="1:11" ht="14.1" customHeight="1" x14ac:dyDescent="0.2">
      <c r="A28" s="306">
        <v>28</v>
      </c>
      <c r="B28" s="307" t="s">
        <v>245</v>
      </c>
      <c r="C28" s="308"/>
      <c r="D28" s="113">
        <v>1.1910013233348038</v>
      </c>
      <c r="E28" s="115">
        <v>54</v>
      </c>
      <c r="F28" s="114">
        <v>16</v>
      </c>
      <c r="G28" s="114">
        <v>31</v>
      </c>
      <c r="H28" s="114">
        <v>21</v>
      </c>
      <c r="I28" s="140">
        <v>38</v>
      </c>
      <c r="J28" s="115">
        <v>16</v>
      </c>
      <c r="K28" s="116">
        <v>42.10526315789474</v>
      </c>
    </row>
    <row r="29" spans="1:11" ht="14.1" customHeight="1" x14ac:dyDescent="0.2">
      <c r="A29" s="306">
        <v>29</v>
      </c>
      <c r="B29" s="307" t="s">
        <v>246</v>
      </c>
      <c r="C29" s="308"/>
      <c r="D29" s="113">
        <v>2.9995588883987647</v>
      </c>
      <c r="E29" s="115">
        <v>136</v>
      </c>
      <c r="F29" s="114">
        <v>169</v>
      </c>
      <c r="G29" s="114">
        <v>213</v>
      </c>
      <c r="H29" s="114">
        <v>170</v>
      </c>
      <c r="I29" s="140">
        <v>178</v>
      </c>
      <c r="J29" s="115">
        <v>-42</v>
      </c>
      <c r="K29" s="116">
        <v>-23.59550561797753</v>
      </c>
    </row>
    <row r="30" spans="1:11" ht="14.1" customHeight="1" x14ac:dyDescent="0.2">
      <c r="A30" s="306" t="s">
        <v>247</v>
      </c>
      <c r="B30" s="307" t="s">
        <v>248</v>
      </c>
      <c r="C30" s="308"/>
      <c r="D30" s="113">
        <v>1.2130569033965592</v>
      </c>
      <c r="E30" s="115">
        <v>55</v>
      </c>
      <c r="F30" s="114">
        <v>83</v>
      </c>
      <c r="G30" s="114">
        <v>127</v>
      </c>
      <c r="H30" s="114">
        <v>80</v>
      </c>
      <c r="I30" s="140" t="s">
        <v>513</v>
      </c>
      <c r="J30" s="115" t="s">
        <v>513</v>
      </c>
      <c r="K30" s="116" t="s">
        <v>513</v>
      </c>
    </row>
    <row r="31" spans="1:11" ht="14.1" customHeight="1" x14ac:dyDescent="0.2">
      <c r="A31" s="306" t="s">
        <v>249</v>
      </c>
      <c r="B31" s="307" t="s">
        <v>250</v>
      </c>
      <c r="C31" s="308"/>
      <c r="D31" s="113">
        <v>1.7865019850022055</v>
      </c>
      <c r="E31" s="115">
        <v>81</v>
      </c>
      <c r="F31" s="114">
        <v>86</v>
      </c>
      <c r="G31" s="114" t="s">
        <v>513</v>
      </c>
      <c r="H31" s="114">
        <v>90</v>
      </c>
      <c r="I31" s="140">
        <v>92</v>
      </c>
      <c r="J31" s="115">
        <v>-11</v>
      </c>
      <c r="K31" s="116">
        <v>-11.956521739130435</v>
      </c>
    </row>
    <row r="32" spans="1:11" ht="14.1" customHeight="1" x14ac:dyDescent="0.2">
      <c r="A32" s="306">
        <v>31</v>
      </c>
      <c r="B32" s="307" t="s">
        <v>251</v>
      </c>
      <c r="C32" s="308"/>
      <c r="D32" s="113">
        <v>0.28672254080282311</v>
      </c>
      <c r="E32" s="115">
        <v>13</v>
      </c>
      <c r="F32" s="114">
        <v>8</v>
      </c>
      <c r="G32" s="114">
        <v>17</v>
      </c>
      <c r="H32" s="114">
        <v>25</v>
      </c>
      <c r="I32" s="140">
        <v>22</v>
      </c>
      <c r="J32" s="115">
        <v>-9</v>
      </c>
      <c r="K32" s="116">
        <v>-40.909090909090907</v>
      </c>
    </row>
    <row r="33" spans="1:11" ht="14.1" customHeight="1" x14ac:dyDescent="0.2">
      <c r="A33" s="306">
        <v>32</v>
      </c>
      <c r="B33" s="307" t="s">
        <v>252</v>
      </c>
      <c r="C33" s="308"/>
      <c r="D33" s="113">
        <v>8.8883987648875173</v>
      </c>
      <c r="E33" s="115">
        <v>403</v>
      </c>
      <c r="F33" s="114">
        <v>85</v>
      </c>
      <c r="G33" s="114">
        <v>201</v>
      </c>
      <c r="H33" s="114">
        <v>247</v>
      </c>
      <c r="I33" s="140">
        <v>415</v>
      </c>
      <c r="J33" s="115">
        <v>-12</v>
      </c>
      <c r="K33" s="116">
        <v>-2.8915662650602409</v>
      </c>
    </row>
    <row r="34" spans="1:11" ht="14.1" customHeight="1" x14ac:dyDescent="0.2">
      <c r="A34" s="306">
        <v>33</v>
      </c>
      <c r="B34" s="307" t="s">
        <v>253</v>
      </c>
      <c r="C34" s="308"/>
      <c r="D34" s="113">
        <v>5.0507278341420383</v>
      </c>
      <c r="E34" s="115">
        <v>229</v>
      </c>
      <c r="F34" s="114">
        <v>41</v>
      </c>
      <c r="G34" s="114">
        <v>101</v>
      </c>
      <c r="H34" s="114">
        <v>113</v>
      </c>
      <c r="I34" s="140">
        <v>242</v>
      </c>
      <c r="J34" s="115">
        <v>-13</v>
      </c>
      <c r="K34" s="116">
        <v>-5.3719008264462813</v>
      </c>
    </row>
    <row r="35" spans="1:11" ht="14.1" customHeight="1" x14ac:dyDescent="0.2">
      <c r="A35" s="306">
        <v>34</v>
      </c>
      <c r="B35" s="307" t="s">
        <v>254</v>
      </c>
      <c r="C35" s="308"/>
      <c r="D35" s="113">
        <v>2.2276135862373181</v>
      </c>
      <c r="E35" s="115">
        <v>101</v>
      </c>
      <c r="F35" s="114">
        <v>60</v>
      </c>
      <c r="G35" s="114">
        <v>126</v>
      </c>
      <c r="H35" s="114">
        <v>75</v>
      </c>
      <c r="I35" s="140">
        <v>121</v>
      </c>
      <c r="J35" s="115">
        <v>-20</v>
      </c>
      <c r="K35" s="116">
        <v>-16.528925619834709</v>
      </c>
    </row>
    <row r="36" spans="1:11" ht="14.1" customHeight="1" x14ac:dyDescent="0.2">
      <c r="A36" s="306">
        <v>41</v>
      </c>
      <c r="B36" s="307" t="s">
        <v>255</v>
      </c>
      <c r="C36" s="308"/>
      <c r="D36" s="113">
        <v>0.77194530216144686</v>
      </c>
      <c r="E36" s="115">
        <v>35</v>
      </c>
      <c r="F36" s="114">
        <v>29</v>
      </c>
      <c r="G36" s="114">
        <v>57</v>
      </c>
      <c r="H36" s="114">
        <v>23</v>
      </c>
      <c r="I36" s="140">
        <v>19</v>
      </c>
      <c r="J36" s="115">
        <v>16</v>
      </c>
      <c r="K36" s="116">
        <v>84.21052631578948</v>
      </c>
    </row>
    <row r="37" spans="1:11" ht="14.1" customHeight="1" x14ac:dyDescent="0.2">
      <c r="A37" s="306">
        <v>42</v>
      </c>
      <c r="B37" s="307" t="s">
        <v>256</v>
      </c>
      <c r="C37" s="308"/>
      <c r="D37" s="113">
        <v>6.6166740185266873E-2</v>
      </c>
      <c r="E37" s="115">
        <v>3</v>
      </c>
      <c r="F37" s="114">
        <v>6</v>
      </c>
      <c r="G37" s="114">
        <v>4</v>
      </c>
      <c r="H37" s="114" t="s">
        <v>513</v>
      </c>
      <c r="I37" s="140">
        <v>4</v>
      </c>
      <c r="J37" s="115">
        <v>-1</v>
      </c>
      <c r="K37" s="116">
        <v>-25</v>
      </c>
    </row>
    <row r="38" spans="1:11" ht="14.1" customHeight="1" x14ac:dyDescent="0.2">
      <c r="A38" s="306">
        <v>43</v>
      </c>
      <c r="B38" s="307" t="s">
        <v>257</v>
      </c>
      <c r="C38" s="308"/>
      <c r="D38" s="113">
        <v>1.3012792236435817</v>
      </c>
      <c r="E38" s="115">
        <v>59</v>
      </c>
      <c r="F38" s="114">
        <v>48</v>
      </c>
      <c r="G38" s="114">
        <v>93</v>
      </c>
      <c r="H38" s="114">
        <v>32</v>
      </c>
      <c r="I38" s="140">
        <v>49</v>
      </c>
      <c r="J38" s="115">
        <v>10</v>
      </c>
      <c r="K38" s="116">
        <v>20.408163265306122</v>
      </c>
    </row>
    <row r="39" spans="1:11" ht="14.1" customHeight="1" x14ac:dyDescent="0.2">
      <c r="A39" s="306">
        <v>51</v>
      </c>
      <c r="B39" s="307" t="s">
        <v>258</v>
      </c>
      <c r="C39" s="308"/>
      <c r="D39" s="113">
        <v>12.726069695632996</v>
      </c>
      <c r="E39" s="115">
        <v>577</v>
      </c>
      <c r="F39" s="114">
        <v>444</v>
      </c>
      <c r="G39" s="114">
        <v>618</v>
      </c>
      <c r="H39" s="114">
        <v>572</v>
      </c>
      <c r="I39" s="140">
        <v>901</v>
      </c>
      <c r="J39" s="115">
        <v>-324</v>
      </c>
      <c r="K39" s="116">
        <v>-35.96004439511654</v>
      </c>
    </row>
    <row r="40" spans="1:11" ht="14.1" customHeight="1" x14ac:dyDescent="0.2">
      <c r="A40" s="306" t="s">
        <v>259</v>
      </c>
      <c r="B40" s="307" t="s">
        <v>260</v>
      </c>
      <c r="C40" s="308"/>
      <c r="D40" s="113">
        <v>12.218791354212616</v>
      </c>
      <c r="E40" s="115">
        <v>554</v>
      </c>
      <c r="F40" s="114">
        <v>423</v>
      </c>
      <c r="G40" s="114">
        <v>592</v>
      </c>
      <c r="H40" s="114">
        <v>545</v>
      </c>
      <c r="I40" s="140">
        <v>873</v>
      </c>
      <c r="J40" s="115">
        <v>-319</v>
      </c>
      <c r="K40" s="116">
        <v>-36.54066437571592</v>
      </c>
    </row>
    <row r="41" spans="1:11" ht="14.1" customHeight="1" x14ac:dyDescent="0.2">
      <c r="A41" s="306"/>
      <c r="B41" s="307" t="s">
        <v>261</v>
      </c>
      <c r="C41" s="308"/>
      <c r="D41" s="113">
        <v>11.821790913101015</v>
      </c>
      <c r="E41" s="115">
        <v>536</v>
      </c>
      <c r="F41" s="114">
        <v>408</v>
      </c>
      <c r="G41" s="114">
        <v>565</v>
      </c>
      <c r="H41" s="114">
        <v>525</v>
      </c>
      <c r="I41" s="140">
        <v>857</v>
      </c>
      <c r="J41" s="115">
        <v>-321</v>
      </c>
      <c r="K41" s="116">
        <v>-37.456242707117852</v>
      </c>
    </row>
    <row r="42" spans="1:11" ht="14.1" customHeight="1" x14ac:dyDescent="0.2">
      <c r="A42" s="306">
        <v>52</v>
      </c>
      <c r="B42" s="307" t="s">
        <v>262</v>
      </c>
      <c r="C42" s="308"/>
      <c r="D42" s="113">
        <v>6.8151742390824879</v>
      </c>
      <c r="E42" s="115">
        <v>309</v>
      </c>
      <c r="F42" s="114">
        <v>127</v>
      </c>
      <c r="G42" s="114">
        <v>195</v>
      </c>
      <c r="H42" s="114">
        <v>277</v>
      </c>
      <c r="I42" s="140">
        <v>403</v>
      </c>
      <c r="J42" s="115">
        <v>-94</v>
      </c>
      <c r="K42" s="116">
        <v>-23.325062034739453</v>
      </c>
    </row>
    <row r="43" spans="1:11" ht="14.1" customHeight="1" x14ac:dyDescent="0.2">
      <c r="A43" s="306" t="s">
        <v>263</v>
      </c>
      <c r="B43" s="307" t="s">
        <v>264</v>
      </c>
      <c r="C43" s="308"/>
      <c r="D43" s="113">
        <v>4.8963387737097488</v>
      </c>
      <c r="E43" s="115">
        <v>222</v>
      </c>
      <c r="F43" s="114">
        <v>98</v>
      </c>
      <c r="G43" s="114">
        <v>155</v>
      </c>
      <c r="H43" s="114">
        <v>212</v>
      </c>
      <c r="I43" s="140">
        <v>327</v>
      </c>
      <c r="J43" s="115">
        <v>-105</v>
      </c>
      <c r="K43" s="116">
        <v>-32.110091743119263</v>
      </c>
    </row>
    <row r="44" spans="1:11" ht="14.1" customHeight="1" x14ac:dyDescent="0.2">
      <c r="A44" s="306">
        <v>53</v>
      </c>
      <c r="B44" s="307" t="s">
        <v>265</v>
      </c>
      <c r="C44" s="308"/>
      <c r="D44" s="113">
        <v>0.22055580061755625</v>
      </c>
      <c r="E44" s="115">
        <v>10</v>
      </c>
      <c r="F44" s="114">
        <v>34</v>
      </c>
      <c r="G44" s="114">
        <v>32</v>
      </c>
      <c r="H44" s="114">
        <v>40</v>
      </c>
      <c r="I44" s="140">
        <v>17</v>
      </c>
      <c r="J44" s="115">
        <v>-7</v>
      </c>
      <c r="K44" s="116">
        <v>-41.176470588235297</v>
      </c>
    </row>
    <row r="45" spans="1:11" ht="14.1" customHeight="1" x14ac:dyDescent="0.2">
      <c r="A45" s="306" t="s">
        <v>266</v>
      </c>
      <c r="B45" s="307" t="s">
        <v>267</v>
      </c>
      <c r="C45" s="308"/>
      <c r="D45" s="113">
        <v>0.22055580061755625</v>
      </c>
      <c r="E45" s="115">
        <v>10</v>
      </c>
      <c r="F45" s="114">
        <v>34</v>
      </c>
      <c r="G45" s="114">
        <v>31</v>
      </c>
      <c r="H45" s="114">
        <v>40</v>
      </c>
      <c r="I45" s="140">
        <v>17</v>
      </c>
      <c r="J45" s="115">
        <v>-7</v>
      </c>
      <c r="K45" s="116">
        <v>-41.176470588235297</v>
      </c>
    </row>
    <row r="46" spans="1:11" ht="14.1" customHeight="1" x14ac:dyDescent="0.2">
      <c r="A46" s="306">
        <v>54</v>
      </c>
      <c r="B46" s="307" t="s">
        <v>268</v>
      </c>
      <c r="C46" s="308"/>
      <c r="D46" s="113">
        <v>4.3890604322893694</v>
      </c>
      <c r="E46" s="115">
        <v>199</v>
      </c>
      <c r="F46" s="114">
        <v>245</v>
      </c>
      <c r="G46" s="114">
        <v>275</v>
      </c>
      <c r="H46" s="114">
        <v>194</v>
      </c>
      <c r="I46" s="140">
        <v>243</v>
      </c>
      <c r="J46" s="115">
        <v>-44</v>
      </c>
      <c r="K46" s="116">
        <v>-18.106995884773664</v>
      </c>
    </row>
    <row r="47" spans="1:11" ht="14.1" customHeight="1" x14ac:dyDescent="0.2">
      <c r="A47" s="306">
        <v>61</v>
      </c>
      <c r="B47" s="307" t="s">
        <v>269</v>
      </c>
      <c r="C47" s="308"/>
      <c r="D47" s="113">
        <v>2.4481693868548744</v>
      </c>
      <c r="E47" s="115">
        <v>111</v>
      </c>
      <c r="F47" s="114">
        <v>62</v>
      </c>
      <c r="G47" s="114">
        <v>95</v>
      </c>
      <c r="H47" s="114">
        <v>73</v>
      </c>
      <c r="I47" s="140">
        <v>95</v>
      </c>
      <c r="J47" s="115">
        <v>16</v>
      </c>
      <c r="K47" s="116">
        <v>16.842105263157894</v>
      </c>
    </row>
    <row r="48" spans="1:11" ht="14.1" customHeight="1" x14ac:dyDescent="0.2">
      <c r="A48" s="306">
        <v>62</v>
      </c>
      <c r="B48" s="307" t="s">
        <v>270</v>
      </c>
      <c r="C48" s="308"/>
      <c r="D48" s="113">
        <v>6.5505072783414207</v>
      </c>
      <c r="E48" s="115">
        <v>297</v>
      </c>
      <c r="F48" s="114">
        <v>259</v>
      </c>
      <c r="G48" s="114">
        <v>421</v>
      </c>
      <c r="H48" s="114">
        <v>250</v>
      </c>
      <c r="I48" s="140">
        <v>272</v>
      </c>
      <c r="J48" s="115">
        <v>25</v>
      </c>
      <c r="K48" s="116">
        <v>9.1911764705882355</v>
      </c>
    </row>
    <row r="49" spans="1:11" ht="14.1" customHeight="1" x14ac:dyDescent="0.2">
      <c r="A49" s="306">
        <v>63</v>
      </c>
      <c r="B49" s="307" t="s">
        <v>271</v>
      </c>
      <c r="C49" s="308"/>
      <c r="D49" s="113">
        <v>1.1027790030877813</v>
      </c>
      <c r="E49" s="115">
        <v>50</v>
      </c>
      <c r="F49" s="114">
        <v>50</v>
      </c>
      <c r="G49" s="114">
        <v>96</v>
      </c>
      <c r="H49" s="114">
        <v>76</v>
      </c>
      <c r="I49" s="140">
        <v>85</v>
      </c>
      <c r="J49" s="115">
        <v>-35</v>
      </c>
      <c r="K49" s="116">
        <v>-41.176470588235297</v>
      </c>
    </row>
    <row r="50" spans="1:11" ht="14.1" customHeight="1" x14ac:dyDescent="0.2">
      <c r="A50" s="306" t="s">
        <v>272</v>
      </c>
      <c r="B50" s="307" t="s">
        <v>273</v>
      </c>
      <c r="C50" s="308"/>
      <c r="D50" s="113">
        <v>0.26466696074106749</v>
      </c>
      <c r="E50" s="115">
        <v>12</v>
      </c>
      <c r="F50" s="114">
        <v>10</v>
      </c>
      <c r="G50" s="114">
        <v>16</v>
      </c>
      <c r="H50" s="114">
        <v>6</v>
      </c>
      <c r="I50" s="140">
        <v>14</v>
      </c>
      <c r="J50" s="115">
        <v>-2</v>
      </c>
      <c r="K50" s="116">
        <v>-14.285714285714286</v>
      </c>
    </row>
    <row r="51" spans="1:11" ht="14.1" customHeight="1" x14ac:dyDescent="0.2">
      <c r="A51" s="306" t="s">
        <v>274</v>
      </c>
      <c r="B51" s="307" t="s">
        <v>275</v>
      </c>
      <c r="C51" s="308"/>
      <c r="D51" s="113">
        <v>0.77194530216144686</v>
      </c>
      <c r="E51" s="115">
        <v>35</v>
      </c>
      <c r="F51" s="114">
        <v>38</v>
      </c>
      <c r="G51" s="114">
        <v>76</v>
      </c>
      <c r="H51" s="114">
        <v>67</v>
      </c>
      <c r="I51" s="140">
        <v>61</v>
      </c>
      <c r="J51" s="115">
        <v>-26</v>
      </c>
      <c r="K51" s="116">
        <v>-42.622950819672134</v>
      </c>
    </row>
    <row r="52" spans="1:11" ht="14.1" customHeight="1" x14ac:dyDescent="0.2">
      <c r="A52" s="306">
        <v>71</v>
      </c>
      <c r="B52" s="307" t="s">
        <v>276</v>
      </c>
      <c r="C52" s="308"/>
      <c r="D52" s="113">
        <v>7.6532862814292013</v>
      </c>
      <c r="E52" s="115">
        <v>347</v>
      </c>
      <c r="F52" s="114">
        <v>247</v>
      </c>
      <c r="G52" s="114">
        <v>384</v>
      </c>
      <c r="H52" s="114">
        <v>283</v>
      </c>
      <c r="I52" s="140">
        <v>407</v>
      </c>
      <c r="J52" s="115">
        <v>-60</v>
      </c>
      <c r="K52" s="116">
        <v>-14.742014742014742</v>
      </c>
    </row>
    <row r="53" spans="1:11" ht="14.1" customHeight="1" x14ac:dyDescent="0.2">
      <c r="A53" s="306" t="s">
        <v>277</v>
      </c>
      <c r="B53" s="307" t="s">
        <v>278</v>
      </c>
      <c r="C53" s="308"/>
      <c r="D53" s="113">
        <v>2.756947507719453</v>
      </c>
      <c r="E53" s="115">
        <v>125</v>
      </c>
      <c r="F53" s="114">
        <v>102</v>
      </c>
      <c r="G53" s="114">
        <v>152</v>
      </c>
      <c r="H53" s="114">
        <v>95</v>
      </c>
      <c r="I53" s="140">
        <v>166</v>
      </c>
      <c r="J53" s="115">
        <v>-41</v>
      </c>
      <c r="K53" s="116">
        <v>-24.698795180722893</v>
      </c>
    </row>
    <row r="54" spans="1:11" ht="14.1" customHeight="1" x14ac:dyDescent="0.2">
      <c r="A54" s="306" t="s">
        <v>279</v>
      </c>
      <c r="B54" s="307" t="s">
        <v>280</v>
      </c>
      <c r="C54" s="308"/>
      <c r="D54" s="113">
        <v>4.3008381120423467</v>
      </c>
      <c r="E54" s="115">
        <v>195</v>
      </c>
      <c r="F54" s="114">
        <v>123</v>
      </c>
      <c r="G54" s="114">
        <v>207</v>
      </c>
      <c r="H54" s="114">
        <v>163</v>
      </c>
      <c r="I54" s="140">
        <v>214</v>
      </c>
      <c r="J54" s="115">
        <v>-19</v>
      </c>
      <c r="K54" s="116">
        <v>-8.878504672897197</v>
      </c>
    </row>
    <row r="55" spans="1:11" ht="14.1" customHeight="1" x14ac:dyDescent="0.2">
      <c r="A55" s="306">
        <v>72</v>
      </c>
      <c r="B55" s="307" t="s">
        <v>281</v>
      </c>
      <c r="C55" s="308"/>
      <c r="D55" s="113">
        <v>1.4777238641376269</v>
      </c>
      <c r="E55" s="115">
        <v>67</v>
      </c>
      <c r="F55" s="114">
        <v>75</v>
      </c>
      <c r="G55" s="114">
        <v>83</v>
      </c>
      <c r="H55" s="114">
        <v>43</v>
      </c>
      <c r="I55" s="140">
        <v>60</v>
      </c>
      <c r="J55" s="115">
        <v>7</v>
      </c>
      <c r="K55" s="116">
        <v>11.666666666666666</v>
      </c>
    </row>
    <row r="56" spans="1:11" ht="14.1" customHeight="1" x14ac:dyDescent="0.2">
      <c r="A56" s="306" t="s">
        <v>282</v>
      </c>
      <c r="B56" s="307" t="s">
        <v>283</v>
      </c>
      <c r="C56" s="308"/>
      <c r="D56" s="113">
        <v>0.61755624172915746</v>
      </c>
      <c r="E56" s="115">
        <v>28</v>
      </c>
      <c r="F56" s="114">
        <v>13</v>
      </c>
      <c r="G56" s="114">
        <v>25</v>
      </c>
      <c r="H56" s="114">
        <v>10</v>
      </c>
      <c r="I56" s="140">
        <v>31</v>
      </c>
      <c r="J56" s="115">
        <v>-3</v>
      </c>
      <c r="K56" s="116">
        <v>-9.67741935483871</v>
      </c>
    </row>
    <row r="57" spans="1:11" ht="14.1" customHeight="1" x14ac:dyDescent="0.2">
      <c r="A57" s="306" t="s">
        <v>284</v>
      </c>
      <c r="B57" s="307" t="s">
        <v>285</v>
      </c>
      <c r="C57" s="308"/>
      <c r="D57" s="113">
        <v>0.61755624172915746</v>
      </c>
      <c r="E57" s="115">
        <v>28</v>
      </c>
      <c r="F57" s="114">
        <v>48</v>
      </c>
      <c r="G57" s="114">
        <v>29</v>
      </c>
      <c r="H57" s="114">
        <v>24</v>
      </c>
      <c r="I57" s="140">
        <v>18</v>
      </c>
      <c r="J57" s="115">
        <v>10</v>
      </c>
      <c r="K57" s="116">
        <v>55.555555555555557</v>
      </c>
    </row>
    <row r="58" spans="1:11" ht="14.1" customHeight="1" x14ac:dyDescent="0.2">
      <c r="A58" s="306">
        <v>73</v>
      </c>
      <c r="B58" s="307" t="s">
        <v>286</v>
      </c>
      <c r="C58" s="308"/>
      <c r="D58" s="113">
        <v>0.72783414203793562</v>
      </c>
      <c r="E58" s="115">
        <v>33</v>
      </c>
      <c r="F58" s="114">
        <v>29</v>
      </c>
      <c r="G58" s="114">
        <v>27</v>
      </c>
      <c r="H58" s="114">
        <v>23</v>
      </c>
      <c r="I58" s="140">
        <v>30</v>
      </c>
      <c r="J58" s="115">
        <v>3</v>
      </c>
      <c r="K58" s="116">
        <v>10</v>
      </c>
    </row>
    <row r="59" spans="1:11" ht="14.1" customHeight="1" x14ac:dyDescent="0.2">
      <c r="A59" s="306" t="s">
        <v>287</v>
      </c>
      <c r="B59" s="307" t="s">
        <v>288</v>
      </c>
      <c r="C59" s="308"/>
      <c r="D59" s="113">
        <v>0.55138950154389066</v>
      </c>
      <c r="E59" s="115">
        <v>25</v>
      </c>
      <c r="F59" s="114">
        <v>23</v>
      </c>
      <c r="G59" s="114">
        <v>23</v>
      </c>
      <c r="H59" s="114">
        <v>20</v>
      </c>
      <c r="I59" s="140">
        <v>23</v>
      </c>
      <c r="J59" s="115">
        <v>2</v>
      </c>
      <c r="K59" s="116">
        <v>8.695652173913043</v>
      </c>
    </row>
    <row r="60" spans="1:11" ht="14.1" customHeight="1" x14ac:dyDescent="0.2">
      <c r="A60" s="306">
        <v>81</v>
      </c>
      <c r="B60" s="307" t="s">
        <v>289</v>
      </c>
      <c r="C60" s="308"/>
      <c r="D60" s="113">
        <v>4.1023378914865463</v>
      </c>
      <c r="E60" s="115">
        <v>186</v>
      </c>
      <c r="F60" s="114">
        <v>183</v>
      </c>
      <c r="G60" s="114">
        <v>224</v>
      </c>
      <c r="H60" s="114">
        <v>133</v>
      </c>
      <c r="I60" s="140">
        <v>176</v>
      </c>
      <c r="J60" s="115">
        <v>10</v>
      </c>
      <c r="K60" s="116">
        <v>5.6818181818181817</v>
      </c>
    </row>
    <row r="61" spans="1:11" ht="14.1" customHeight="1" x14ac:dyDescent="0.2">
      <c r="A61" s="306" t="s">
        <v>290</v>
      </c>
      <c r="B61" s="307" t="s">
        <v>291</v>
      </c>
      <c r="C61" s="308"/>
      <c r="D61" s="113">
        <v>1.4336127040141156</v>
      </c>
      <c r="E61" s="115">
        <v>65</v>
      </c>
      <c r="F61" s="114">
        <v>37</v>
      </c>
      <c r="G61" s="114">
        <v>113</v>
      </c>
      <c r="H61" s="114">
        <v>35</v>
      </c>
      <c r="I61" s="140">
        <v>78</v>
      </c>
      <c r="J61" s="115">
        <v>-13</v>
      </c>
      <c r="K61" s="116">
        <v>-16.666666666666668</v>
      </c>
    </row>
    <row r="62" spans="1:11" ht="14.1" customHeight="1" x14ac:dyDescent="0.2">
      <c r="A62" s="306" t="s">
        <v>292</v>
      </c>
      <c r="B62" s="307" t="s">
        <v>293</v>
      </c>
      <c r="C62" s="308"/>
      <c r="D62" s="113">
        <v>0.94838994265549181</v>
      </c>
      <c r="E62" s="115">
        <v>43</v>
      </c>
      <c r="F62" s="114">
        <v>102</v>
      </c>
      <c r="G62" s="114">
        <v>57</v>
      </c>
      <c r="H62" s="114">
        <v>62</v>
      </c>
      <c r="I62" s="140">
        <v>39</v>
      </c>
      <c r="J62" s="115">
        <v>4</v>
      </c>
      <c r="K62" s="116">
        <v>10.256410256410257</v>
      </c>
    </row>
    <row r="63" spans="1:11" ht="14.1" customHeight="1" x14ac:dyDescent="0.2">
      <c r="A63" s="306"/>
      <c r="B63" s="307" t="s">
        <v>294</v>
      </c>
      <c r="C63" s="308"/>
      <c r="D63" s="113">
        <v>0.77194530216144686</v>
      </c>
      <c r="E63" s="115">
        <v>35</v>
      </c>
      <c r="F63" s="114">
        <v>95</v>
      </c>
      <c r="G63" s="114">
        <v>53</v>
      </c>
      <c r="H63" s="114">
        <v>58</v>
      </c>
      <c r="I63" s="140">
        <v>29</v>
      </c>
      <c r="J63" s="115">
        <v>6</v>
      </c>
      <c r="K63" s="116">
        <v>20.689655172413794</v>
      </c>
    </row>
    <row r="64" spans="1:11" ht="14.1" customHeight="1" x14ac:dyDescent="0.2">
      <c r="A64" s="306" t="s">
        <v>295</v>
      </c>
      <c r="B64" s="307" t="s">
        <v>296</v>
      </c>
      <c r="C64" s="308"/>
      <c r="D64" s="113">
        <v>0.57344508160564622</v>
      </c>
      <c r="E64" s="115">
        <v>26</v>
      </c>
      <c r="F64" s="114">
        <v>18</v>
      </c>
      <c r="G64" s="114">
        <v>19</v>
      </c>
      <c r="H64" s="114">
        <v>16</v>
      </c>
      <c r="I64" s="140">
        <v>23</v>
      </c>
      <c r="J64" s="115">
        <v>3</v>
      </c>
      <c r="K64" s="116">
        <v>13.043478260869565</v>
      </c>
    </row>
    <row r="65" spans="1:11" ht="14.1" customHeight="1" x14ac:dyDescent="0.2">
      <c r="A65" s="306" t="s">
        <v>297</v>
      </c>
      <c r="B65" s="307" t="s">
        <v>298</v>
      </c>
      <c r="C65" s="308"/>
      <c r="D65" s="113">
        <v>0.8160564622849581</v>
      </c>
      <c r="E65" s="115">
        <v>37</v>
      </c>
      <c r="F65" s="114">
        <v>15</v>
      </c>
      <c r="G65" s="114">
        <v>17</v>
      </c>
      <c r="H65" s="114">
        <v>7</v>
      </c>
      <c r="I65" s="140">
        <v>19</v>
      </c>
      <c r="J65" s="115">
        <v>18</v>
      </c>
      <c r="K65" s="116">
        <v>94.736842105263165</v>
      </c>
    </row>
    <row r="66" spans="1:11" ht="14.1" customHeight="1" x14ac:dyDescent="0.2">
      <c r="A66" s="306">
        <v>82</v>
      </c>
      <c r="B66" s="307" t="s">
        <v>299</v>
      </c>
      <c r="C66" s="308"/>
      <c r="D66" s="113">
        <v>2.1173356859285399</v>
      </c>
      <c r="E66" s="115">
        <v>96</v>
      </c>
      <c r="F66" s="114">
        <v>72</v>
      </c>
      <c r="G66" s="114">
        <v>130</v>
      </c>
      <c r="H66" s="114">
        <v>72</v>
      </c>
      <c r="I66" s="140">
        <v>78</v>
      </c>
      <c r="J66" s="115">
        <v>18</v>
      </c>
      <c r="K66" s="116">
        <v>23.076923076923077</v>
      </c>
    </row>
    <row r="67" spans="1:11" ht="14.1" customHeight="1" x14ac:dyDescent="0.2">
      <c r="A67" s="306" t="s">
        <v>300</v>
      </c>
      <c r="B67" s="307" t="s">
        <v>301</v>
      </c>
      <c r="C67" s="308"/>
      <c r="D67" s="113">
        <v>1.2130569033965592</v>
      </c>
      <c r="E67" s="115">
        <v>55</v>
      </c>
      <c r="F67" s="114">
        <v>52</v>
      </c>
      <c r="G67" s="114">
        <v>87</v>
      </c>
      <c r="H67" s="114">
        <v>51</v>
      </c>
      <c r="I67" s="140">
        <v>59</v>
      </c>
      <c r="J67" s="115">
        <v>-4</v>
      </c>
      <c r="K67" s="116">
        <v>-6.7796610169491522</v>
      </c>
    </row>
    <row r="68" spans="1:11" ht="14.1" customHeight="1" x14ac:dyDescent="0.2">
      <c r="A68" s="306" t="s">
        <v>302</v>
      </c>
      <c r="B68" s="307" t="s">
        <v>303</v>
      </c>
      <c r="C68" s="308"/>
      <c r="D68" s="113">
        <v>0.5955006616674019</v>
      </c>
      <c r="E68" s="115">
        <v>27</v>
      </c>
      <c r="F68" s="114">
        <v>12</v>
      </c>
      <c r="G68" s="114">
        <v>32</v>
      </c>
      <c r="H68" s="114">
        <v>18</v>
      </c>
      <c r="I68" s="140">
        <v>15</v>
      </c>
      <c r="J68" s="115">
        <v>12</v>
      </c>
      <c r="K68" s="116">
        <v>80</v>
      </c>
    </row>
    <row r="69" spans="1:11" ht="14.1" customHeight="1" x14ac:dyDescent="0.2">
      <c r="A69" s="306">
        <v>83</v>
      </c>
      <c r="B69" s="307" t="s">
        <v>304</v>
      </c>
      <c r="C69" s="308"/>
      <c r="D69" s="113">
        <v>2.3378914865460962</v>
      </c>
      <c r="E69" s="115">
        <v>106</v>
      </c>
      <c r="F69" s="114">
        <v>94</v>
      </c>
      <c r="G69" s="114">
        <v>337</v>
      </c>
      <c r="H69" s="114">
        <v>107</v>
      </c>
      <c r="I69" s="140">
        <v>101</v>
      </c>
      <c r="J69" s="115">
        <v>5</v>
      </c>
      <c r="K69" s="116">
        <v>4.9504950495049505</v>
      </c>
    </row>
    <row r="70" spans="1:11" ht="14.1" customHeight="1" x14ac:dyDescent="0.2">
      <c r="A70" s="306" t="s">
        <v>305</v>
      </c>
      <c r="B70" s="307" t="s">
        <v>306</v>
      </c>
      <c r="C70" s="308"/>
      <c r="D70" s="113">
        <v>1.7423908248786943</v>
      </c>
      <c r="E70" s="115">
        <v>79</v>
      </c>
      <c r="F70" s="114">
        <v>67</v>
      </c>
      <c r="G70" s="114">
        <v>301</v>
      </c>
      <c r="H70" s="114">
        <v>69</v>
      </c>
      <c r="I70" s="140">
        <v>78</v>
      </c>
      <c r="J70" s="115">
        <v>1</v>
      </c>
      <c r="K70" s="116">
        <v>1.2820512820512822</v>
      </c>
    </row>
    <row r="71" spans="1:11" ht="14.1" customHeight="1" x14ac:dyDescent="0.2">
      <c r="A71" s="306"/>
      <c r="B71" s="307" t="s">
        <v>307</v>
      </c>
      <c r="C71" s="308"/>
      <c r="D71" s="113">
        <v>1.4556682840758712</v>
      </c>
      <c r="E71" s="115">
        <v>66</v>
      </c>
      <c r="F71" s="114">
        <v>50</v>
      </c>
      <c r="G71" s="114">
        <v>273</v>
      </c>
      <c r="H71" s="114">
        <v>60</v>
      </c>
      <c r="I71" s="140">
        <v>69</v>
      </c>
      <c r="J71" s="115">
        <v>-3</v>
      </c>
      <c r="K71" s="116">
        <v>-4.3478260869565215</v>
      </c>
    </row>
    <row r="72" spans="1:11" ht="14.1" customHeight="1" x14ac:dyDescent="0.2">
      <c r="A72" s="306">
        <v>84</v>
      </c>
      <c r="B72" s="307" t="s">
        <v>308</v>
      </c>
      <c r="C72" s="308"/>
      <c r="D72" s="113">
        <v>0.52933392148213498</v>
      </c>
      <c r="E72" s="115">
        <v>24</v>
      </c>
      <c r="F72" s="114">
        <v>21</v>
      </c>
      <c r="G72" s="114">
        <v>79</v>
      </c>
      <c r="H72" s="114">
        <v>17</v>
      </c>
      <c r="I72" s="140">
        <v>20</v>
      </c>
      <c r="J72" s="115">
        <v>4</v>
      </c>
      <c r="K72" s="116">
        <v>20</v>
      </c>
    </row>
    <row r="73" spans="1:11" ht="14.1" customHeight="1" x14ac:dyDescent="0.2">
      <c r="A73" s="306" t="s">
        <v>309</v>
      </c>
      <c r="B73" s="307" t="s">
        <v>310</v>
      </c>
      <c r="C73" s="308"/>
      <c r="D73" s="113">
        <v>0.17644464049404499</v>
      </c>
      <c r="E73" s="115">
        <v>8</v>
      </c>
      <c r="F73" s="114">
        <v>3</v>
      </c>
      <c r="G73" s="114">
        <v>44</v>
      </c>
      <c r="H73" s="114" t="s">
        <v>513</v>
      </c>
      <c r="I73" s="140">
        <v>10</v>
      </c>
      <c r="J73" s="115">
        <v>-2</v>
      </c>
      <c r="K73" s="116">
        <v>-20</v>
      </c>
    </row>
    <row r="74" spans="1:11" ht="14.1" customHeight="1" x14ac:dyDescent="0.2">
      <c r="A74" s="306" t="s">
        <v>311</v>
      </c>
      <c r="B74" s="307" t="s">
        <v>312</v>
      </c>
      <c r="C74" s="308"/>
      <c r="D74" s="113">
        <v>0</v>
      </c>
      <c r="E74" s="115">
        <v>0</v>
      </c>
      <c r="F74" s="114">
        <v>6</v>
      </c>
      <c r="G74" s="114">
        <v>6</v>
      </c>
      <c r="H74" s="114">
        <v>3</v>
      </c>
      <c r="I74" s="140">
        <v>0</v>
      </c>
      <c r="J74" s="115">
        <v>0</v>
      </c>
      <c r="K74" s="116">
        <v>0</v>
      </c>
    </row>
    <row r="75" spans="1:11" ht="14.1" customHeight="1" x14ac:dyDescent="0.2">
      <c r="A75" s="306" t="s">
        <v>313</v>
      </c>
      <c r="B75" s="307" t="s">
        <v>314</v>
      </c>
      <c r="C75" s="308"/>
      <c r="D75" s="113">
        <v>8.8222320247022493E-2</v>
      </c>
      <c r="E75" s="115">
        <v>4</v>
      </c>
      <c r="F75" s="114" t="s">
        <v>513</v>
      </c>
      <c r="G75" s="114">
        <v>0</v>
      </c>
      <c r="H75" s="114" t="s">
        <v>513</v>
      </c>
      <c r="I75" s="140">
        <v>0</v>
      </c>
      <c r="J75" s="115">
        <v>4</v>
      </c>
      <c r="K75" s="116" t="s">
        <v>514</v>
      </c>
    </row>
    <row r="76" spans="1:11" ht="14.1" customHeight="1" x14ac:dyDescent="0.2">
      <c r="A76" s="306">
        <v>91</v>
      </c>
      <c r="B76" s="307" t="s">
        <v>315</v>
      </c>
      <c r="C76" s="308"/>
      <c r="D76" s="113" t="s">
        <v>513</v>
      </c>
      <c r="E76" s="115" t="s">
        <v>513</v>
      </c>
      <c r="F76" s="114">
        <v>0</v>
      </c>
      <c r="G76" s="114">
        <v>3</v>
      </c>
      <c r="H76" s="114" t="s">
        <v>513</v>
      </c>
      <c r="I76" s="140" t="s">
        <v>513</v>
      </c>
      <c r="J76" s="115" t="s">
        <v>513</v>
      </c>
      <c r="K76" s="116" t="s">
        <v>513</v>
      </c>
    </row>
    <row r="77" spans="1:11" ht="14.1" customHeight="1" x14ac:dyDescent="0.2">
      <c r="A77" s="306">
        <v>92</v>
      </c>
      <c r="B77" s="307" t="s">
        <v>316</v>
      </c>
      <c r="C77" s="308"/>
      <c r="D77" s="113">
        <v>0.61755624172915746</v>
      </c>
      <c r="E77" s="115">
        <v>28</v>
      </c>
      <c r="F77" s="114">
        <v>23</v>
      </c>
      <c r="G77" s="114">
        <v>24</v>
      </c>
      <c r="H77" s="114">
        <v>27</v>
      </c>
      <c r="I77" s="140">
        <v>27</v>
      </c>
      <c r="J77" s="115">
        <v>1</v>
      </c>
      <c r="K77" s="116">
        <v>3.7037037037037037</v>
      </c>
    </row>
    <row r="78" spans="1:11" ht="14.1" customHeight="1" x14ac:dyDescent="0.2">
      <c r="A78" s="306">
        <v>93</v>
      </c>
      <c r="B78" s="307" t="s">
        <v>317</v>
      </c>
      <c r="C78" s="308"/>
      <c r="D78" s="113">
        <v>0.13233348037053375</v>
      </c>
      <c r="E78" s="115">
        <v>6</v>
      </c>
      <c r="F78" s="114">
        <v>5</v>
      </c>
      <c r="G78" s="114">
        <v>9</v>
      </c>
      <c r="H78" s="114">
        <v>4</v>
      </c>
      <c r="I78" s="140" t="s">
        <v>513</v>
      </c>
      <c r="J78" s="115" t="s">
        <v>513</v>
      </c>
      <c r="K78" s="116" t="s">
        <v>513</v>
      </c>
    </row>
    <row r="79" spans="1:11" ht="14.1" customHeight="1" x14ac:dyDescent="0.2">
      <c r="A79" s="306">
        <v>94</v>
      </c>
      <c r="B79" s="307" t="s">
        <v>318</v>
      </c>
      <c r="C79" s="308"/>
      <c r="D79" s="113" t="s">
        <v>513</v>
      </c>
      <c r="E79" s="115" t="s">
        <v>513</v>
      </c>
      <c r="F79" s="114">
        <v>5</v>
      </c>
      <c r="G79" s="114">
        <v>12</v>
      </c>
      <c r="H79" s="114">
        <v>6</v>
      </c>
      <c r="I79" s="140">
        <v>4</v>
      </c>
      <c r="J79" s="115" t="s">
        <v>513</v>
      </c>
      <c r="K79" s="116" t="s">
        <v>513</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4318</v>
      </c>
      <c r="E11" s="114">
        <v>3936</v>
      </c>
      <c r="F11" s="114">
        <v>4598</v>
      </c>
      <c r="G11" s="114">
        <v>3529</v>
      </c>
      <c r="H11" s="140">
        <v>4893</v>
      </c>
      <c r="I11" s="115">
        <v>-575</v>
      </c>
      <c r="J11" s="116">
        <v>-11.751481708563254</v>
      </c>
    </row>
    <row r="12" spans="1:15" s="110" customFormat="1" ht="24.95" customHeight="1" x14ac:dyDescent="0.2">
      <c r="A12" s="193" t="s">
        <v>132</v>
      </c>
      <c r="B12" s="194" t="s">
        <v>133</v>
      </c>
      <c r="C12" s="113">
        <v>1.9685039370078741</v>
      </c>
      <c r="D12" s="115">
        <v>85</v>
      </c>
      <c r="E12" s="114">
        <v>143</v>
      </c>
      <c r="F12" s="114">
        <v>161</v>
      </c>
      <c r="G12" s="114">
        <v>91</v>
      </c>
      <c r="H12" s="140">
        <v>62</v>
      </c>
      <c r="I12" s="115">
        <v>23</v>
      </c>
      <c r="J12" s="116">
        <v>37.096774193548384</v>
      </c>
    </row>
    <row r="13" spans="1:15" s="110" customFormat="1" ht="24.95" customHeight="1" x14ac:dyDescent="0.2">
      <c r="A13" s="193" t="s">
        <v>134</v>
      </c>
      <c r="B13" s="199" t="s">
        <v>214</v>
      </c>
      <c r="C13" s="113">
        <v>0.90319592403890692</v>
      </c>
      <c r="D13" s="115">
        <v>39</v>
      </c>
      <c r="E13" s="114">
        <v>25</v>
      </c>
      <c r="F13" s="114">
        <v>44</v>
      </c>
      <c r="G13" s="114">
        <v>38</v>
      </c>
      <c r="H13" s="140">
        <v>34</v>
      </c>
      <c r="I13" s="115">
        <v>5</v>
      </c>
      <c r="J13" s="116">
        <v>14.705882352941176</v>
      </c>
    </row>
    <row r="14" spans="1:15" s="287" customFormat="1" ht="24.95" customHeight="1" x14ac:dyDescent="0.2">
      <c r="A14" s="193" t="s">
        <v>215</v>
      </c>
      <c r="B14" s="199" t="s">
        <v>137</v>
      </c>
      <c r="C14" s="113">
        <v>22.163038443723945</v>
      </c>
      <c r="D14" s="115">
        <v>957</v>
      </c>
      <c r="E14" s="114">
        <v>793</v>
      </c>
      <c r="F14" s="114">
        <v>966</v>
      </c>
      <c r="G14" s="114">
        <v>755</v>
      </c>
      <c r="H14" s="140">
        <v>1276</v>
      </c>
      <c r="I14" s="115">
        <v>-319</v>
      </c>
      <c r="J14" s="116">
        <v>-25</v>
      </c>
      <c r="K14" s="110"/>
      <c r="L14" s="110"/>
      <c r="M14" s="110"/>
      <c r="N14" s="110"/>
      <c r="O14" s="110"/>
    </row>
    <row r="15" spans="1:15" s="110" customFormat="1" ht="24.95" customHeight="1" x14ac:dyDescent="0.2">
      <c r="A15" s="193" t="s">
        <v>216</v>
      </c>
      <c r="B15" s="199" t="s">
        <v>217</v>
      </c>
      <c r="C15" s="113">
        <v>4.2149143121815653</v>
      </c>
      <c r="D15" s="115">
        <v>182</v>
      </c>
      <c r="E15" s="114">
        <v>177</v>
      </c>
      <c r="F15" s="114">
        <v>282</v>
      </c>
      <c r="G15" s="114">
        <v>189</v>
      </c>
      <c r="H15" s="140">
        <v>579</v>
      </c>
      <c r="I15" s="115">
        <v>-397</v>
      </c>
      <c r="J15" s="116">
        <v>-68.566493955094998</v>
      </c>
    </row>
    <row r="16" spans="1:15" s="287" customFormat="1" ht="24.95" customHeight="1" x14ac:dyDescent="0.2">
      <c r="A16" s="193" t="s">
        <v>218</v>
      </c>
      <c r="B16" s="199" t="s">
        <v>141</v>
      </c>
      <c r="C16" s="113">
        <v>15.863825845298749</v>
      </c>
      <c r="D16" s="115">
        <v>685</v>
      </c>
      <c r="E16" s="114">
        <v>512</v>
      </c>
      <c r="F16" s="114">
        <v>572</v>
      </c>
      <c r="G16" s="114">
        <v>502</v>
      </c>
      <c r="H16" s="140">
        <v>615</v>
      </c>
      <c r="I16" s="115">
        <v>70</v>
      </c>
      <c r="J16" s="116">
        <v>11.382113821138212</v>
      </c>
      <c r="K16" s="110"/>
      <c r="L16" s="110"/>
      <c r="M16" s="110"/>
      <c r="N16" s="110"/>
      <c r="O16" s="110"/>
    </row>
    <row r="17" spans="1:15" s="110" customFormat="1" ht="24.95" customHeight="1" x14ac:dyDescent="0.2">
      <c r="A17" s="193" t="s">
        <v>142</v>
      </c>
      <c r="B17" s="199" t="s">
        <v>220</v>
      </c>
      <c r="C17" s="113">
        <v>2.0842982862436314</v>
      </c>
      <c r="D17" s="115">
        <v>90</v>
      </c>
      <c r="E17" s="114">
        <v>104</v>
      </c>
      <c r="F17" s="114">
        <v>112</v>
      </c>
      <c r="G17" s="114">
        <v>64</v>
      </c>
      <c r="H17" s="140">
        <v>82</v>
      </c>
      <c r="I17" s="115">
        <v>8</v>
      </c>
      <c r="J17" s="116">
        <v>9.7560975609756095</v>
      </c>
    </row>
    <row r="18" spans="1:15" s="287" customFormat="1" ht="24.95" customHeight="1" x14ac:dyDescent="0.2">
      <c r="A18" s="201" t="s">
        <v>144</v>
      </c>
      <c r="B18" s="202" t="s">
        <v>145</v>
      </c>
      <c r="C18" s="113">
        <v>14.057433997220935</v>
      </c>
      <c r="D18" s="115">
        <v>607</v>
      </c>
      <c r="E18" s="114">
        <v>750</v>
      </c>
      <c r="F18" s="114">
        <v>423</v>
      </c>
      <c r="G18" s="114">
        <v>371</v>
      </c>
      <c r="H18" s="140">
        <v>588</v>
      </c>
      <c r="I18" s="115">
        <v>19</v>
      </c>
      <c r="J18" s="116">
        <v>3.2312925170068025</v>
      </c>
      <c r="K18" s="110"/>
      <c r="L18" s="110"/>
      <c r="M18" s="110"/>
      <c r="N18" s="110"/>
      <c r="O18" s="110"/>
    </row>
    <row r="19" spans="1:15" s="110" customFormat="1" ht="24.95" customHeight="1" x14ac:dyDescent="0.2">
      <c r="A19" s="193" t="s">
        <v>146</v>
      </c>
      <c r="B19" s="199" t="s">
        <v>147</v>
      </c>
      <c r="C19" s="113">
        <v>13.710050949513663</v>
      </c>
      <c r="D19" s="115">
        <v>592</v>
      </c>
      <c r="E19" s="114">
        <v>461</v>
      </c>
      <c r="F19" s="114">
        <v>639</v>
      </c>
      <c r="G19" s="114">
        <v>472</v>
      </c>
      <c r="H19" s="140">
        <v>629</v>
      </c>
      <c r="I19" s="115">
        <v>-37</v>
      </c>
      <c r="J19" s="116">
        <v>-5.882352941176471</v>
      </c>
    </row>
    <row r="20" spans="1:15" s="287" customFormat="1" ht="24.95" customHeight="1" x14ac:dyDescent="0.2">
      <c r="A20" s="193" t="s">
        <v>148</v>
      </c>
      <c r="B20" s="199" t="s">
        <v>149</v>
      </c>
      <c r="C20" s="113">
        <v>7.0634553033811951</v>
      </c>
      <c r="D20" s="115">
        <v>305</v>
      </c>
      <c r="E20" s="114">
        <v>261</v>
      </c>
      <c r="F20" s="114">
        <v>281</v>
      </c>
      <c r="G20" s="114">
        <v>290</v>
      </c>
      <c r="H20" s="140">
        <v>599</v>
      </c>
      <c r="I20" s="115">
        <v>-294</v>
      </c>
      <c r="J20" s="116">
        <v>-49.081803005008346</v>
      </c>
      <c r="K20" s="110"/>
      <c r="L20" s="110"/>
      <c r="M20" s="110"/>
      <c r="N20" s="110"/>
      <c r="O20" s="110"/>
    </row>
    <row r="21" spans="1:15" s="110" customFormat="1" ht="24.95" customHeight="1" x14ac:dyDescent="0.2">
      <c r="A21" s="201" t="s">
        <v>150</v>
      </c>
      <c r="B21" s="202" t="s">
        <v>151</v>
      </c>
      <c r="C21" s="113">
        <v>4.1685965724872629</v>
      </c>
      <c r="D21" s="115">
        <v>180</v>
      </c>
      <c r="E21" s="114">
        <v>142</v>
      </c>
      <c r="F21" s="114">
        <v>167</v>
      </c>
      <c r="G21" s="114">
        <v>135</v>
      </c>
      <c r="H21" s="140">
        <v>123</v>
      </c>
      <c r="I21" s="115">
        <v>57</v>
      </c>
      <c r="J21" s="116">
        <v>46.341463414634148</v>
      </c>
    </row>
    <row r="22" spans="1:15" s="110" customFormat="1" ht="24.95" customHeight="1" x14ac:dyDescent="0.2">
      <c r="A22" s="201" t="s">
        <v>152</v>
      </c>
      <c r="B22" s="199" t="s">
        <v>153</v>
      </c>
      <c r="C22" s="113">
        <v>2.477999073645206</v>
      </c>
      <c r="D22" s="115">
        <v>107</v>
      </c>
      <c r="E22" s="114">
        <v>34</v>
      </c>
      <c r="F22" s="114">
        <v>53</v>
      </c>
      <c r="G22" s="114">
        <v>42</v>
      </c>
      <c r="H22" s="140">
        <v>52</v>
      </c>
      <c r="I22" s="115">
        <v>55</v>
      </c>
      <c r="J22" s="116">
        <v>105.76923076923077</v>
      </c>
    </row>
    <row r="23" spans="1:15" s="110" customFormat="1" ht="24.95" customHeight="1" x14ac:dyDescent="0.2">
      <c r="A23" s="193" t="s">
        <v>154</v>
      </c>
      <c r="B23" s="199" t="s">
        <v>155</v>
      </c>
      <c r="C23" s="113">
        <v>1.0421491431218157</v>
      </c>
      <c r="D23" s="115">
        <v>45</v>
      </c>
      <c r="E23" s="114">
        <v>36</v>
      </c>
      <c r="F23" s="114">
        <v>35</v>
      </c>
      <c r="G23" s="114">
        <v>25</v>
      </c>
      <c r="H23" s="140">
        <v>26</v>
      </c>
      <c r="I23" s="115">
        <v>19</v>
      </c>
      <c r="J23" s="116">
        <v>73.07692307692308</v>
      </c>
    </row>
    <row r="24" spans="1:15" s="110" customFormat="1" ht="24.95" customHeight="1" x14ac:dyDescent="0.2">
      <c r="A24" s="193" t="s">
        <v>156</v>
      </c>
      <c r="B24" s="199" t="s">
        <v>221</v>
      </c>
      <c r="C24" s="113">
        <v>4.7244094488188972</v>
      </c>
      <c r="D24" s="115">
        <v>204</v>
      </c>
      <c r="E24" s="114">
        <v>133</v>
      </c>
      <c r="F24" s="114">
        <v>252</v>
      </c>
      <c r="G24" s="114">
        <v>170</v>
      </c>
      <c r="H24" s="140">
        <v>195</v>
      </c>
      <c r="I24" s="115">
        <v>9</v>
      </c>
      <c r="J24" s="116">
        <v>4.615384615384615</v>
      </c>
    </row>
    <row r="25" spans="1:15" s="110" customFormat="1" ht="24.95" customHeight="1" x14ac:dyDescent="0.2">
      <c r="A25" s="193" t="s">
        <v>222</v>
      </c>
      <c r="B25" s="204" t="s">
        <v>159</v>
      </c>
      <c r="C25" s="113">
        <v>8.2908754052802216</v>
      </c>
      <c r="D25" s="115">
        <v>358</v>
      </c>
      <c r="E25" s="114">
        <v>388</v>
      </c>
      <c r="F25" s="114">
        <v>389</v>
      </c>
      <c r="G25" s="114">
        <v>328</v>
      </c>
      <c r="H25" s="140">
        <v>365</v>
      </c>
      <c r="I25" s="115">
        <v>-7</v>
      </c>
      <c r="J25" s="116">
        <v>-1.9178082191780821</v>
      </c>
    </row>
    <row r="26" spans="1:15" s="110" customFormat="1" ht="24.95" customHeight="1" x14ac:dyDescent="0.2">
      <c r="A26" s="201">
        <v>782.78300000000002</v>
      </c>
      <c r="B26" s="203" t="s">
        <v>160</v>
      </c>
      <c r="C26" s="113">
        <v>9.6340898564150077</v>
      </c>
      <c r="D26" s="115">
        <v>416</v>
      </c>
      <c r="E26" s="114">
        <v>400</v>
      </c>
      <c r="F26" s="114">
        <v>482</v>
      </c>
      <c r="G26" s="114">
        <v>420</v>
      </c>
      <c r="H26" s="140">
        <v>522</v>
      </c>
      <c r="I26" s="115">
        <v>-106</v>
      </c>
      <c r="J26" s="116">
        <v>-20.306513409961685</v>
      </c>
    </row>
    <row r="27" spans="1:15" s="110" customFormat="1" ht="24.95" customHeight="1" x14ac:dyDescent="0.2">
      <c r="A27" s="193" t="s">
        <v>161</v>
      </c>
      <c r="B27" s="199" t="s">
        <v>162</v>
      </c>
      <c r="C27" s="113">
        <v>1.7832329782306624</v>
      </c>
      <c r="D27" s="115">
        <v>77</v>
      </c>
      <c r="E27" s="114">
        <v>29</v>
      </c>
      <c r="F27" s="114">
        <v>134</v>
      </c>
      <c r="G27" s="114">
        <v>52</v>
      </c>
      <c r="H27" s="140">
        <v>75</v>
      </c>
      <c r="I27" s="115">
        <v>2</v>
      </c>
      <c r="J27" s="116">
        <v>2.6666666666666665</v>
      </c>
    </row>
    <row r="28" spans="1:15" s="110" customFormat="1" ht="24.95" customHeight="1" x14ac:dyDescent="0.2">
      <c r="A28" s="193" t="s">
        <v>163</v>
      </c>
      <c r="B28" s="199" t="s">
        <v>164</v>
      </c>
      <c r="C28" s="113">
        <v>0.92635479388605835</v>
      </c>
      <c r="D28" s="115">
        <v>40</v>
      </c>
      <c r="E28" s="114">
        <v>68</v>
      </c>
      <c r="F28" s="114">
        <v>163</v>
      </c>
      <c r="G28" s="114">
        <v>46</v>
      </c>
      <c r="H28" s="140">
        <v>42</v>
      </c>
      <c r="I28" s="115">
        <v>-2</v>
      </c>
      <c r="J28" s="116">
        <v>-4.7619047619047619</v>
      </c>
    </row>
    <row r="29" spans="1:15" s="110" customFormat="1" ht="24.95" customHeight="1" x14ac:dyDescent="0.2">
      <c r="A29" s="193">
        <v>86</v>
      </c>
      <c r="B29" s="199" t="s">
        <v>165</v>
      </c>
      <c r="C29" s="113">
        <v>2.5706345530338122</v>
      </c>
      <c r="D29" s="115">
        <v>111</v>
      </c>
      <c r="E29" s="114">
        <v>93</v>
      </c>
      <c r="F29" s="114">
        <v>145</v>
      </c>
      <c r="G29" s="114">
        <v>86</v>
      </c>
      <c r="H29" s="140">
        <v>127</v>
      </c>
      <c r="I29" s="115">
        <v>-16</v>
      </c>
      <c r="J29" s="116">
        <v>-12.598425196850394</v>
      </c>
    </row>
    <row r="30" spans="1:15" s="110" customFormat="1" ht="24.95" customHeight="1" x14ac:dyDescent="0.2">
      <c r="A30" s="193">
        <v>87.88</v>
      </c>
      <c r="B30" s="204" t="s">
        <v>166</v>
      </c>
      <c r="C30" s="113">
        <v>3.0106530801296896</v>
      </c>
      <c r="D30" s="115">
        <v>130</v>
      </c>
      <c r="E30" s="114">
        <v>103</v>
      </c>
      <c r="F30" s="114">
        <v>159</v>
      </c>
      <c r="G30" s="114">
        <v>117</v>
      </c>
      <c r="H30" s="140">
        <v>113</v>
      </c>
      <c r="I30" s="115">
        <v>17</v>
      </c>
      <c r="J30" s="116">
        <v>15.044247787610619</v>
      </c>
    </row>
    <row r="31" spans="1:15" s="110" customFormat="1" ht="24.95" customHeight="1" x14ac:dyDescent="0.2">
      <c r="A31" s="193" t="s">
        <v>167</v>
      </c>
      <c r="B31" s="199" t="s">
        <v>168</v>
      </c>
      <c r="C31" s="113">
        <v>1.5053265400648448</v>
      </c>
      <c r="D31" s="115">
        <v>65</v>
      </c>
      <c r="E31" s="114">
        <v>77</v>
      </c>
      <c r="F31" s="114">
        <v>105</v>
      </c>
      <c r="G31" s="114">
        <v>91</v>
      </c>
      <c r="H31" s="140">
        <v>65</v>
      </c>
      <c r="I31" s="115">
        <v>0</v>
      </c>
      <c r="J31" s="116">
        <v>0</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1.9685039370078741</v>
      </c>
      <c r="D34" s="115">
        <v>85</v>
      </c>
      <c r="E34" s="114">
        <v>143</v>
      </c>
      <c r="F34" s="114">
        <v>161</v>
      </c>
      <c r="G34" s="114">
        <v>91</v>
      </c>
      <c r="H34" s="140">
        <v>62</v>
      </c>
      <c r="I34" s="115">
        <v>23</v>
      </c>
      <c r="J34" s="116">
        <v>37.096774193548384</v>
      </c>
    </row>
    <row r="35" spans="1:10" s="110" customFormat="1" ht="24.95" customHeight="1" x14ac:dyDescent="0.2">
      <c r="A35" s="292" t="s">
        <v>171</v>
      </c>
      <c r="B35" s="293" t="s">
        <v>172</v>
      </c>
      <c r="C35" s="113">
        <v>37.123668364983786</v>
      </c>
      <c r="D35" s="115">
        <v>1603</v>
      </c>
      <c r="E35" s="114">
        <v>1568</v>
      </c>
      <c r="F35" s="114">
        <v>1433</v>
      </c>
      <c r="G35" s="114">
        <v>1164</v>
      </c>
      <c r="H35" s="140">
        <v>1898</v>
      </c>
      <c r="I35" s="115">
        <v>-295</v>
      </c>
      <c r="J35" s="116">
        <v>-15.542676501580612</v>
      </c>
    </row>
    <row r="36" spans="1:10" s="110" customFormat="1" ht="24.95" customHeight="1" x14ac:dyDescent="0.2">
      <c r="A36" s="294" t="s">
        <v>173</v>
      </c>
      <c r="B36" s="295" t="s">
        <v>174</v>
      </c>
      <c r="C36" s="125">
        <v>60.90782769800834</v>
      </c>
      <c r="D36" s="143">
        <v>2630</v>
      </c>
      <c r="E36" s="144">
        <v>2225</v>
      </c>
      <c r="F36" s="144">
        <v>3004</v>
      </c>
      <c r="G36" s="144">
        <v>2274</v>
      </c>
      <c r="H36" s="145">
        <v>2933</v>
      </c>
      <c r="I36" s="143">
        <v>-303</v>
      </c>
      <c r="J36" s="146">
        <v>-10.330719399931811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4318</v>
      </c>
      <c r="F11" s="264">
        <v>3936</v>
      </c>
      <c r="G11" s="264">
        <v>4598</v>
      </c>
      <c r="H11" s="264">
        <v>3529</v>
      </c>
      <c r="I11" s="265">
        <v>4893</v>
      </c>
      <c r="J11" s="263">
        <v>-575</v>
      </c>
      <c r="K11" s="266">
        <v>-11.751481708563254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27.420101899027326</v>
      </c>
      <c r="E13" s="115">
        <v>1184</v>
      </c>
      <c r="F13" s="114">
        <v>1212</v>
      </c>
      <c r="G13" s="114">
        <v>1362</v>
      </c>
      <c r="H13" s="114">
        <v>1057</v>
      </c>
      <c r="I13" s="140">
        <v>1328</v>
      </c>
      <c r="J13" s="115">
        <v>-144</v>
      </c>
      <c r="K13" s="116">
        <v>-10.843373493975903</v>
      </c>
    </row>
    <row r="14" spans="1:17" ht="15.95" customHeight="1" x14ac:dyDescent="0.2">
      <c r="A14" s="306" t="s">
        <v>230</v>
      </c>
      <c r="B14" s="307"/>
      <c r="C14" s="308"/>
      <c r="D14" s="113">
        <v>59.634089856415009</v>
      </c>
      <c r="E14" s="115">
        <v>2575</v>
      </c>
      <c r="F14" s="114">
        <v>2278</v>
      </c>
      <c r="G14" s="114">
        <v>2604</v>
      </c>
      <c r="H14" s="114">
        <v>2013</v>
      </c>
      <c r="I14" s="140">
        <v>2959</v>
      </c>
      <c r="J14" s="115">
        <v>-384</v>
      </c>
      <c r="K14" s="116">
        <v>-12.977357215275431</v>
      </c>
    </row>
    <row r="15" spans="1:17" ht="15.95" customHeight="1" x14ac:dyDescent="0.2">
      <c r="A15" s="306" t="s">
        <v>231</v>
      </c>
      <c r="B15" s="307"/>
      <c r="C15" s="308"/>
      <c r="D15" s="113">
        <v>7.7350625289485873</v>
      </c>
      <c r="E15" s="115">
        <v>334</v>
      </c>
      <c r="F15" s="114">
        <v>276</v>
      </c>
      <c r="G15" s="114">
        <v>354</v>
      </c>
      <c r="H15" s="114">
        <v>284</v>
      </c>
      <c r="I15" s="140">
        <v>404</v>
      </c>
      <c r="J15" s="115">
        <v>-70</v>
      </c>
      <c r="K15" s="116">
        <v>-17.326732673267326</v>
      </c>
    </row>
    <row r="16" spans="1:17" ht="15.95" customHeight="1" x14ac:dyDescent="0.2">
      <c r="A16" s="306" t="s">
        <v>232</v>
      </c>
      <c r="B16" s="307"/>
      <c r="C16" s="308"/>
      <c r="D16" s="113">
        <v>5.210745715609078</v>
      </c>
      <c r="E16" s="115">
        <v>225</v>
      </c>
      <c r="F16" s="114">
        <v>170</v>
      </c>
      <c r="G16" s="114">
        <v>278</v>
      </c>
      <c r="H16" s="114">
        <v>175</v>
      </c>
      <c r="I16" s="140">
        <v>202</v>
      </c>
      <c r="J16" s="115">
        <v>23</v>
      </c>
      <c r="K16" s="116">
        <v>11.386138613861386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1.6211208893006022</v>
      </c>
      <c r="E18" s="115">
        <v>70</v>
      </c>
      <c r="F18" s="114">
        <v>130</v>
      </c>
      <c r="G18" s="114">
        <v>146</v>
      </c>
      <c r="H18" s="114">
        <v>81</v>
      </c>
      <c r="I18" s="140">
        <v>57</v>
      </c>
      <c r="J18" s="115">
        <v>13</v>
      </c>
      <c r="K18" s="116">
        <v>22.807017543859651</v>
      </c>
    </row>
    <row r="19" spans="1:11" ht="14.1" customHeight="1" x14ac:dyDescent="0.2">
      <c r="A19" s="306" t="s">
        <v>235</v>
      </c>
      <c r="B19" s="307" t="s">
        <v>236</v>
      </c>
      <c r="C19" s="308"/>
      <c r="D19" s="113">
        <v>1.0653080129689672</v>
      </c>
      <c r="E19" s="115">
        <v>46</v>
      </c>
      <c r="F19" s="114">
        <v>118</v>
      </c>
      <c r="G19" s="114">
        <v>132</v>
      </c>
      <c r="H19" s="114">
        <v>69</v>
      </c>
      <c r="I19" s="140">
        <v>41</v>
      </c>
      <c r="J19" s="115">
        <v>5</v>
      </c>
      <c r="K19" s="116">
        <v>12.195121951219512</v>
      </c>
    </row>
    <row r="20" spans="1:11" ht="14.1" customHeight="1" x14ac:dyDescent="0.2">
      <c r="A20" s="306">
        <v>12</v>
      </c>
      <c r="B20" s="307" t="s">
        <v>237</v>
      </c>
      <c r="C20" s="308"/>
      <c r="D20" s="113">
        <v>1.3432144511347845</v>
      </c>
      <c r="E20" s="115">
        <v>58</v>
      </c>
      <c r="F20" s="114">
        <v>84</v>
      </c>
      <c r="G20" s="114">
        <v>62</v>
      </c>
      <c r="H20" s="114">
        <v>49</v>
      </c>
      <c r="I20" s="140">
        <v>35</v>
      </c>
      <c r="J20" s="115">
        <v>23</v>
      </c>
      <c r="K20" s="116">
        <v>65.714285714285708</v>
      </c>
    </row>
    <row r="21" spans="1:11" ht="14.1" customHeight="1" x14ac:dyDescent="0.2">
      <c r="A21" s="306">
        <v>21</v>
      </c>
      <c r="B21" s="307" t="s">
        <v>238</v>
      </c>
      <c r="C21" s="308"/>
      <c r="D21" s="113">
        <v>0.23158869847151459</v>
      </c>
      <c r="E21" s="115">
        <v>10</v>
      </c>
      <c r="F21" s="114">
        <v>33</v>
      </c>
      <c r="G21" s="114">
        <v>19</v>
      </c>
      <c r="H21" s="114">
        <v>8</v>
      </c>
      <c r="I21" s="140">
        <v>11</v>
      </c>
      <c r="J21" s="115">
        <v>-1</v>
      </c>
      <c r="K21" s="116">
        <v>-9.0909090909090917</v>
      </c>
    </row>
    <row r="22" spans="1:11" ht="14.1" customHeight="1" x14ac:dyDescent="0.2">
      <c r="A22" s="306">
        <v>22</v>
      </c>
      <c r="B22" s="307" t="s">
        <v>239</v>
      </c>
      <c r="C22" s="308"/>
      <c r="D22" s="113">
        <v>2.6401111625752662</v>
      </c>
      <c r="E22" s="115">
        <v>114</v>
      </c>
      <c r="F22" s="114">
        <v>76</v>
      </c>
      <c r="G22" s="114">
        <v>107</v>
      </c>
      <c r="H22" s="114">
        <v>82</v>
      </c>
      <c r="I22" s="140">
        <v>76</v>
      </c>
      <c r="J22" s="115">
        <v>38</v>
      </c>
      <c r="K22" s="116">
        <v>50</v>
      </c>
    </row>
    <row r="23" spans="1:11" ht="14.1" customHeight="1" x14ac:dyDescent="0.2">
      <c r="A23" s="306">
        <v>23</v>
      </c>
      <c r="B23" s="307" t="s">
        <v>240</v>
      </c>
      <c r="C23" s="308"/>
      <c r="D23" s="113">
        <v>0.46317739694302917</v>
      </c>
      <c r="E23" s="115">
        <v>20</v>
      </c>
      <c r="F23" s="114">
        <v>16</v>
      </c>
      <c r="G23" s="114">
        <v>33</v>
      </c>
      <c r="H23" s="114">
        <v>29</v>
      </c>
      <c r="I23" s="140">
        <v>218</v>
      </c>
      <c r="J23" s="115">
        <v>-198</v>
      </c>
      <c r="K23" s="116">
        <v>-90.825688073394502</v>
      </c>
    </row>
    <row r="24" spans="1:11" ht="14.1" customHeight="1" x14ac:dyDescent="0.2">
      <c r="A24" s="306">
        <v>24</v>
      </c>
      <c r="B24" s="307" t="s">
        <v>241</v>
      </c>
      <c r="C24" s="308"/>
      <c r="D24" s="113">
        <v>4.3307086614173231</v>
      </c>
      <c r="E24" s="115">
        <v>187</v>
      </c>
      <c r="F24" s="114">
        <v>205</v>
      </c>
      <c r="G24" s="114">
        <v>177</v>
      </c>
      <c r="H24" s="114">
        <v>170</v>
      </c>
      <c r="I24" s="140">
        <v>202</v>
      </c>
      <c r="J24" s="115">
        <v>-15</v>
      </c>
      <c r="K24" s="116">
        <v>-7.4257425742574261</v>
      </c>
    </row>
    <row r="25" spans="1:11" ht="14.1" customHeight="1" x14ac:dyDescent="0.2">
      <c r="A25" s="306">
        <v>25</v>
      </c>
      <c r="B25" s="307" t="s">
        <v>242</v>
      </c>
      <c r="C25" s="308"/>
      <c r="D25" s="113">
        <v>6.5771190365910144</v>
      </c>
      <c r="E25" s="115">
        <v>284</v>
      </c>
      <c r="F25" s="114">
        <v>178</v>
      </c>
      <c r="G25" s="114">
        <v>253</v>
      </c>
      <c r="H25" s="114">
        <v>222</v>
      </c>
      <c r="I25" s="140">
        <v>260</v>
      </c>
      <c r="J25" s="115">
        <v>24</v>
      </c>
      <c r="K25" s="116">
        <v>9.2307692307692299</v>
      </c>
    </row>
    <row r="26" spans="1:11" ht="14.1" customHeight="1" x14ac:dyDescent="0.2">
      <c r="A26" s="306">
        <v>26</v>
      </c>
      <c r="B26" s="307" t="s">
        <v>243</v>
      </c>
      <c r="C26" s="308"/>
      <c r="D26" s="113">
        <v>4.955998147290412</v>
      </c>
      <c r="E26" s="115">
        <v>214</v>
      </c>
      <c r="F26" s="114">
        <v>107</v>
      </c>
      <c r="G26" s="114">
        <v>151</v>
      </c>
      <c r="H26" s="114">
        <v>111</v>
      </c>
      <c r="I26" s="140">
        <v>198</v>
      </c>
      <c r="J26" s="115">
        <v>16</v>
      </c>
      <c r="K26" s="116">
        <v>8.0808080808080813</v>
      </c>
    </row>
    <row r="27" spans="1:11" ht="14.1" customHeight="1" x14ac:dyDescent="0.2">
      <c r="A27" s="306">
        <v>27</v>
      </c>
      <c r="B27" s="307" t="s">
        <v>244</v>
      </c>
      <c r="C27" s="308"/>
      <c r="D27" s="113">
        <v>2.8253821213524781</v>
      </c>
      <c r="E27" s="115">
        <v>122</v>
      </c>
      <c r="F27" s="114">
        <v>118</v>
      </c>
      <c r="G27" s="114">
        <v>194</v>
      </c>
      <c r="H27" s="114">
        <v>124</v>
      </c>
      <c r="I27" s="140">
        <v>146</v>
      </c>
      <c r="J27" s="115">
        <v>-24</v>
      </c>
      <c r="K27" s="116">
        <v>-16.438356164383563</v>
      </c>
    </row>
    <row r="28" spans="1:11" ht="14.1" customHeight="1" x14ac:dyDescent="0.2">
      <c r="A28" s="306">
        <v>28</v>
      </c>
      <c r="B28" s="307" t="s">
        <v>245</v>
      </c>
      <c r="C28" s="308"/>
      <c r="D28" s="113">
        <v>1.0884668828161186</v>
      </c>
      <c r="E28" s="115">
        <v>47</v>
      </c>
      <c r="F28" s="114">
        <v>32</v>
      </c>
      <c r="G28" s="114">
        <v>17</v>
      </c>
      <c r="H28" s="114">
        <v>17</v>
      </c>
      <c r="I28" s="140">
        <v>28</v>
      </c>
      <c r="J28" s="115">
        <v>19</v>
      </c>
      <c r="K28" s="116">
        <v>67.857142857142861</v>
      </c>
    </row>
    <row r="29" spans="1:11" ht="14.1" customHeight="1" x14ac:dyDescent="0.2">
      <c r="A29" s="306">
        <v>29</v>
      </c>
      <c r="B29" s="307" t="s">
        <v>246</v>
      </c>
      <c r="C29" s="308"/>
      <c r="D29" s="113">
        <v>3.6127836961556277</v>
      </c>
      <c r="E29" s="115">
        <v>156</v>
      </c>
      <c r="F29" s="114">
        <v>152</v>
      </c>
      <c r="G29" s="114">
        <v>209</v>
      </c>
      <c r="H29" s="114">
        <v>167</v>
      </c>
      <c r="I29" s="140">
        <v>158</v>
      </c>
      <c r="J29" s="115">
        <v>-2</v>
      </c>
      <c r="K29" s="116">
        <v>-1.2658227848101267</v>
      </c>
    </row>
    <row r="30" spans="1:11" ht="14.1" customHeight="1" x14ac:dyDescent="0.2">
      <c r="A30" s="306" t="s">
        <v>247</v>
      </c>
      <c r="B30" s="307" t="s">
        <v>248</v>
      </c>
      <c r="C30" s="308"/>
      <c r="D30" s="113">
        <v>1.4821676702176934</v>
      </c>
      <c r="E30" s="115">
        <v>64</v>
      </c>
      <c r="F30" s="114">
        <v>82</v>
      </c>
      <c r="G30" s="114">
        <v>126</v>
      </c>
      <c r="H30" s="114" t="s">
        <v>513</v>
      </c>
      <c r="I30" s="140" t="s">
        <v>513</v>
      </c>
      <c r="J30" s="115" t="s">
        <v>513</v>
      </c>
      <c r="K30" s="116" t="s">
        <v>513</v>
      </c>
    </row>
    <row r="31" spans="1:11" ht="14.1" customHeight="1" x14ac:dyDescent="0.2">
      <c r="A31" s="306" t="s">
        <v>249</v>
      </c>
      <c r="B31" s="307" t="s">
        <v>250</v>
      </c>
      <c r="C31" s="308"/>
      <c r="D31" s="113">
        <v>2.1306160259379343</v>
      </c>
      <c r="E31" s="115">
        <v>92</v>
      </c>
      <c r="F31" s="114" t="s">
        <v>513</v>
      </c>
      <c r="G31" s="114">
        <v>83</v>
      </c>
      <c r="H31" s="114">
        <v>83</v>
      </c>
      <c r="I31" s="140">
        <v>79</v>
      </c>
      <c r="J31" s="115">
        <v>13</v>
      </c>
      <c r="K31" s="116">
        <v>16.455696202531644</v>
      </c>
    </row>
    <row r="32" spans="1:11" ht="14.1" customHeight="1" x14ac:dyDescent="0.2">
      <c r="A32" s="306">
        <v>31</v>
      </c>
      <c r="B32" s="307" t="s">
        <v>251</v>
      </c>
      <c r="C32" s="308"/>
      <c r="D32" s="113">
        <v>0.41685965724872626</v>
      </c>
      <c r="E32" s="115">
        <v>18</v>
      </c>
      <c r="F32" s="114">
        <v>15</v>
      </c>
      <c r="G32" s="114">
        <v>10</v>
      </c>
      <c r="H32" s="114">
        <v>14</v>
      </c>
      <c r="I32" s="140">
        <v>19</v>
      </c>
      <c r="J32" s="115">
        <v>-1</v>
      </c>
      <c r="K32" s="116">
        <v>-5.2631578947368425</v>
      </c>
    </row>
    <row r="33" spans="1:11" ht="14.1" customHeight="1" x14ac:dyDescent="0.2">
      <c r="A33" s="306">
        <v>32</v>
      </c>
      <c r="B33" s="307" t="s">
        <v>252</v>
      </c>
      <c r="C33" s="308"/>
      <c r="D33" s="113">
        <v>6.2297359888837427</v>
      </c>
      <c r="E33" s="115">
        <v>269</v>
      </c>
      <c r="F33" s="114">
        <v>363</v>
      </c>
      <c r="G33" s="114">
        <v>149</v>
      </c>
      <c r="H33" s="114">
        <v>149</v>
      </c>
      <c r="I33" s="140">
        <v>248</v>
      </c>
      <c r="J33" s="115">
        <v>21</v>
      </c>
      <c r="K33" s="116">
        <v>8.4677419354838701</v>
      </c>
    </row>
    <row r="34" spans="1:11" ht="14.1" customHeight="1" x14ac:dyDescent="0.2">
      <c r="A34" s="306">
        <v>33</v>
      </c>
      <c r="B34" s="307" t="s">
        <v>253</v>
      </c>
      <c r="C34" s="308"/>
      <c r="D34" s="113">
        <v>2.5474756831866605</v>
      </c>
      <c r="E34" s="115">
        <v>110</v>
      </c>
      <c r="F34" s="114">
        <v>211</v>
      </c>
      <c r="G34" s="114">
        <v>83</v>
      </c>
      <c r="H34" s="114">
        <v>67</v>
      </c>
      <c r="I34" s="140">
        <v>124</v>
      </c>
      <c r="J34" s="115">
        <v>-14</v>
      </c>
      <c r="K34" s="116">
        <v>-11.290322580645162</v>
      </c>
    </row>
    <row r="35" spans="1:11" ht="14.1" customHeight="1" x14ac:dyDescent="0.2">
      <c r="A35" s="306">
        <v>34</v>
      </c>
      <c r="B35" s="307" t="s">
        <v>254</v>
      </c>
      <c r="C35" s="308"/>
      <c r="D35" s="113">
        <v>3.0106530801296896</v>
      </c>
      <c r="E35" s="115">
        <v>130</v>
      </c>
      <c r="F35" s="114">
        <v>63</v>
      </c>
      <c r="G35" s="114">
        <v>80</v>
      </c>
      <c r="H35" s="114">
        <v>60</v>
      </c>
      <c r="I35" s="140">
        <v>120</v>
      </c>
      <c r="J35" s="115">
        <v>10</v>
      </c>
      <c r="K35" s="116">
        <v>8.3333333333333339</v>
      </c>
    </row>
    <row r="36" spans="1:11" ht="14.1" customHeight="1" x14ac:dyDescent="0.2">
      <c r="A36" s="306">
        <v>41</v>
      </c>
      <c r="B36" s="307" t="s">
        <v>255</v>
      </c>
      <c r="C36" s="308"/>
      <c r="D36" s="113">
        <v>0.67160722556739227</v>
      </c>
      <c r="E36" s="115">
        <v>29</v>
      </c>
      <c r="F36" s="114">
        <v>22</v>
      </c>
      <c r="G36" s="114">
        <v>36</v>
      </c>
      <c r="H36" s="114">
        <v>21</v>
      </c>
      <c r="I36" s="140">
        <v>27</v>
      </c>
      <c r="J36" s="115">
        <v>2</v>
      </c>
      <c r="K36" s="116">
        <v>7.4074074074074074</v>
      </c>
    </row>
    <row r="37" spans="1:11" ht="14.1" customHeight="1" x14ac:dyDescent="0.2">
      <c r="A37" s="306">
        <v>42</v>
      </c>
      <c r="B37" s="307" t="s">
        <v>256</v>
      </c>
      <c r="C37" s="308"/>
      <c r="D37" s="113" t="s">
        <v>513</v>
      </c>
      <c r="E37" s="115" t="s">
        <v>513</v>
      </c>
      <c r="F37" s="114">
        <v>3</v>
      </c>
      <c r="G37" s="114">
        <v>5</v>
      </c>
      <c r="H37" s="114">
        <v>4</v>
      </c>
      <c r="I37" s="140" t="s">
        <v>513</v>
      </c>
      <c r="J37" s="115" t="s">
        <v>513</v>
      </c>
      <c r="K37" s="116" t="s">
        <v>513</v>
      </c>
    </row>
    <row r="38" spans="1:11" ht="14.1" customHeight="1" x14ac:dyDescent="0.2">
      <c r="A38" s="306">
        <v>43</v>
      </c>
      <c r="B38" s="307" t="s">
        <v>257</v>
      </c>
      <c r="C38" s="308"/>
      <c r="D38" s="113">
        <v>1.5516442797591476</v>
      </c>
      <c r="E38" s="115">
        <v>67</v>
      </c>
      <c r="F38" s="114">
        <v>35</v>
      </c>
      <c r="G38" s="114">
        <v>74</v>
      </c>
      <c r="H38" s="114">
        <v>54</v>
      </c>
      <c r="I38" s="140">
        <v>80</v>
      </c>
      <c r="J38" s="115">
        <v>-13</v>
      </c>
      <c r="K38" s="116">
        <v>-16.25</v>
      </c>
    </row>
    <row r="39" spans="1:11" ht="14.1" customHeight="1" x14ac:dyDescent="0.2">
      <c r="A39" s="306">
        <v>51</v>
      </c>
      <c r="B39" s="307" t="s">
        <v>258</v>
      </c>
      <c r="C39" s="308"/>
      <c r="D39" s="113">
        <v>12.968967114404817</v>
      </c>
      <c r="E39" s="115">
        <v>560</v>
      </c>
      <c r="F39" s="114">
        <v>518</v>
      </c>
      <c r="G39" s="114">
        <v>626</v>
      </c>
      <c r="H39" s="114">
        <v>573</v>
      </c>
      <c r="I39" s="140">
        <v>980</v>
      </c>
      <c r="J39" s="115">
        <v>-420</v>
      </c>
      <c r="K39" s="116">
        <v>-42.857142857142854</v>
      </c>
    </row>
    <row r="40" spans="1:11" ht="14.1" customHeight="1" x14ac:dyDescent="0.2">
      <c r="A40" s="306" t="s">
        <v>259</v>
      </c>
      <c r="B40" s="307" t="s">
        <v>260</v>
      </c>
      <c r="C40" s="308"/>
      <c r="D40" s="113">
        <v>12.135247799907365</v>
      </c>
      <c r="E40" s="115">
        <v>524</v>
      </c>
      <c r="F40" s="114">
        <v>498</v>
      </c>
      <c r="G40" s="114">
        <v>601</v>
      </c>
      <c r="H40" s="114">
        <v>540</v>
      </c>
      <c r="I40" s="140">
        <v>951</v>
      </c>
      <c r="J40" s="115">
        <v>-427</v>
      </c>
      <c r="K40" s="116">
        <v>-44.900105152471085</v>
      </c>
    </row>
    <row r="41" spans="1:11" ht="14.1" customHeight="1" x14ac:dyDescent="0.2">
      <c r="A41" s="306"/>
      <c r="B41" s="307" t="s">
        <v>261</v>
      </c>
      <c r="C41" s="308"/>
      <c r="D41" s="113">
        <v>11.764705882352942</v>
      </c>
      <c r="E41" s="115">
        <v>508</v>
      </c>
      <c r="F41" s="114">
        <v>484</v>
      </c>
      <c r="G41" s="114">
        <v>575</v>
      </c>
      <c r="H41" s="114">
        <v>513</v>
      </c>
      <c r="I41" s="140">
        <v>938</v>
      </c>
      <c r="J41" s="115">
        <v>-430</v>
      </c>
      <c r="K41" s="116">
        <v>-45.842217484008529</v>
      </c>
    </row>
    <row r="42" spans="1:11" ht="14.1" customHeight="1" x14ac:dyDescent="0.2">
      <c r="A42" s="306">
        <v>52</v>
      </c>
      <c r="B42" s="307" t="s">
        <v>262</v>
      </c>
      <c r="C42" s="308"/>
      <c r="D42" s="113">
        <v>6.4613246873552574</v>
      </c>
      <c r="E42" s="115">
        <v>279</v>
      </c>
      <c r="F42" s="114">
        <v>242</v>
      </c>
      <c r="G42" s="114">
        <v>193</v>
      </c>
      <c r="H42" s="114">
        <v>271</v>
      </c>
      <c r="I42" s="140">
        <v>302</v>
      </c>
      <c r="J42" s="115">
        <v>-23</v>
      </c>
      <c r="K42" s="116">
        <v>-7.6158940397350996</v>
      </c>
    </row>
    <row r="43" spans="1:11" ht="14.1" customHeight="1" x14ac:dyDescent="0.2">
      <c r="A43" s="306" t="s">
        <v>263</v>
      </c>
      <c r="B43" s="307" t="s">
        <v>264</v>
      </c>
      <c r="C43" s="308"/>
      <c r="D43" s="113">
        <v>4.8402037980546551</v>
      </c>
      <c r="E43" s="115">
        <v>209</v>
      </c>
      <c r="F43" s="114">
        <v>161</v>
      </c>
      <c r="G43" s="114">
        <v>150</v>
      </c>
      <c r="H43" s="114">
        <v>227</v>
      </c>
      <c r="I43" s="140">
        <v>241</v>
      </c>
      <c r="J43" s="115">
        <v>-32</v>
      </c>
      <c r="K43" s="116">
        <v>-13.278008298755188</v>
      </c>
    </row>
    <row r="44" spans="1:11" ht="14.1" customHeight="1" x14ac:dyDescent="0.2">
      <c r="A44" s="306">
        <v>53</v>
      </c>
      <c r="B44" s="307" t="s">
        <v>265</v>
      </c>
      <c r="C44" s="308"/>
      <c r="D44" s="113">
        <v>0.76424270495599811</v>
      </c>
      <c r="E44" s="115">
        <v>33</v>
      </c>
      <c r="F44" s="114">
        <v>33</v>
      </c>
      <c r="G44" s="114">
        <v>28</v>
      </c>
      <c r="H44" s="114">
        <v>12</v>
      </c>
      <c r="I44" s="140">
        <v>24</v>
      </c>
      <c r="J44" s="115">
        <v>9</v>
      </c>
      <c r="K44" s="116">
        <v>37.5</v>
      </c>
    </row>
    <row r="45" spans="1:11" ht="14.1" customHeight="1" x14ac:dyDescent="0.2">
      <c r="A45" s="306" t="s">
        <v>266</v>
      </c>
      <c r="B45" s="307" t="s">
        <v>267</v>
      </c>
      <c r="C45" s="308"/>
      <c r="D45" s="113">
        <v>0.76424270495599811</v>
      </c>
      <c r="E45" s="115">
        <v>33</v>
      </c>
      <c r="F45" s="114">
        <v>33</v>
      </c>
      <c r="G45" s="114">
        <v>28</v>
      </c>
      <c r="H45" s="114">
        <v>12</v>
      </c>
      <c r="I45" s="140">
        <v>24</v>
      </c>
      <c r="J45" s="115">
        <v>9</v>
      </c>
      <c r="K45" s="116">
        <v>37.5</v>
      </c>
    </row>
    <row r="46" spans="1:11" ht="14.1" customHeight="1" x14ac:dyDescent="0.2">
      <c r="A46" s="306">
        <v>54</v>
      </c>
      <c r="B46" s="307" t="s">
        <v>268</v>
      </c>
      <c r="C46" s="308"/>
      <c r="D46" s="113">
        <v>5.4423344140805927</v>
      </c>
      <c r="E46" s="115">
        <v>235</v>
      </c>
      <c r="F46" s="114">
        <v>206</v>
      </c>
      <c r="G46" s="114">
        <v>240</v>
      </c>
      <c r="H46" s="114">
        <v>181</v>
      </c>
      <c r="I46" s="140">
        <v>205</v>
      </c>
      <c r="J46" s="115">
        <v>30</v>
      </c>
      <c r="K46" s="116">
        <v>14.634146341463415</v>
      </c>
    </row>
    <row r="47" spans="1:11" ht="14.1" customHeight="1" x14ac:dyDescent="0.2">
      <c r="A47" s="306">
        <v>61</v>
      </c>
      <c r="B47" s="307" t="s">
        <v>269</v>
      </c>
      <c r="C47" s="308"/>
      <c r="D47" s="113">
        <v>1.9685039370078741</v>
      </c>
      <c r="E47" s="115">
        <v>85</v>
      </c>
      <c r="F47" s="114">
        <v>62</v>
      </c>
      <c r="G47" s="114">
        <v>91</v>
      </c>
      <c r="H47" s="114">
        <v>80</v>
      </c>
      <c r="I47" s="140">
        <v>97</v>
      </c>
      <c r="J47" s="115">
        <v>-12</v>
      </c>
      <c r="K47" s="116">
        <v>-12.371134020618557</v>
      </c>
    </row>
    <row r="48" spans="1:11" ht="14.1" customHeight="1" x14ac:dyDescent="0.2">
      <c r="A48" s="306">
        <v>62</v>
      </c>
      <c r="B48" s="307" t="s">
        <v>270</v>
      </c>
      <c r="C48" s="308"/>
      <c r="D48" s="113">
        <v>6.5076424270495599</v>
      </c>
      <c r="E48" s="115">
        <v>281</v>
      </c>
      <c r="F48" s="114">
        <v>271</v>
      </c>
      <c r="G48" s="114">
        <v>386</v>
      </c>
      <c r="H48" s="114">
        <v>238</v>
      </c>
      <c r="I48" s="140">
        <v>298</v>
      </c>
      <c r="J48" s="115">
        <v>-17</v>
      </c>
      <c r="K48" s="116">
        <v>-5.7046979865771812</v>
      </c>
    </row>
    <row r="49" spans="1:11" ht="14.1" customHeight="1" x14ac:dyDescent="0.2">
      <c r="A49" s="306">
        <v>63</v>
      </c>
      <c r="B49" s="307" t="s">
        <v>271</v>
      </c>
      <c r="C49" s="308"/>
      <c r="D49" s="113">
        <v>1.922186197313571</v>
      </c>
      <c r="E49" s="115">
        <v>83</v>
      </c>
      <c r="F49" s="114">
        <v>70</v>
      </c>
      <c r="G49" s="114">
        <v>94</v>
      </c>
      <c r="H49" s="114">
        <v>61</v>
      </c>
      <c r="I49" s="140">
        <v>61</v>
      </c>
      <c r="J49" s="115">
        <v>22</v>
      </c>
      <c r="K49" s="116">
        <v>36.065573770491802</v>
      </c>
    </row>
    <row r="50" spans="1:11" ht="14.1" customHeight="1" x14ac:dyDescent="0.2">
      <c r="A50" s="306" t="s">
        <v>272</v>
      </c>
      <c r="B50" s="307" t="s">
        <v>273</v>
      </c>
      <c r="C50" s="308"/>
      <c r="D50" s="113">
        <v>0.55581287633163501</v>
      </c>
      <c r="E50" s="115">
        <v>24</v>
      </c>
      <c r="F50" s="114">
        <v>9</v>
      </c>
      <c r="G50" s="114">
        <v>9</v>
      </c>
      <c r="H50" s="114">
        <v>6</v>
      </c>
      <c r="I50" s="140">
        <v>16</v>
      </c>
      <c r="J50" s="115">
        <v>8</v>
      </c>
      <c r="K50" s="116">
        <v>50</v>
      </c>
    </row>
    <row r="51" spans="1:11" ht="14.1" customHeight="1" x14ac:dyDescent="0.2">
      <c r="A51" s="306" t="s">
        <v>274</v>
      </c>
      <c r="B51" s="307" t="s">
        <v>275</v>
      </c>
      <c r="C51" s="308"/>
      <c r="D51" s="113">
        <v>1.2274201018990274</v>
      </c>
      <c r="E51" s="115">
        <v>53</v>
      </c>
      <c r="F51" s="114">
        <v>60</v>
      </c>
      <c r="G51" s="114">
        <v>76</v>
      </c>
      <c r="H51" s="114">
        <v>53</v>
      </c>
      <c r="I51" s="140">
        <v>37</v>
      </c>
      <c r="J51" s="115">
        <v>16</v>
      </c>
      <c r="K51" s="116">
        <v>43.243243243243242</v>
      </c>
    </row>
    <row r="52" spans="1:11" ht="14.1" customHeight="1" x14ac:dyDescent="0.2">
      <c r="A52" s="306">
        <v>71</v>
      </c>
      <c r="B52" s="307" t="s">
        <v>276</v>
      </c>
      <c r="C52" s="308"/>
      <c r="D52" s="113">
        <v>8.6150995831403421</v>
      </c>
      <c r="E52" s="115">
        <v>372</v>
      </c>
      <c r="F52" s="114">
        <v>255</v>
      </c>
      <c r="G52" s="114">
        <v>366</v>
      </c>
      <c r="H52" s="114">
        <v>253</v>
      </c>
      <c r="I52" s="140">
        <v>422</v>
      </c>
      <c r="J52" s="115">
        <v>-50</v>
      </c>
      <c r="K52" s="116">
        <v>-11.848341232227488</v>
      </c>
    </row>
    <row r="53" spans="1:11" ht="14.1" customHeight="1" x14ac:dyDescent="0.2">
      <c r="A53" s="306" t="s">
        <v>277</v>
      </c>
      <c r="B53" s="307" t="s">
        <v>278</v>
      </c>
      <c r="C53" s="308"/>
      <c r="D53" s="113">
        <v>3.2190829087540527</v>
      </c>
      <c r="E53" s="115">
        <v>139</v>
      </c>
      <c r="F53" s="114">
        <v>95</v>
      </c>
      <c r="G53" s="114">
        <v>141</v>
      </c>
      <c r="H53" s="114">
        <v>96</v>
      </c>
      <c r="I53" s="140">
        <v>172</v>
      </c>
      <c r="J53" s="115">
        <v>-33</v>
      </c>
      <c r="K53" s="116">
        <v>-19.186046511627907</v>
      </c>
    </row>
    <row r="54" spans="1:11" ht="14.1" customHeight="1" x14ac:dyDescent="0.2">
      <c r="A54" s="306" t="s">
        <v>279</v>
      </c>
      <c r="B54" s="307" t="s">
        <v>280</v>
      </c>
      <c r="C54" s="308"/>
      <c r="D54" s="113">
        <v>4.7707271885132005</v>
      </c>
      <c r="E54" s="115">
        <v>206</v>
      </c>
      <c r="F54" s="114">
        <v>143</v>
      </c>
      <c r="G54" s="114">
        <v>192</v>
      </c>
      <c r="H54" s="114">
        <v>131</v>
      </c>
      <c r="I54" s="140">
        <v>218</v>
      </c>
      <c r="J54" s="115">
        <v>-12</v>
      </c>
      <c r="K54" s="116">
        <v>-5.5045871559633026</v>
      </c>
    </row>
    <row r="55" spans="1:11" ht="14.1" customHeight="1" x14ac:dyDescent="0.2">
      <c r="A55" s="306">
        <v>72</v>
      </c>
      <c r="B55" s="307" t="s">
        <v>281</v>
      </c>
      <c r="C55" s="308"/>
      <c r="D55" s="113">
        <v>1.8063918480778138</v>
      </c>
      <c r="E55" s="115">
        <v>78</v>
      </c>
      <c r="F55" s="114">
        <v>73</v>
      </c>
      <c r="G55" s="114">
        <v>86</v>
      </c>
      <c r="H55" s="114">
        <v>66</v>
      </c>
      <c r="I55" s="140">
        <v>70</v>
      </c>
      <c r="J55" s="115">
        <v>8</v>
      </c>
      <c r="K55" s="116">
        <v>11.428571428571429</v>
      </c>
    </row>
    <row r="56" spans="1:11" ht="14.1" customHeight="1" x14ac:dyDescent="0.2">
      <c r="A56" s="306" t="s">
        <v>282</v>
      </c>
      <c r="B56" s="307" t="s">
        <v>283</v>
      </c>
      <c r="C56" s="308"/>
      <c r="D56" s="113">
        <v>0.94951366373320978</v>
      </c>
      <c r="E56" s="115">
        <v>41</v>
      </c>
      <c r="F56" s="114">
        <v>28</v>
      </c>
      <c r="G56" s="114">
        <v>32</v>
      </c>
      <c r="H56" s="114">
        <v>22</v>
      </c>
      <c r="I56" s="140">
        <v>24</v>
      </c>
      <c r="J56" s="115">
        <v>17</v>
      </c>
      <c r="K56" s="116">
        <v>70.833333333333329</v>
      </c>
    </row>
    <row r="57" spans="1:11" ht="14.1" customHeight="1" x14ac:dyDescent="0.2">
      <c r="A57" s="306" t="s">
        <v>284</v>
      </c>
      <c r="B57" s="307" t="s">
        <v>285</v>
      </c>
      <c r="C57" s="308"/>
      <c r="D57" s="113">
        <v>0.62528948587308941</v>
      </c>
      <c r="E57" s="115">
        <v>27</v>
      </c>
      <c r="F57" s="114">
        <v>30</v>
      </c>
      <c r="G57" s="114">
        <v>32</v>
      </c>
      <c r="H57" s="114">
        <v>32</v>
      </c>
      <c r="I57" s="140">
        <v>33</v>
      </c>
      <c r="J57" s="115">
        <v>-6</v>
      </c>
      <c r="K57" s="116">
        <v>-18.181818181818183</v>
      </c>
    </row>
    <row r="58" spans="1:11" ht="14.1" customHeight="1" x14ac:dyDescent="0.2">
      <c r="A58" s="306">
        <v>73</v>
      </c>
      <c r="B58" s="307" t="s">
        <v>286</v>
      </c>
      <c r="C58" s="308"/>
      <c r="D58" s="113">
        <v>0.44001852709587774</v>
      </c>
      <c r="E58" s="115">
        <v>19</v>
      </c>
      <c r="F58" s="114">
        <v>7</v>
      </c>
      <c r="G58" s="114">
        <v>17</v>
      </c>
      <c r="H58" s="114">
        <v>22</v>
      </c>
      <c r="I58" s="140">
        <v>26</v>
      </c>
      <c r="J58" s="115">
        <v>-7</v>
      </c>
      <c r="K58" s="116">
        <v>-26.923076923076923</v>
      </c>
    </row>
    <row r="59" spans="1:11" ht="14.1" customHeight="1" x14ac:dyDescent="0.2">
      <c r="A59" s="306" t="s">
        <v>287</v>
      </c>
      <c r="B59" s="307" t="s">
        <v>288</v>
      </c>
      <c r="C59" s="308"/>
      <c r="D59" s="113">
        <v>0.39370078740157483</v>
      </c>
      <c r="E59" s="115">
        <v>17</v>
      </c>
      <c r="F59" s="114">
        <v>6</v>
      </c>
      <c r="G59" s="114">
        <v>15</v>
      </c>
      <c r="H59" s="114">
        <v>19</v>
      </c>
      <c r="I59" s="140">
        <v>20</v>
      </c>
      <c r="J59" s="115">
        <v>-3</v>
      </c>
      <c r="K59" s="116">
        <v>-15</v>
      </c>
    </row>
    <row r="60" spans="1:11" ht="14.1" customHeight="1" x14ac:dyDescent="0.2">
      <c r="A60" s="306">
        <v>81</v>
      </c>
      <c r="B60" s="307" t="s">
        <v>289</v>
      </c>
      <c r="C60" s="308"/>
      <c r="D60" s="113">
        <v>3.2885595182955072</v>
      </c>
      <c r="E60" s="115">
        <v>142</v>
      </c>
      <c r="F60" s="114">
        <v>151</v>
      </c>
      <c r="G60" s="114">
        <v>200</v>
      </c>
      <c r="H60" s="114">
        <v>134</v>
      </c>
      <c r="I60" s="140">
        <v>167</v>
      </c>
      <c r="J60" s="115">
        <v>-25</v>
      </c>
      <c r="K60" s="116">
        <v>-14.970059880239521</v>
      </c>
    </row>
    <row r="61" spans="1:11" ht="14.1" customHeight="1" x14ac:dyDescent="0.2">
      <c r="A61" s="306" t="s">
        <v>290</v>
      </c>
      <c r="B61" s="307" t="s">
        <v>291</v>
      </c>
      <c r="C61" s="308"/>
      <c r="D61" s="113">
        <v>1.2737378415933303</v>
      </c>
      <c r="E61" s="115">
        <v>55</v>
      </c>
      <c r="F61" s="114">
        <v>36</v>
      </c>
      <c r="G61" s="114">
        <v>94</v>
      </c>
      <c r="H61" s="114">
        <v>46</v>
      </c>
      <c r="I61" s="140">
        <v>68</v>
      </c>
      <c r="J61" s="115">
        <v>-13</v>
      </c>
      <c r="K61" s="116">
        <v>-19.117647058823529</v>
      </c>
    </row>
    <row r="62" spans="1:11" ht="14.1" customHeight="1" x14ac:dyDescent="0.2">
      <c r="A62" s="306" t="s">
        <v>292</v>
      </c>
      <c r="B62" s="307" t="s">
        <v>293</v>
      </c>
      <c r="C62" s="308"/>
      <c r="D62" s="113">
        <v>0.88003705419175549</v>
      </c>
      <c r="E62" s="115">
        <v>38</v>
      </c>
      <c r="F62" s="114">
        <v>65</v>
      </c>
      <c r="G62" s="114">
        <v>70</v>
      </c>
      <c r="H62" s="114">
        <v>62</v>
      </c>
      <c r="I62" s="140">
        <v>31</v>
      </c>
      <c r="J62" s="115">
        <v>7</v>
      </c>
      <c r="K62" s="116">
        <v>22.580645161290324</v>
      </c>
    </row>
    <row r="63" spans="1:11" ht="14.1" customHeight="1" x14ac:dyDescent="0.2">
      <c r="A63" s="306"/>
      <c r="B63" s="307" t="s">
        <v>294</v>
      </c>
      <c r="C63" s="308"/>
      <c r="D63" s="113">
        <v>0.81056044465030108</v>
      </c>
      <c r="E63" s="115">
        <v>35</v>
      </c>
      <c r="F63" s="114">
        <v>60</v>
      </c>
      <c r="G63" s="114">
        <v>63</v>
      </c>
      <c r="H63" s="114">
        <v>58</v>
      </c>
      <c r="I63" s="140">
        <v>22</v>
      </c>
      <c r="J63" s="115">
        <v>13</v>
      </c>
      <c r="K63" s="116">
        <v>59.090909090909093</v>
      </c>
    </row>
    <row r="64" spans="1:11" ht="14.1" customHeight="1" x14ac:dyDescent="0.2">
      <c r="A64" s="306" t="s">
        <v>295</v>
      </c>
      <c r="B64" s="307" t="s">
        <v>296</v>
      </c>
      <c r="C64" s="308"/>
      <c r="D64" s="113">
        <v>0.34738304770727191</v>
      </c>
      <c r="E64" s="115">
        <v>15</v>
      </c>
      <c r="F64" s="114">
        <v>22</v>
      </c>
      <c r="G64" s="114">
        <v>13</v>
      </c>
      <c r="H64" s="114">
        <v>13</v>
      </c>
      <c r="I64" s="140">
        <v>23</v>
      </c>
      <c r="J64" s="115">
        <v>-8</v>
      </c>
      <c r="K64" s="116">
        <v>-34.782608695652172</v>
      </c>
    </row>
    <row r="65" spans="1:11" ht="14.1" customHeight="1" x14ac:dyDescent="0.2">
      <c r="A65" s="306" t="s">
        <v>297</v>
      </c>
      <c r="B65" s="307" t="s">
        <v>298</v>
      </c>
      <c r="C65" s="308"/>
      <c r="D65" s="113">
        <v>0.53265400648448358</v>
      </c>
      <c r="E65" s="115">
        <v>23</v>
      </c>
      <c r="F65" s="114">
        <v>15</v>
      </c>
      <c r="G65" s="114">
        <v>7</v>
      </c>
      <c r="H65" s="114">
        <v>7</v>
      </c>
      <c r="I65" s="140">
        <v>13</v>
      </c>
      <c r="J65" s="115">
        <v>10</v>
      </c>
      <c r="K65" s="116">
        <v>76.92307692307692</v>
      </c>
    </row>
    <row r="66" spans="1:11" ht="14.1" customHeight="1" x14ac:dyDescent="0.2">
      <c r="A66" s="306">
        <v>82</v>
      </c>
      <c r="B66" s="307" t="s">
        <v>299</v>
      </c>
      <c r="C66" s="308"/>
      <c r="D66" s="113">
        <v>1.8063918480778138</v>
      </c>
      <c r="E66" s="115">
        <v>78</v>
      </c>
      <c r="F66" s="114">
        <v>63</v>
      </c>
      <c r="G66" s="114">
        <v>121</v>
      </c>
      <c r="H66" s="114">
        <v>86</v>
      </c>
      <c r="I66" s="140">
        <v>83</v>
      </c>
      <c r="J66" s="115">
        <v>-5</v>
      </c>
      <c r="K66" s="116">
        <v>-6.024096385542169</v>
      </c>
    </row>
    <row r="67" spans="1:11" ht="14.1" customHeight="1" x14ac:dyDescent="0.2">
      <c r="A67" s="306" t="s">
        <v>300</v>
      </c>
      <c r="B67" s="307" t="s">
        <v>301</v>
      </c>
      <c r="C67" s="308"/>
      <c r="D67" s="113">
        <v>1.1579434923575729</v>
      </c>
      <c r="E67" s="115">
        <v>50</v>
      </c>
      <c r="F67" s="114">
        <v>45</v>
      </c>
      <c r="G67" s="114">
        <v>84</v>
      </c>
      <c r="H67" s="114">
        <v>49</v>
      </c>
      <c r="I67" s="140">
        <v>54</v>
      </c>
      <c r="J67" s="115">
        <v>-4</v>
      </c>
      <c r="K67" s="116">
        <v>-7.4074074074074074</v>
      </c>
    </row>
    <row r="68" spans="1:11" ht="14.1" customHeight="1" x14ac:dyDescent="0.2">
      <c r="A68" s="306" t="s">
        <v>302</v>
      </c>
      <c r="B68" s="307" t="s">
        <v>303</v>
      </c>
      <c r="C68" s="308"/>
      <c r="D68" s="113">
        <v>0.44001852709587774</v>
      </c>
      <c r="E68" s="115">
        <v>19</v>
      </c>
      <c r="F68" s="114">
        <v>16</v>
      </c>
      <c r="G68" s="114">
        <v>29</v>
      </c>
      <c r="H68" s="114">
        <v>32</v>
      </c>
      <c r="I68" s="140">
        <v>22</v>
      </c>
      <c r="J68" s="115">
        <v>-3</v>
      </c>
      <c r="K68" s="116">
        <v>-13.636363636363637</v>
      </c>
    </row>
    <row r="69" spans="1:11" ht="14.1" customHeight="1" x14ac:dyDescent="0.2">
      <c r="A69" s="306">
        <v>83</v>
      </c>
      <c r="B69" s="307" t="s">
        <v>304</v>
      </c>
      <c r="C69" s="308"/>
      <c r="D69" s="113">
        <v>2.5474756831866605</v>
      </c>
      <c r="E69" s="115">
        <v>110</v>
      </c>
      <c r="F69" s="114">
        <v>76</v>
      </c>
      <c r="G69" s="114">
        <v>214</v>
      </c>
      <c r="H69" s="114">
        <v>83</v>
      </c>
      <c r="I69" s="140">
        <v>100</v>
      </c>
      <c r="J69" s="115">
        <v>10</v>
      </c>
      <c r="K69" s="116">
        <v>10</v>
      </c>
    </row>
    <row r="70" spans="1:11" ht="14.1" customHeight="1" x14ac:dyDescent="0.2">
      <c r="A70" s="306" t="s">
        <v>305</v>
      </c>
      <c r="B70" s="307" t="s">
        <v>306</v>
      </c>
      <c r="C70" s="308"/>
      <c r="D70" s="113">
        <v>2.1074571560907827</v>
      </c>
      <c r="E70" s="115">
        <v>91</v>
      </c>
      <c r="F70" s="114">
        <v>48</v>
      </c>
      <c r="G70" s="114">
        <v>184</v>
      </c>
      <c r="H70" s="114">
        <v>60</v>
      </c>
      <c r="I70" s="140">
        <v>74</v>
      </c>
      <c r="J70" s="115">
        <v>17</v>
      </c>
      <c r="K70" s="116">
        <v>22.972972972972972</v>
      </c>
    </row>
    <row r="71" spans="1:11" ht="14.1" customHeight="1" x14ac:dyDescent="0.2">
      <c r="A71" s="306"/>
      <c r="B71" s="307" t="s">
        <v>307</v>
      </c>
      <c r="C71" s="308"/>
      <c r="D71" s="113">
        <v>1.760074108383511</v>
      </c>
      <c r="E71" s="115">
        <v>76</v>
      </c>
      <c r="F71" s="114">
        <v>42</v>
      </c>
      <c r="G71" s="114">
        <v>162</v>
      </c>
      <c r="H71" s="114">
        <v>52</v>
      </c>
      <c r="I71" s="140">
        <v>62</v>
      </c>
      <c r="J71" s="115">
        <v>14</v>
      </c>
      <c r="K71" s="116">
        <v>22.580645161290324</v>
      </c>
    </row>
    <row r="72" spans="1:11" ht="14.1" customHeight="1" x14ac:dyDescent="0.2">
      <c r="A72" s="306">
        <v>84</v>
      </c>
      <c r="B72" s="307" t="s">
        <v>308</v>
      </c>
      <c r="C72" s="308"/>
      <c r="D72" s="113">
        <v>0.55581287633163501</v>
      </c>
      <c r="E72" s="115">
        <v>24</v>
      </c>
      <c r="F72" s="114">
        <v>24</v>
      </c>
      <c r="G72" s="114">
        <v>91</v>
      </c>
      <c r="H72" s="114">
        <v>12</v>
      </c>
      <c r="I72" s="140">
        <v>17</v>
      </c>
      <c r="J72" s="115">
        <v>7</v>
      </c>
      <c r="K72" s="116">
        <v>41.176470588235297</v>
      </c>
    </row>
    <row r="73" spans="1:11" ht="14.1" customHeight="1" x14ac:dyDescent="0.2">
      <c r="A73" s="306" t="s">
        <v>309</v>
      </c>
      <c r="B73" s="307" t="s">
        <v>310</v>
      </c>
      <c r="C73" s="308"/>
      <c r="D73" s="113">
        <v>0.18527095877721167</v>
      </c>
      <c r="E73" s="115">
        <v>8</v>
      </c>
      <c r="F73" s="114">
        <v>9</v>
      </c>
      <c r="G73" s="114">
        <v>65</v>
      </c>
      <c r="H73" s="114">
        <v>3</v>
      </c>
      <c r="I73" s="140">
        <v>5</v>
      </c>
      <c r="J73" s="115">
        <v>3</v>
      </c>
      <c r="K73" s="116">
        <v>60</v>
      </c>
    </row>
    <row r="74" spans="1:11" ht="14.1" customHeight="1" x14ac:dyDescent="0.2">
      <c r="A74" s="306" t="s">
        <v>311</v>
      </c>
      <c r="B74" s="307" t="s">
        <v>312</v>
      </c>
      <c r="C74" s="308"/>
      <c r="D74" s="113" t="s">
        <v>513</v>
      </c>
      <c r="E74" s="115" t="s">
        <v>513</v>
      </c>
      <c r="F74" s="114" t="s">
        <v>513</v>
      </c>
      <c r="G74" s="114">
        <v>4</v>
      </c>
      <c r="H74" s="114" t="s">
        <v>513</v>
      </c>
      <c r="I74" s="140" t="s">
        <v>513</v>
      </c>
      <c r="J74" s="115" t="s">
        <v>513</v>
      </c>
      <c r="K74" s="116" t="s">
        <v>513</v>
      </c>
    </row>
    <row r="75" spans="1:11" ht="14.1" customHeight="1" x14ac:dyDescent="0.2">
      <c r="A75" s="306" t="s">
        <v>313</v>
      </c>
      <c r="B75" s="307" t="s">
        <v>314</v>
      </c>
      <c r="C75" s="308"/>
      <c r="D75" s="113" t="s">
        <v>513</v>
      </c>
      <c r="E75" s="115" t="s">
        <v>513</v>
      </c>
      <c r="F75" s="114">
        <v>0</v>
      </c>
      <c r="G75" s="114" t="s">
        <v>513</v>
      </c>
      <c r="H75" s="114">
        <v>0</v>
      </c>
      <c r="I75" s="140">
        <v>0</v>
      </c>
      <c r="J75" s="115" t="s">
        <v>513</v>
      </c>
      <c r="K75" s="116" t="s">
        <v>513</v>
      </c>
    </row>
    <row r="76" spans="1:11" ht="14.1" customHeight="1" x14ac:dyDescent="0.2">
      <c r="A76" s="306">
        <v>91</v>
      </c>
      <c r="B76" s="307" t="s">
        <v>315</v>
      </c>
      <c r="C76" s="308"/>
      <c r="D76" s="113">
        <v>6.9476609541454376E-2</v>
      </c>
      <c r="E76" s="115">
        <v>3</v>
      </c>
      <c r="F76" s="114">
        <v>3</v>
      </c>
      <c r="G76" s="114" t="s">
        <v>513</v>
      </c>
      <c r="H76" s="114" t="s">
        <v>513</v>
      </c>
      <c r="I76" s="140" t="s">
        <v>513</v>
      </c>
      <c r="J76" s="115" t="s">
        <v>513</v>
      </c>
      <c r="K76" s="116" t="s">
        <v>513</v>
      </c>
    </row>
    <row r="77" spans="1:11" ht="14.1" customHeight="1" x14ac:dyDescent="0.2">
      <c r="A77" s="306">
        <v>92</v>
      </c>
      <c r="B77" s="307" t="s">
        <v>316</v>
      </c>
      <c r="C77" s="308"/>
      <c r="D77" s="113">
        <v>0.53265400648448358</v>
      </c>
      <c r="E77" s="115">
        <v>23</v>
      </c>
      <c r="F77" s="114">
        <v>25</v>
      </c>
      <c r="G77" s="114">
        <v>23</v>
      </c>
      <c r="H77" s="114">
        <v>13</v>
      </c>
      <c r="I77" s="140">
        <v>18</v>
      </c>
      <c r="J77" s="115">
        <v>5</v>
      </c>
      <c r="K77" s="116">
        <v>27.777777777777779</v>
      </c>
    </row>
    <row r="78" spans="1:11" ht="14.1" customHeight="1" x14ac:dyDescent="0.2">
      <c r="A78" s="306">
        <v>93</v>
      </c>
      <c r="B78" s="307" t="s">
        <v>317</v>
      </c>
      <c r="C78" s="308"/>
      <c r="D78" s="113">
        <v>0.11579434923575729</v>
      </c>
      <c r="E78" s="115">
        <v>5</v>
      </c>
      <c r="F78" s="114">
        <v>4</v>
      </c>
      <c r="G78" s="114" t="s">
        <v>513</v>
      </c>
      <c r="H78" s="114">
        <v>5</v>
      </c>
      <c r="I78" s="140">
        <v>10</v>
      </c>
      <c r="J78" s="115">
        <v>-5</v>
      </c>
      <c r="K78" s="116">
        <v>-50</v>
      </c>
    </row>
    <row r="79" spans="1:11" ht="14.1" customHeight="1" x14ac:dyDescent="0.2">
      <c r="A79" s="306">
        <v>94</v>
      </c>
      <c r="B79" s="307" t="s">
        <v>318</v>
      </c>
      <c r="C79" s="308"/>
      <c r="D79" s="113" t="s">
        <v>513</v>
      </c>
      <c r="E79" s="115" t="s">
        <v>513</v>
      </c>
      <c r="F79" s="114">
        <v>10</v>
      </c>
      <c r="G79" s="114">
        <v>12</v>
      </c>
      <c r="H79" s="114">
        <v>6</v>
      </c>
      <c r="I79" s="140" t="s">
        <v>513</v>
      </c>
      <c r="J79" s="115" t="s">
        <v>513</v>
      </c>
      <c r="K79" s="116" t="s">
        <v>513</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38475</v>
      </c>
      <c r="C10" s="114">
        <v>23781</v>
      </c>
      <c r="D10" s="114">
        <v>14694</v>
      </c>
      <c r="E10" s="114">
        <v>31452</v>
      </c>
      <c r="F10" s="114">
        <v>6426</v>
      </c>
      <c r="G10" s="114">
        <v>6547</v>
      </c>
      <c r="H10" s="114">
        <v>8422</v>
      </c>
      <c r="I10" s="115">
        <v>12827</v>
      </c>
      <c r="J10" s="114">
        <v>8580</v>
      </c>
      <c r="K10" s="114">
        <v>4247</v>
      </c>
      <c r="L10" s="423">
        <v>3738</v>
      </c>
      <c r="M10" s="424">
        <v>3791</v>
      </c>
    </row>
    <row r="11" spans="1:13" ht="11.1" customHeight="1" x14ac:dyDescent="0.2">
      <c r="A11" s="422" t="s">
        <v>387</v>
      </c>
      <c r="B11" s="115">
        <v>38544</v>
      </c>
      <c r="C11" s="114">
        <v>23738</v>
      </c>
      <c r="D11" s="114">
        <v>14806</v>
      </c>
      <c r="E11" s="114">
        <v>31483</v>
      </c>
      <c r="F11" s="114">
        <v>6471</v>
      </c>
      <c r="G11" s="114">
        <v>6219</v>
      </c>
      <c r="H11" s="114">
        <v>8766</v>
      </c>
      <c r="I11" s="115">
        <v>13195</v>
      </c>
      <c r="J11" s="114">
        <v>8696</v>
      </c>
      <c r="K11" s="114">
        <v>4499</v>
      </c>
      <c r="L11" s="423">
        <v>3284</v>
      </c>
      <c r="M11" s="424">
        <v>3337</v>
      </c>
    </row>
    <row r="12" spans="1:13" ht="11.1" customHeight="1" x14ac:dyDescent="0.2">
      <c r="A12" s="422" t="s">
        <v>388</v>
      </c>
      <c r="B12" s="115">
        <v>39302</v>
      </c>
      <c r="C12" s="114">
        <v>24170</v>
      </c>
      <c r="D12" s="114">
        <v>15132</v>
      </c>
      <c r="E12" s="114">
        <v>32032</v>
      </c>
      <c r="F12" s="114">
        <v>6662</v>
      </c>
      <c r="G12" s="114">
        <v>6737</v>
      </c>
      <c r="H12" s="114">
        <v>8927</v>
      </c>
      <c r="I12" s="115">
        <v>13286</v>
      </c>
      <c r="J12" s="114">
        <v>8672</v>
      </c>
      <c r="K12" s="114">
        <v>4614</v>
      </c>
      <c r="L12" s="423">
        <v>3931</v>
      </c>
      <c r="M12" s="424">
        <v>3276</v>
      </c>
    </row>
    <row r="13" spans="1:13" s="110" customFormat="1" ht="11.1" customHeight="1" x14ac:dyDescent="0.2">
      <c r="A13" s="422" t="s">
        <v>389</v>
      </c>
      <c r="B13" s="115">
        <v>37971</v>
      </c>
      <c r="C13" s="114">
        <v>22872</v>
      </c>
      <c r="D13" s="114">
        <v>15099</v>
      </c>
      <c r="E13" s="114">
        <v>30627</v>
      </c>
      <c r="F13" s="114">
        <v>6739</v>
      </c>
      <c r="G13" s="114">
        <v>6364</v>
      </c>
      <c r="H13" s="114">
        <v>8778</v>
      </c>
      <c r="I13" s="115">
        <v>13283</v>
      </c>
      <c r="J13" s="114">
        <v>8678</v>
      </c>
      <c r="K13" s="114">
        <v>4605</v>
      </c>
      <c r="L13" s="423">
        <v>2053</v>
      </c>
      <c r="M13" s="424">
        <v>3497</v>
      </c>
    </row>
    <row r="14" spans="1:13" ht="15" customHeight="1" x14ac:dyDescent="0.2">
      <c r="A14" s="422" t="s">
        <v>390</v>
      </c>
      <c r="B14" s="115">
        <v>38597</v>
      </c>
      <c r="C14" s="114">
        <v>23394</v>
      </c>
      <c r="D14" s="114">
        <v>15203</v>
      </c>
      <c r="E14" s="114">
        <v>30048</v>
      </c>
      <c r="F14" s="114">
        <v>7974</v>
      </c>
      <c r="G14" s="114">
        <v>6282</v>
      </c>
      <c r="H14" s="114">
        <v>9018</v>
      </c>
      <c r="I14" s="115">
        <v>13133</v>
      </c>
      <c r="J14" s="114">
        <v>8549</v>
      </c>
      <c r="K14" s="114">
        <v>4584</v>
      </c>
      <c r="L14" s="423">
        <v>4009</v>
      </c>
      <c r="M14" s="424">
        <v>3454</v>
      </c>
    </row>
    <row r="15" spans="1:13" ht="11.1" customHeight="1" x14ac:dyDescent="0.2">
      <c r="A15" s="422" t="s">
        <v>387</v>
      </c>
      <c r="B15" s="115">
        <v>39460</v>
      </c>
      <c r="C15" s="114">
        <v>24074</v>
      </c>
      <c r="D15" s="114">
        <v>15386</v>
      </c>
      <c r="E15" s="114">
        <v>30639</v>
      </c>
      <c r="F15" s="114">
        <v>8273</v>
      </c>
      <c r="G15" s="114">
        <v>6213</v>
      </c>
      <c r="H15" s="114">
        <v>9382</v>
      </c>
      <c r="I15" s="115">
        <v>13427</v>
      </c>
      <c r="J15" s="114">
        <v>8588</v>
      </c>
      <c r="K15" s="114">
        <v>4839</v>
      </c>
      <c r="L15" s="423">
        <v>4009</v>
      </c>
      <c r="M15" s="424">
        <v>3201</v>
      </c>
    </row>
    <row r="16" spans="1:13" ht="11.1" customHeight="1" x14ac:dyDescent="0.2">
      <c r="A16" s="422" t="s">
        <v>388</v>
      </c>
      <c r="B16" s="115">
        <v>40167</v>
      </c>
      <c r="C16" s="114">
        <v>24472</v>
      </c>
      <c r="D16" s="114">
        <v>15695</v>
      </c>
      <c r="E16" s="114">
        <v>31632</v>
      </c>
      <c r="F16" s="114">
        <v>8467</v>
      </c>
      <c r="G16" s="114">
        <v>6751</v>
      </c>
      <c r="H16" s="114">
        <v>9517</v>
      </c>
      <c r="I16" s="115">
        <v>13525</v>
      </c>
      <c r="J16" s="114">
        <v>8578</v>
      </c>
      <c r="K16" s="114">
        <v>4947</v>
      </c>
      <c r="L16" s="423">
        <v>4273</v>
      </c>
      <c r="M16" s="424">
        <v>3470</v>
      </c>
    </row>
    <row r="17" spans="1:13" s="110" customFormat="1" ht="11.1" customHeight="1" x14ac:dyDescent="0.2">
      <c r="A17" s="422" t="s">
        <v>389</v>
      </c>
      <c r="B17" s="115">
        <v>39184</v>
      </c>
      <c r="C17" s="114">
        <v>23607</v>
      </c>
      <c r="D17" s="114">
        <v>15577</v>
      </c>
      <c r="E17" s="114">
        <v>30851</v>
      </c>
      <c r="F17" s="114">
        <v>8301</v>
      </c>
      <c r="G17" s="114">
        <v>6422</v>
      </c>
      <c r="H17" s="114">
        <v>9433</v>
      </c>
      <c r="I17" s="115">
        <v>13574</v>
      </c>
      <c r="J17" s="114">
        <v>8661</v>
      </c>
      <c r="K17" s="114">
        <v>4913</v>
      </c>
      <c r="L17" s="423">
        <v>2306</v>
      </c>
      <c r="M17" s="424">
        <v>3151</v>
      </c>
    </row>
    <row r="18" spans="1:13" ht="15" customHeight="1" x14ac:dyDescent="0.2">
      <c r="A18" s="422" t="s">
        <v>391</v>
      </c>
      <c r="B18" s="115">
        <v>40855</v>
      </c>
      <c r="C18" s="114">
        <v>25062</v>
      </c>
      <c r="D18" s="114">
        <v>15793</v>
      </c>
      <c r="E18" s="114">
        <v>32091</v>
      </c>
      <c r="F18" s="114">
        <v>8719</v>
      </c>
      <c r="G18" s="114">
        <v>6532</v>
      </c>
      <c r="H18" s="114">
        <v>9842</v>
      </c>
      <c r="I18" s="115">
        <v>13512</v>
      </c>
      <c r="J18" s="114">
        <v>8538</v>
      </c>
      <c r="K18" s="114">
        <v>4974</v>
      </c>
      <c r="L18" s="423">
        <v>4214</v>
      </c>
      <c r="M18" s="424">
        <v>3297</v>
      </c>
    </row>
    <row r="19" spans="1:13" ht="11.1" customHeight="1" x14ac:dyDescent="0.2">
      <c r="A19" s="422" t="s">
        <v>387</v>
      </c>
      <c r="B19" s="115">
        <v>41770</v>
      </c>
      <c r="C19" s="114">
        <v>25736</v>
      </c>
      <c r="D19" s="114">
        <v>16034</v>
      </c>
      <c r="E19" s="114">
        <v>32771</v>
      </c>
      <c r="F19" s="114">
        <v>8962</v>
      </c>
      <c r="G19" s="114">
        <v>6403</v>
      </c>
      <c r="H19" s="114">
        <v>10353</v>
      </c>
      <c r="I19" s="115">
        <v>13801</v>
      </c>
      <c r="J19" s="114">
        <v>8659</v>
      </c>
      <c r="K19" s="114">
        <v>5142</v>
      </c>
      <c r="L19" s="423">
        <v>2942</v>
      </c>
      <c r="M19" s="424">
        <v>2389</v>
      </c>
    </row>
    <row r="20" spans="1:13" ht="11.1" customHeight="1" x14ac:dyDescent="0.2">
      <c r="A20" s="422" t="s">
        <v>388</v>
      </c>
      <c r="B20" s="115">
        <v>42608</v>
      </c>
      <c r="C20" s="114">
        <v>26346</v>
      </c>
      <c r="D20" s="114">
        <v>16262</v>
      </c>
      <c r="E20" s="114">
        <v>33614</v>
      </c>
      <c r="F20" s="114">
        <v>8978</v>
      </c>
      <c r="G20" s="114">
        <v>6999</v>
      </c>
      <c r="H20" s="114">
        <v>10505</v>
      </c>
      <c r="I20" s="115">
        <v>14026</v>
      </c>
      <c r="J20" s="114">
        <v>8655</v>
      </c>
      <c r="K20" s="114">
        <v>5371</v>
      </c>
      <c r="L20" s="423">
        <v>4344</v>
      </c>
      <c r="M20" s="424">
        <v>3580</v>
      </c>
    </row>
    <row r="21" spans="1:13" s="110" customFormat="1" ht="11.1" customHeight="1" x14ac:dyDescent="0.2">
      <c r="A21" s="422" t="s">
        <v>389</v>
      </c>
      <c r="B21" s="115">
        <v>41799</v>
      </c>
      <c r="C21" s="114">
        <v>25518</v>
      </c>
      <c r="D21" s="114">
        <v>16281</v>
      </c>
      <c r="E21" s="114">
        <v>32884</v>
      </c>
      <c r="F21" s="114">
        <v>8904</v>
      </c>
      <c r="G21" s="114">
        <v>6658</v>
      </c>
      <c r="H21" s="114">
        <v>10454</v>
      </c>
      <c r="I21" s="115">
        <v>13938</v>
      </c>
      <c r="J21" s="114">
        <v>8574</v>
      </c>
      <c r="K21" s="114">
        <v>5364</v>
      </c>
      <c r="L21" s="423">
        <v>2310</v>
      </c>
      <c r="M21" s="424">
        <v>3191</v>
      </c>
    </row>
    <row r="22" spans="1:13" ht="15" customHeight="1" x14ac:dyDescent="0.2">
      <c r="A22" s="422" t="s">
        <v>392</v>
      </c>
      <c r="B22" s="115">
        <v>42008</v>
      </c>
      <c r="C22" s="114">
        <v>25672</v>
      </c>
      <c r="D22" s="114">
        <v>16336</v>
      </c>
      <c r="E22" s="114">
        <v>33032</v>
      </c>
      <c r="F22" s="114">
        <v>8946</v>
      </c>
      <c r="G22" s="114">
        <v>6396</v>
      </c>
      <c r="H22" s="114">
        <v>10729</v>
      </c>
      <c r="I22" s="115">
        <v>13965</v>
      </c>
      <c r="J22" s="114">
        <v>8552</v>
      </c>
      <c r="K22" s="114">
        <v>5413</v>
      </c>
      <c r="L22" s="423">
        <v>3736</v>
      </c>
      <c r="M22" s="424">
        <v>3581</v>
      </c>
    </row>
    <row r="23" spans="1:13" ht="11.1" customHeight="1" x14ac:dyDescent="0.2">
      <c r="A23" s="422" t="s">
        <v>387</v>
      </c>
      <c r="B23" s="115">
        <v>42952</v>
      </c>
      <c r="C23" s="114">
        <v>26596</v>
      </c>
      <c r="D23" s="114">
        <v>16356</v>
      </c>
      <c r="E23" s="114">
        <v>33836</v>
      </c>
      <c r="F23" s="114">
        <v>9063</v>
      </c>
      <c r="G23" s="114">
        <v>6356</v>
      </c>
      <c r="H23" s="114">
        <v>11146</v>
      </c>
      <c r="I23" s="115">
        <v>14115</v>
      </c>
      <c r="J23" s="114">
        <v>8564</v>
      </c>
      <c r="K23" s="114">
        <v>5551</v>
      </c>
      <c r="L23" s="423">
        <v>3092</v>
      </c>
      <c r="M23" s="424">
        <v>2235</v>
      </c>
    </row>
    <row r="24" spans="1:13" ht="11.1" customHeight="1" x14ac:dyDescent="0.2">
      <c r="A24" s="422" t="s">
        <v>388</v>
      </c>
      <c r="B24" s="115">
        <v>44406</v>
      </c>
      <c r="C24" s="114">
        <v>27597</v>
      </c>
      <c r="D24" s="114">
        <v>16809</v>
      </c>
      <c r="E24" s="114">
        <v>34575</v>
      </c>
      <c r="F24" s="114">
        <v>9231</v>
      </c>
      <c r="G24" s="114">
        <v>7003</v>
      </c>
      <c r="H24" s="114">
        <v>11431</v>
      </c>
      <c r="I24" s="115">
        <v>14288</v>
      </c>
      <c r="J24" s="114">
        <v>8569</v>
      </c>
      <c r="K24" s="114">
        <v>5719</v>
      </c>
      <c r="L24" s="423">
        <v>4395</v>
      </c>
      <c r="M24" s="424">
        <v>3487</v>
      </c>
    </row>
    <row r="25" spans="1:13" s="110" customFormat="1" ht="11.1" customHeight="1" x14ac:dyDescent="0.2">
      <c r="A25" s="422" t="s">
        <v>389</v>
      </c>
      <c r="B25" s="115">
        <v>43446</v>
      </c>
      <c r="C25" s="114">
        <v>26693</v>
      </c>
      <c r="D25" s="114">
        <v>16753</v>
      </c>
      <c r="E25" s="114">
        <v>33603</v>
      </c>
      <c r="F25" s="114">
        <v>9239</v>
      </c>
      <c r="G25" s="114">
        <v>6704</v>
      </c>
      <c r="H25" s="114">
        <v>11371</v>
      </c>
      <c r="I25" s="115">
        <v>14315</v>
      </c>
      <c r="J25" s="114">
        <v>8647</v>
      </c>
      <c r="K25" s="114">
        <v>5668</v>
      </c>
      <c r="L25" s="423">
        <v>2238</v>
      </c>
      <c r="M25" s="424">
        <v>3280</v>
      </c>
    </row>
    <row r="26" spans="1:13" ht="15" customHeight="1" x14ac:dyDescent="0.2">
      <c r="A26" s="422" t="s">
        <v>393</v>
      </c>
      <c r="B26" s="115">
        <v>44229</v>
      </c>
      <c r="C26" s="114">
        <v>27368</v>
      </c>
      <c r="D26" s="114">
        <v>16861</v>
      </c>
      <c r="E26" s="114">
        <v>34220</v>
      </c>
      <c r="F26" s="114">
        <v>9411</v>
      </c>
      <c r="G26" s="114">
        <v>6598</v>
      </c>
      <c r="H26" s="114">
        <v>11739</v>
      </c>
      <c r="I26" s="115">
        <v>14277</v>
      </c>
      <c r="J26" s="114">
        <v>8590</v>
      </c>
      <c r="K26" s="114">
        <v>5687</v>
      </c>
      <c r="L26" s="423">
        <v>4204</v>
      </c>
      <c r="M26" s="424">
        <v>3582</v>
      </c>
    </row>
    <row r="27" spans="1:13" ht="11.1" customHeight="1" x14ac:dyDescent="0.2">
      <c r="A27" s="422" t="s">
        <v>387</v>
      </c>
      <c r="B27" s="115">
        <v>44187</v>
      </c>
      <c r="C27" s="114">
        <v>27217</v>
      </c>
      <c r="D27" s="114">
        <v>16970</v>
      </c>
      <c r="E27" s="114">
        <v>34052</v>
      </c>
      <c r="F27" s="114">
        <v>9538</v>
      </c>
      <c r="G27" s="114">
        <v>6458</v>
      </c>
      <c r="H27" s="114">
        <v>11956</v>
      </c>
      <c r="I27" s="115">
        <v>14476</v>
      </c>
      <c r="J27" s="114">
        <v>8619</v>
      </c>
      <c r="K27" s="114">
        <v>5857</v>
      </c>
      <c r="L27" s="423">
        <v>3129</v>
      </c>
      <c r="M27" s="424">
        <v>3242</v>
      </c>
    </row>
    <row r="28" spans="1:13" ht="11.1" customHeight="1" x14ac:dyDescent="0.2">
      <c r="A28" s="422" t="s">
        <v>388</v>
      </c>
      <c r="B28" s="115">
        <v>45205</v>
      </c>
      <c r="C28" s="114">
        <v>27832</v>
      </c>
      <c r="D28" s="114">
        <v>17373</v>
      </c>
      <c r="E28" s="114">
        <v>35402</v>
      </c>
      <c r="F28" s="114">
        <v>9742</v>
      </c>
      <c r="G28" s="114">
        <v>7041</v>
      </c>
      <c r="H28" s="114">
        <v>12122</v>
      </c>
      <c r="I28" s="115">
        <v>14633</v>
      </c>
      <c r="J28" s="114">
        <v>8636</v>
      </c>
      <c r="K28" s="114">
        <v>5997</v>
      </c>
      <c r="L28" s="423">
        <v>4808</v>
      </c>
      <c r="M28" s="424">
        <v>3940</v>
      </c>
    </row>
    <row r="29" spans="1:13" s="110" customFormat="1" ht="11.1" customHeight="1" x14ac:dyDescent="0.2">
      <c r="A29" s="422" t="s">
        <v>389</v>
      </c>
      <c r="B29" s="115">
        <v>43953</v>
      </c>
      <c r="C29" s="114">
        <v>26652</v>
      </c>
      <c r="D29" s="114">
        <v>17301</v>
      </c>
      <c r="E29" s="114">
        <v>34218</v>
      </c>
      <c r="F29" s="114">
        <v>9708</v>
      </c>
      <c r="G29" s="114">
        <v>6685</v>
      </c>
      <c r="H29" s="114">
        <v>11977</v>
      </c>
      <c r="I29" s="115">
        <v>14504</v>
      </c>
      <c r="J29" s="114">
        <v>8583</v>
      </c>
      <c r="K29" s="114">
        <v>5921</v>
      </c>
      <c r="L29" s="423">
        <v>2469</v>
      </c>
      <c r="M29" s="424">
        <v>3724</v>
      </c>
    </row>
    <row r="30" spans="1:13" ht="15" customHeight="1" x14ac:dyDescent="0.2">
      <c r="A30" s="422" t="s">
        <v>394</v>
      </c>
      <c r="B30" s="115">
        <v>44290</v>
      </c>
      <c r="C30" s="114">
        <v>26993</v>
      </c>
      <c r="D30" s="114">
        <v>17297</v>
      </c>
      <c r="E30" s="114">
        <v>34374</v>
      </c>
      <c r="F30" s="114">
        <v>9895</v>
      </c>
      <c r="G30" s="114">
        <v>6481</v>
      </c>
      <c r="H30" s="114">
        <v>12095</v>
      </c>
      <c r="I30" s="115">
        <v>14270</v>
      </c>
      <c r="J30" s="114">
        <v>8450</v>
      </c>
      <c r="K30" s="114">
        <v>5820</v>
      </c>
      <c r="L30" s="423">
        <v>4522</v>
      </c>
      <c r="M30" s="424">
        <v>3832</v>
      </c>
    </row>
    <row r="31" spans="1:13" ht="11.1" customHeight="1" x14ac:dyDescent="0.2">
      <c r="A31" s="422" t="s">
        <v>387</v>
      </c>
      <c r="B31" s="115">
        <v>45137</v>
      </c>
      <c r="C31" s="114">
        <v>27676</v>
      </c>
      <c r="D31" s="114">
        <v>17461</v>
      </c>
      <c r="E31" s="114">
        <v>34963</v>
      </c>
      <c r="F31" s="114">
        <v>10156</v>
      </c>
      <c r="G31" s="114">
        <v>6427</v>
      </c>
      <c r="H31" s="114">
        <v>12465</v>
      </c>
      <c r="I31" s="115">
        <v>14557</v>
      </c>
      <c r="J31" s="114">
        <v>8550</v>
      </c>
      <c r="K31" s="114">
        <v>6007</v>
      </c>
      <c r="L31" s="423">
        <v>3381</v>
      </c>
      <c r="M31" s="424">
        <v>2614</v>
      </c>
    </row>
    <row r="32" spans="1:13" ht="11.1" customHeight="1" x14ac:dyDescent="0.2">
      <c r="A32" s="422" t="s">
        <v>388</v>
      </c>
      <c r="B32" s="115">
        <v>46036</v>
      </c>
      <c r="C32" s="114">
        <v>28297</v>
      </c>
      <c r="D32" s="114">
        <v>17739</v>
      </c>
      <c r="E32" s="114">
        <v>35772</v>
      </c>
      <c r="F32" s="114">
        <v>10264</v>
      </c>
      <c r="G32" s="114">
        <v>6995</v>
      </c>
      <c r="H32" s="114">
        <v>12628</v>
      </c>
      <c r="I32" s="115">
        <v>14489</v>
      </c>
      <c r="J32" s="114">
        <v>8434</v>
      </c>
      <c r="K32" s="114">
        <v>6055</v>
      </c>
      <c r="L32" s="423">
        <v>4765</v>
      </c>
      <c r="M32" s="424">
        <v>3830</v>
      </c>
    </row>
    <row r="33" spans="1:13" s="110" customFormat="1" ht="11.1" customHeight="1" x14ac:dyDescent="0.2">
      <c r="A33" s="422" t="s">
        <v>389</v>
      </c>
      <c r="B33" s="115">
        <v>45198</v>
      </c>
      <c r="C33" s="114">
        <v>27442</v>
      </c>
      <c r="D33" s="114">
        <v>17756</v>
      </c>
      <c r="E33" s="114">
        <v>34935</v>
      </c>
      <c r="F33" s="114">
        <v>10263</v>
      </c>
      <c r="G33" s="114">
        <v>6696</v>
      </c>
      <c r="H33" s="114">
        <v>12510</v>
      </c>
      <c r="I33" s="115">
        <v>14507</v>
      </c>
      <c r="J33" s="114">
        <v>8517</v>
      </c>
      <c r="K33" s="114">
        <v>5990</v>
      </c>
      <c r="L33" s="423">
        <v>2502</v>
      </c>
      <c r="M33" s="424">
        <v>3441</v>
      </c>
    </row>
    <row r="34" spans="1:13" ht="15" customHeight="1" x14ac:dyDescent="0.2">
      <c r="A34" s="422" t="s">
        <v>395</v>
      </c>
      <c r="B34" s="115">
        <v>45856</v>
      </c>
      <c r="C34" s="114">
        <v>28065</v>
      </c>
      <c r="D34" s="114">
        <v>17791</v>
      </c>
      <c r="E34" s="114">
        <v>35539</v>
      </c>
      <c r="F34" s="114">
        <v>10317</v>
      </c>
      <c r="G34" s="114">
        <v>6609</v>
      </c>
      <c r="H34" s="114">
        <v>12799</v>
      </c>
      <c r="I34" s="115">
        <v>14433</v>
      </c>
      <c r="J34" s="114">
        <v>8379</v>
      </c>
      <c r="K34" s="114">
        <v>6054</v>
      </c>
      <c r="L34" s="423">
        <v>4444</v>
      </c>
      <c r="M34" s="424">
        <v>3804</v>
      </c>
    </row>
    <row r="35" spans="1:13" ht="11.1" customHeight="1" x14ac:dyDescent="0.2">
      <c r="A35" s="422" t="s">
        <v>387</v>
      </c>
      <c r="B35" s="115">
        <v>46719</v>
      </c>
      <c r="C35" s="114">
        <v>28769</v>
      </c>
      <c r="D35" s="114">
        <v>17950</v>
      </c>
      <c r="E35" s="114">
        <v>36233</v>
      </c>
      <c r="F35" s="114">
        <v>10486</v>
      </c>
      <c r="G35" s="114">
        <v>6563</v>
      </c>
      <c r="H35" s="114">
        <v>13185</v>
      </c>
      <c r="I35" s="115">
        <v>14725</v>
      </c>
      <c r="J35" s="114">
        <v>8521</v>
      </c>
      <c r="K35" s="114">
        <v>6204</v>
      </c>
      <c r="L35" s="423">
        <v>3467</v>
      </c>
      <c r="M35" s="424">
        <v>2706</v>
      </c>
    </row>
    <row r="36" spans="1:13" ht="11.1" customHeight="1" x14ac:dyDescent="0.2">
      <c r="A36" s="422" t="s">
        <v>388</v>
      </c>
      <c r="B36" s="115">
        <v>47836</v>
      </c>
      <c r="C36" s="114">
        <v>29411</v>
      </c>
      <c r="D36" s="114">
        <v>18425</v>
      </c>
      <c r="E36" s="114">
        <v>37243</v>
      </c>
      <c r="F36" s="114">
        <v>10593</v>
      </c>
      <c r="G36" s="114">
        <v>7127</v>
      </c>
      <c r="H36" s="114">
        <v>13382</v>
      </c>
      <c r="I36" s="115">
        <v>14897</v>
      </c>
      <c r="J36" s="114">
        <v>8509</v>
      </c>
      <c r="K36" s="114">
        <v>6388</v>
      </c>
      <c r="L36" s="423">
        <v>4802</v>
      </c>
      <c r="M36" s="424">
        <v>3868</v>
      </c>
    </row>
    <row r="37" spans="1:13" s="110" customFormat="1" ht="11.1" customHeight="1" x14ac:dyDescent="0.2">
      <c r="A37" s="422" t="s">
        <v>389</v>
      </c>
      <c r="B37" s="115">
        <v>46869</v>
      </c>
      <c r="C37" s="114">
        <v>28484</v>
      </c>
      <c r="D37" s="114">
        <v>18385</v>
      </c>
      <c r="E37" s="114">
        <v>36245</v>
      </c>
      <c r="F37" s="114">
        <v>10624</v>
      </c>
      <c r="G37" s="114">
        <v>6772</v>
      </c>
      <c r="H37" s="114">
        <v>13312</v>
      </c>
      <c r="I37" s="115">
        <v>14895</v>
      </c>
      <c r="J37" s="114">
        <v>8554</v>
      </c>
      <c r="K37" s="114">
        <v>6341</v>
      </c>
      <c r="L37" s="423">
        <v>2501</v>
      </c>
      <c r="M37" s="424">
        <v>3496</v>
      </c>
    </row>
    <row r="38" spans="1:13" ht="15" customHeight="1" x14ac:dyDescent="0.2">
      <c r="A38" s="425" t="s">
        <v>396</v>
      </c>
      <c r="B38" s="115">
        <v>47782</v>
      </c>
      <c r="C38" s="114">
        <v>29202</v>
      </c>
      <c r="D38" s="114">
        <v>18580</v>
      </c>
      <c r="E38" s="114">
        <v>36976</v>
      </c>
      <c r="F38" s="114">
        <v>10806</v>
      </c>
      <c r="G38" s="114">
        <v>6677</v>
      </c>
      <c r="H38" s="114">
        <v>13668</v>
      </c>
      <c r="I38" s="115">
        <v>14740</v>
      </c>
      <c r="J38" s="114">
        <v>8408</v>
      </c>
      <c r="K38" s="114">
        <v>6332</v>
      </c>
      <c r="L38" s="423">
        <v>4415</v>
      </c>
      <c r="M38" s="424">
        <v>3595</v>
      </c>
    </row>
    <row r="39" spans="1:13" ht="11.1" customHeight="1" x14ac:dyDescent="0.2">
      <c r="A39" s="422" t="s">
        <v>387</v>
      </c>
      <c r="B39" s="115">
        <v>48326</v>
      </c>
      <c r="C39" s="114">
        <v>29620</v>
      </c>
      <c r="D39" s="114">
        <v>18706</v>
      </c>
      <c r="E39" s="114">
        <v>37367</v>
      </c>
      <c r="F39" s="114">
        <v>10959</v>
      </c>
      <c r="G39" s="114">
        <v>6587</v>
      </c>
      <c r="H39" s="114">
        <v>13992</v>
      </c>
      <c r="I39" s="115">
        <v>14941</v>
      </c>
      <c r="J39" s="114">
        <v>8413</v>
      </c>
      <c r="K39" s="114">
        <v>6528</v>
      </c>
      <c r="L39" s="423">
        <v>3356</v>
      </c>
      <c r="M39" s="424">
        <v>2843</v>
      </c>
    </row>
    <row r="40" spans="1:13" ht="11.1" customHeight="1" x14ac:dyDescent="0.2">
      <c r="A40" s="425" t="s">
        <v>388</v>
      </c>
      <c r="B40" s="115">
        <v>49197</v>
      </c>
      <c r="C40" s="114">
        <v>30048</v>
      </c>
      <c r="D40" s="114">
        <v>19149</v>
      </c>
      <c r="E40" s="114">
        <v>38107</v>
      </c>
      <c r="F40" s="114">
        <v>11090</v>
      </c>
      <c r="G40" s="114">
        <v>7094</v>
      </c>
      <c r="H40" s="114">
        <v>14105</v>
      </c>
      <c r="I40" s="115">
        <v>15134</v>
      </c>
      <c r="J40" s="114">
        <v>8425</v>
      </c>
      <c r="K40" s="114">
        <v>6709</v>
      </c>
      <c r="L40" s="423">
        <v>5241</v>
      </c>
      <c r="M40" s="424">
        <v>4453</v>
      </c>
    </row>
    <row r="41" spans="1:13" s="110" customFormat="1" ht="11.1" customHeight="1" x14ac:dyDescent="0.2">
      <c r="A41" s="422" t="s">
        <v>389</v>
      </c>
      <c r="B41" s="115">
        <v>48609</v>
      </c>
      <c r="C41" s="114">
        <v>29348</v>
      </c>
      <c r="D41" s="114">
        <v>19261</v>
      </c>
      <c r="E41" s="114">
        <v>37486</v>
      </c>
      <c r="F41" s="114">
        <v>11123</v>
      </c>
      <c r="G41" s="114">
        <v>6814</v>
      </c>
      <c r="H41" s="114">
        <v>14055</v>
      </c>
      <c r="I41" s="115">
        <v>15104</v>
      </c>
      <c r="J41" s="114">
        <v>8482</v>
      </c>
      <c r="K41" s="114">
        <v>6622</v>
      </c>
      <c r="L41" s="423">
        <v>3087</v>
      </c>
      <c r="M41" s="424">
        <v>3715</v>
      </c>
    </row>
    <row r="42" spans="1:13" ht="15" customHeight="1" x14ac:dyDescent="0.2">
      <c r="A42" s="422" t="s">
        <v>397</v>
      </c>
      <c r="B42" s="115">
        <v>49437</v>
      </c>
      <c r="C42" s="114">
        <v>29898</v>
      </c>
      <c r="D42" s="114">
        <v>19539</v>
      </c>
      <c r="E42" s="114">
        <v>38108</v>
      </c>
      <c r="F42" s="114">
        <v>11329</v>
      </c>
      <c r="G42" s="114">
        <v>6721</v>
      </c>
      <c r="H42" s="114">
        <v>14419</v>
      </c>
      <c r="I42" s="115">
        <v>15076</v>
      </c>
      <c r="J42" s="114">
        <v>8385</v>
      </c>
      <c r="K42" s="114">
        <v>6691</v>
      </c>
      <c r="L42" s="423">
        <v>4799</v>
      </c>
      <c r="M42" s="424">
        <v>4019</v>
      </c>
    </row>
    <row r="43" spans="1:13" ht="11.1" customHeight="1" x14ac:dyDescent="0.2">
      <c r="A43" s="422" t="s">
        <v>387</v>
      </c>
      <c r="B43" s="115">
        <v>49963</v>
      </c>
      <c r="C43" s="114">
        <v>30380</v>
      </c>
      <c r="D43" s="114">
        <v>19583</v>
      </c>
      <c r="E43" s="114">
        <v>38513</v>
      </c>
      <c r="F43" s="114">
        <v>11450</v>
      </c>
      <c r="G43" s="114">
        <v>6652</v>
      </c>
      <c r="H43" s="114">
        <v>14697</v>
      </c>
      <c r="I43" s="115">
        <v>15342</v>
      </c>
      <c r="J43" s="114">
        <v>8437</v>
      </c>
      <c r="K43" s="114">
        <v>6905</v>
      </c>
      <c r="L43" s="423">
        <v>3767</v>
      </c>
      <c r="M43" s="424">
        <v>3278</v>
      </c>
    </row>
    <row r="44" spans="1:13" ht="11.1" customHeight="1" x14ac:dyDescent="0.2">
      <c r="A44" s="422" t="s">
        <v>388</v>
      </c>
      <c r="B44" s="115">
        <v>50965</v>
      </c>
      <c r="C44" s="114">
        <v>30824</v>
      </c>
      <c r="D44" s="114">
        <v>20141</v>
      </c>
      <c r="E44" s="114">
        <v>39217</v>
      </c>
      <c r="F44" s="114">
        <v>11748</v>
      </c>
      <c r="G44" s="114">
        <v>7156</v>
      </c>
      <c r="H44" s="114">
        <v>15032</v>
      </c>
      <c r="I44" s="115">
        <v>15677</v>
      </c>
      <c r="J44" s="114">
        <v>8438</v>
      </c>
      <c r="K44" s="114">
        <v>7239</v>
      </c>
      <c r="L44" s="423">
        <v>5115</v>
      </c>
      <c r="M44" s="424">
        <v>4268</v>
      </c>
    </row>
    <row r="45" spans="1:13" s="110" customFormat="1" ht="11.1" customHeight="1" x14ac:dyDescent="0.2">
      <c r="A45" s="422" t="s">
        <v>389</v>
      </c>
      <c r="B45" s="115">
        <v>50369</v>
      </c>
      <c r="C45" s="114">
        <v>30184</v>
      </c>
      <c r="D45" s="114">
        <v>20185</v>
      </c>
      <c r="E45" s="114">
        <v>38563</v>
      </c>
      <c r="F45" s="114">
        <v>11806</v>
      </c>
      <c r="G45" s="114">
        <v>6890</v>
      </c>
      <c r="H45" s="114">
        <v>14928</v>
      </c>
      <c r="I45" s="115">
        <v>15718</v>
      </c>
      <c r="J45" s="114">
        <v>8516</v>
      </c>
      <c r="K45" s="114">
        <v>7202</v>
      </c>
      <c r="L45" s="423">
        <v>2971</v>
      </c>
      <c r="M45" s="424">
        <v>3704</v>
      </c>
    </row>
    <row r="46" spans="1:13" ht="15" customHeight="1" x14ac:dyDescent="0.2">
      <c r="A46" s="422" t="s">
        <v>398</v>
      </c>
      <c r="B46" s="115">
        <v>51077</v>
      </c>
      <c r="C46" s="114">
        <v>30788</v>
      </c>
      <c r="D46" s="114">
        <v>20289</v>
      </c>
      <c r="E46" s="114">
        <v>38994</v>
      </c>
      <c r="F46" s="114">
        <v>12083</v>
      </c>
      <c r="G46" s="114">
        <v>6740</v>
      </c>
      <c r="H46" s="114">
        <v>15244</v>
      </c>
      <c r="I46" s="115">
        <v>15662</v>
      </c>
      <c r="J46" s="114">
        <v>8373</v>
      </c>
      <c r="K46" s="114">
        <v>7289</v>
      </c>
      <c r="L46" s="423">
        <v>5276</v>
      </c>
      <c r="M46" s="424">
        <v>4893</v>
      </c>
    </row>
    <row r="47" spans="1:13" ht="11.1" customHeight="1" x14ac:dyDescent="0.2">
      <c r="A47" s="422" t="s">
        <v>387</v>
      </c>
      <c r="B47" s="115">
        <v>51632</v>
      </c>
      <c r="C47" s="114">
        <v>31186</v>
      </c>
      <c r="D47" s="114">
        <v>20446</v>
      </c>
      <c r="E47" s="114">
        <v>39357</v>
      </c>
      <c r="F47" s="114">
        <v>12275</v>
      </c>
      <c r="G47" s="114">
        <v>6663</v>
      </c>
      <c r="H47" s="114">
        <v>15581</v>
      </c>
      <c r="I47" s="115">
        <v>15871</v>
      </c>
      <c r="J47" s="114">
        <v>8402</v>
      </c>
      <c r="K47" s="114">
        <v>7469</v>
      </c>
      <c r="L47" s="423">
        <v>3914</v>
      </c>
      <c r="M47" s="424">
        <v>3529</v>
      </c>
    </row>
    <row r="48" spans="1:13" ht="11.1" customHeight="1" x14ac:dyDescent="0.2">
      <c r="A48" s="422" t="s">
        <v>388</v>
      </c>
      <c r="B48" s="115">
        <v>52403</v>
      </c>
      <c r="C48" s="114">
        <v>31708</v>
      </c>
      <c r="D48" s="114">
        <v>20695</v>
      </c>
      <c r="E48" s="114">
        <v>39974</v>
      </c>
      <c r="F48" s="114">
        <v>12429</v>
      </c>
      <c r="G48" s="114">
        <v>7181</v>
      </c>
      <c r="H48" s="114">
        <v>15695</v>
      </c>
      <c r="I48" s="115">
        <v>15817</v>
      </c>
      <c r="J48" s="114">
        <v>8230</v>
      </c>
      <c r="K48" s="114">
        <v>7587</v>
      </c>
      <c r="L48" s="423">
        <v>5166</v>
      </c>
      <c r="M48" s="424">
        <v>4598</v>
      </c>
    </row>
    <row r="49" spans="1:17" s="110" customFormat="1" ht="11.1" customHeight="1" x14ac:dyDescent="0.2">
      <c r="A49" s="422" t="s">
        <v>389</v>
      </c>
      <c r="B49" s="115">
        <v>51596</v>
      </c>
      <c r="C49" s="114">
        <v>30817</v>
      </c>
      <c r="D49" s="114">
        <v>20779</v>
      </c>
      <c r="E49" s="114">
        <v>38999</v>
      </c>
      <c r="F49" s="114">
        <v>12597</v>
      </c>
      <c r="G49" s="114">
        <v>6928</v>
      </c>
      <c r="H49" s="114">
        <v>15616</v>
      </c>
      <c r="I49" s="115">
        <v>15868</v>
      </c>
      <c r="J49" s="114">
        <v>8215</v>
      </c>
      <c r="K49" s="114">
        <v>7653</v>
      </c>
      <c r="L49" s="423">
        <v>3062</v>
      </c>
      <c r="M49" s="424">
        <v>3936</v>
      </c>
    </row>
    <row r="50" spans="1:17" ht="15" customHeight="1" x14ac:dyDescent="0.2">
      <c r="A50" s="422" t="s">
        <v>399</v>
      </c>
      <c r="B50" s="143">
        <v>51942</v>
      </c>
      <c r="C50" s="144">
        <v>31202</v>
      </c>
      <c r="D50" s="144">
        <v>20740</v>
      </c>
      <c r="E50" s="144">
        <v>39234</v>
      </c>
      <c r="F50" s="144">
        <v>12708</v>
      </c>
      <c r="G50" s="144">
        <v>6748</v>
      </c>
      <c r="H50" s="144">
        <v>15770</v>
      </c>
      <c r="I50" s="143">
        <v>15528</v>
      </c>
      <c r="J50" s="144">
        <v>8011</v>
      </c>
      <c r="K50" s="144">
        <v>7517</v>
      </c>
      <c r="L50" s="426">
        <v>4534</v>
      </c>
      <c r="M50" s="427">
        <v>4318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1.6935215459012862</v>
      </c>
      <c r="C6" s="480">
        <f>'Tabelle 3.3'!J11</f>
        <v>-0.85557400076618573</v>
      </c>
      <c r="D6" s="481">
        <f t="shared" ref="D6:E9" si="0">IF(OR(AND(B6&gt;=-50,B6&lt;=50),ISNUMBER(B6)=FALSE),B6,"")</f>
        <v>1.6935215459012862</v>
      </c>
      <c r="E6" s="481">
        <f t="shared" si="0"/>
        <v>-0.85557400076618573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1.6935215459012862</v>
      </c>
      <c r="C14" s="480">
        <f>'Tabelle 3.3'!J11</f>
        <v>-0.85557400076618573</v>
      </c>
      <c r="D14" s="481">
        <f>IF(OR(AND(B14&gt;=-50,B14&lt;=50),ISNUMBER(B14)=FALSE),B14,"")</f>
        <v>1.6935215459012862</v>
      </c>
      <c r="E14" s="481">
        <f>IF(OR(AND(C14&gt;=-50,C14&lt;=50),ISNUMBER(C14)=FALSE),C14,"")</f>
        <v>-0.85557400076618573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1.075268817204301</v>
      </c>
      <c r="C15" s="480">
        <f>'Tabelle 3.3'!J12</f>
        <v>12.895927601809955</v>
      </c>
      <c r="D15" s="481">
        <f t="shared" ref="D15:E45" si="3">IF(OR(AND(B15&gt;=-50,B15&lt;=50),ISNUMBER(B15)=FALSE),B15,"")</f>
        <v>1.075268817204301</v>
      </c>
      <c r="E15" s="481">
        <f t="shared" si="3"/>
        <v>12.895927601809955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3.2591414944356121</v>
      </c>
      <c r="C16" s="480">
        <f>'Tabelle 3.3'!J13</f>
        <v>-4.615384615384615</v>
      </c>
      <c r="D16" s="481">
        <f t="shared" si="3"/>
        <v>3.2591414944356121</v>
      </c>
      <c r="E16" s="481">
        <f t="shared" si="3"/>
        <v>-4.615384615384615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7.1624686641995935E-2</v>
      </c>
      <c r="C17" s="480">
        <f>'Tabelle 3.3'!J14</f>
        <v>-7.9957916885849549</v>
      </c>
      <c r="D17" s="481">
        <f t="shared" si="3"/>
        <v>7.1624686641995935E-2</v>
      </c>
      <c r="E17" s="481">
        <f t="shared" si="3"/>
        <v>-7.9957916885849549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1.1134517002708395</v>
      </c>
      <c r="C18" s="480">
        <f>'Tabelle 3.3'!J15</f>
        <v>-7.4285714285714288</v>
      </c>
      <c r="D18" s="481">
        <f t="shared" si="3"/>
        <v>1.1134517002708395</v>
      </c>
      <c r="E18" s="481">
        <f t="shared" si="3"/>
        <v>-7.4285714285714288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-0.81736684830374406</v>
      </c>
      <c r="C19" s="480">
        <f>'Tabelle 3.3'!J16</f>
        <v>-9.1042584434654916</v>
      </c>
      <c r="D19" s="481">
        <f t="shared" si="3"/>
        <v>-0.81736684830374406</v>
      </c>
      <c r="E19" s="481">
        <f t="shared" si="3"/>
        <v>-9.1042584434654916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3.3122260107160253</v>
      </c>
      <c r="C20" s="480">
        <f>'Tabelle 3.3'!J17</f>
        <v>-7.0588235294117645</v>
      </c>
      <c r="D20" s="481">
        <f t="shared" si="3"/>
        <v>3.3122260107160253</v>
      </c>
      <c r="E20" s="481">
        <f t="shared" si="3"/>
        <v>-7.0588235294117645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3.6236119228521333</v>
      </c>
      <c r="C21" s="480">
        <f>'Tabelle 3.3'!J18</f>
        <v>1.5345268542199488</v>
      </c>
      <c r="D21" s="481">
        <f t="shared" si="3"/>
        <v>3.6236119228521333</v>
      </c>
      <c r="E21" s="481">
        <f t="shared" si="3"/>
        <v>1.5345268542199488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4.5137405667093837</v>
      </c>
      <c r="C22" s="480">
        <f>'Tabelle 3.3'!J19</f>
        <v>0.6339144215530903</v>
      </c>
      <c r="D22" s="481">
        <f t="shared" si="3"/>
        <v>4.5137405667093837</v>
      </c>
      <c r="E22" s="481">
        <f t="shared" si="3"/>
        <v>0.6339144215530903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-2.7542372881355934</v>
      </c>
      <c r="C23" s="480">
        <f>'Tabelle 3.3'!J20</f>
        <v>-5.0397877984084882</v>
      </c>
      <c r="D23" s="481">
        <f t="shared" si="3"/>
        <v>-2.7542372881355934</v>
      </c>
      <c r="E23" s="481">
        <f t="shared" si="3"/>
        <v>-5.0397877984084882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-1.9630484988452657</v>
      </c>
      <c r="C24" s="480">
        <f>'Tabelle 3.3'!J21</f>
        <v>-6.7396313364055302</v>
      </c>
      <c r="D24" s="481">
        <f t="shared" si="3"/>
        <v>-1.9630484988452657</v>
      </c>
      <c r="E24" s="481">
        <f t="shared" si="3"/>
        <v>-6.7396313364055302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v>
      </c>
      <c r="C25" s="480">
        <f>'Tabelle 3.3'!J22</f>
        <v>2.6490066225165565</v>
      </c>
      <c r="D25" s="481">
        <f t="shared" si="3"/>
        <v>0</v>
      </c>
      <c r="E25" s="481">
        <f t="shared" si="3"/>
        <v>2.6490066225165565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v>
      </c>
      <c r="C26" s="480">
        <f>'Tabelle 3.3'!J23</f>
        <v>1.0582010582010581</v>
      </c>
      <c r="D26" s="481">
        <f t="shared" si="3"/>
        <v>0</v>
      </c>
      <c r="E26" s="481">
        <f t="shared" si="3"/>
        <v>1.0582010582010581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2.9881055990716563</v>
      </c>
      <c r="C27" s="480">
        <f>'Tabelle 3.3'!J24</f>
        <v>-3.9215686274509802</v>
      </c>
      <c r="D27" s="481">
        <f t="shared" si="3"/>
        <v>2.9881055990716563</v>
      </c>
      <c r="E27" s="481">
        <f t="shared" si="3"/>
        <v>-3.9215686274509802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4.6610169491525424</v>
      </c>
      <c r="C28" s="480">
        <f>'Tabelle 3.3'!J25</f>
        <v>4.7540983606557381</v>
      </c>
      <c r="D28" s="481">
        <f t="shared" si="3"/>
        <v>4.6610169491525424</v>
      </c>
      <c r="E28" s="481">
        <f t="shared" si="3"/>
        <v>4.7540983606557381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-14.736842105263158</v>
      </c>
      <c r="C29" s="480">
        <f>'Tabelle 3.3'!J26</f>
        <v>30</v>
      </c>
      <c r="D29" s="481">
        <f t="shared" si="3"/>
        <v>-14.736842105263158</v>
      </c>
      <c r="E29" s="481">
        <f t="shared" si="3"/>
        <v>30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8.0499354283254405</v>
      </c>
      <c r="C30" s="480">
        <f>'Tabelle 3.3'!J27</f>
        <v>6.6838046272493576</v>
      </c>
      <c r="D30" s="481">
        <f t="shared" si="3"/>
        <v>8.0499354283254405</v>
      </c>
      <c r="E30" s="481">
        <f t="shared" si="3"/>
        <v>6.6838046272493576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4.6237533998186766</v>
      </c>
      <c r="C31" s="480">
        <f>'Tabelle 3.3'!J28</f>
        <v>-3.007518796992481</v>
      </c>
      <c r="D31" s="481">
        <f t="shared" si="3"/>
        <v>4.6237533998186766</v>
      </c>
      <c r="E31" s="481">
        <f t="shared" si="3"/>
        <v>-3.007518796992481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5.352112676056338</v>
      </c>
      <c r="C32" s="480">
        <f>'Tabelle 3.3'!J29</f>
        <v>0.3125</v>
      </c>
      <c r="D32" s="481">
        <f t="shared" si="3"/>
        <v>5.352112676056338</v>
      </c>
      <c r="E32" s="481">
        <f t="shared" si="3"/>
        <v>0.3125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0.35282258064516131</v>
      </c>
      <c r="C33" s="480">
        <f>'Tabelle 3.3'!J30</f>
        <v>-4.0625</v>
      </c>
      <c r="D33" s="481">
        <f t="shared" si="3"/>
        <v>0.35282258064516131</v>
      </c>
      <c r="E33" s="481">
        <f t="shared" si="3"/>
        <v>-4.0625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3.1325301204819276</v>
      </c>
      <c r="C34" s="480">
        <f>'Tabelle 3.3'!J31</f>
        <v>-0.84388185654008441</v>
      </c>
      <c r="D34" s="481">
        <f t="shared" si="3"/>
        <v>3.1325301204819276</v>
      </c>
      <c r="E34" s="481">
        <f t="shared" si="3"/>
        <v>-0.84388185654008441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1.075268817204301</v>
      </c>
      <c r="C37" s="480">
        <f>'Tabelle 3.3'!J34</f>
        <v>12.895927601809955</v>
      </c>
      <c r="D37" s="481">
        <f t="shared" si="3"/>
        <v>1.075268817204301</v>
      </c>
      <c r="E37" s="481">
        <f t="shared" si="3"/>
        <v>12.895927601809955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1.0326204363793476</v>
      </c>
      <c r="C38" s="480">
        <f>'Tabelle 3.3'!J35</f>
        <v>-4.369538077403246</v>
      </c>
      <c r="D38" s="481">
        <f t="shared" si="3"/>
        <v>1.0326204363793476</v>
      </c>
      <c r="E38" s="481">
        <f t="shared" si="3"/>
        <v>-4.369538077403246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2.2689784098823358</v>
      </c>
      <c r="C39" s="480">
        <f>'Tabelle 3.3'!J36</f>
        <v>-0.42443408788282289</v>
      </c>
      <c r="D39" s="481">
        <f t="shared" si="3"/>
        <v>2.2689784098823358</v>
      </c>
      <c r="E39" s="481">
        <f t="shared" si="3"/>
        <v>-0.42443408788282289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2.2689784098823358</v>
      </c>
      <c r="C45" s="480">
        <f>'Tabelle 3.3'!J36</f>
        <v>-0.42443408788282289</v>
      </c>
      <c r="D45" s="481">
        <f t="shared" si="3"/>
        <v>2.2689784098823358</v>
      </c>
      <c r="E45" s="481">
        <f t="shared" si="3"/>
        <v>-0.42443408788282289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44229</v>
      </c>
      <c r="C51" s="487">
        <v>8590</v>
      </c>
      <c r="D51" s="487">
        <v>5687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44187</v>
      </c>
      <c r="C52" s="487">
        <v>8619</v>
      </c>
      <c r="D52" s="487">
        <v>5857</v>
      </c>
      <c r="E52" s="488">
        <f t="shared" ref="E52:G70" si="11">IF($A$51=37802,IF(COUNTBLANK(B$51:B$70)&gt;0,#N/A,B52/B$51*100),IF(COUNTBLANK(B$51:B$75)&gt;0,#N/A,B52/B$51*100))</f>
        <v>99.905039679848059</v>
      </c>
      <c r="F52" s="488">
        <f t="shared" si="11"/>
        <v>100.33760186263096</v>
      </c>
      <c r="G52" s="488">
        <f t="shared" si="11"/>
        <v>102.98927378231053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45205</v>
      </c>
      <c r="C53" s="487">
        <v>8636</v>
      </c>
      <c r="D53" s="487">
        <v>5997</v>
      </c>
      <c r="E53" s="488">
        <f t="shared" si="11"/>
        <v>102.2066969635307</v>
      </c>
      <c r="F53" s="488">
        <f t="shared" si="11"/>
        <v>100.53550640279394</v>
      </c>
      <c r="G53" s="488">
        <f t="shared" si="11"/>
        <v>105.45102866186038</v>
      </c>
      <c r="H53" s="489">
        <f>IF(ISERROR(L53)=TRUE,IF(MONTH(A53)=MONTH(MAX(A$51:A$75)),A53,""),"")</f>
        <v>41883</v>
      </c>
      <c r="I53" s="488">
        <f t="shared" si="12"/>
        <v>102.2066969635307</v>
      </c>
      <c r="J53" s="488">
        <f t="shared" si="10"/>
        <v>100.53550640279394</v>
      </c>
      <c r="K53" s="488">
        <f t="shared" si="10"/>
        <v>105.45102866186038</v>
      </c>
      <c r="L53" s="488" t="e">
        <f t="shared" si="13"/>
        <v>#N/A</v>
      </c>
    </row>
    <row r="54" spans="1:14" ht="15" customHeight="1" x14ac:dyDescent="0.2">
      <c r="A54" s="490" t="s">
        <v>462</v>
      </c>
      <c r="B54" s="487">
        <v>43953</v>
      </c>
      <c r="C54" s="487">
        <v>8583</v>
      </c>
      <c r="D54" s="487">
        <v>5921</v>
      </c>
      <c r="E54" s="488">
        <f t="shared" si="11"/>
        <v>99.37597503900156</v>
      </c>
      <c r="F54" s="488">
        <f t="shared" si="11"/>
        <v>99.918509895227004</v>
      </c>
      <c r="G54" s="488">
        <f t="shared" si="11"/>
        <v>104.11464744153332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44290</v>
      </c>
      <c r="C55" s="487">
        <v>8450</v>
      </c>
      <c r="D55" s="487">
        <v>5820</v>
      </c>
      <c r="E55" s="488">
        <f t="shared" si="11"/>
        <v>100.13791856022067</v>
      </c>
      <c r="F55" s="488">
        <f t="shared" si="11"/>
        <v>98.370197904540163</v>
      </c>
      <c r="G55" s="488">
        <f t="shared" si="11"/>
        <v>102.33866713557236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45137</v>
      </c>
      <c r="C56" s="487">
        <v>8550</v>
      </c>
      <c r="D56" s="487">
        <v>6007</v>
      </c>
      <c r="E56" s="488">
        <f t="shared" si="11"/>
        <v>102.05295168328472</v>
      </c>
      <c r="F56" s="488">
        <f t="shared" si="11"/>
        <v>99.534342258440049</v>
      </c>
      <c r="G56" s="488">
        <f t="shared" si="11"/>
        <v>105.62686829611394</v>
      </c>
      <c r="H56" s="489" t="str">
        <f t="shared" si="14"/>
        <v/>
      </c>
      <c r="I56" s="488" t="str">
        <f t="shared" si="12"/>
        <v/>
      </c>
      <c r="J56" s="488" t="str">
        <f t="shared" si="10"/>
        <v/>
      </c>
      <c r="K56" s="488" t="str">
        <f t="shared" si="10"/>
        <v/>
      </c>
      <c r="L56" s="488" t="e">
        <f t="shared" si="13"/>
        <v>#N/A</v>
      </c>
    </row>
    <row r="57" spans="1:14" ht="15" customHeight="1" x14ac:dyDescent="0.2">
      <c r="A57" s="490">
        <v>42248</v>
      </c>
      <c r="B57" s="487">
        <v>46036</v>
      </c>
      <c r="C57" s="487">
        <v>8434</v>
      </c>
      <c r="D57" s="487">
        <v>6055</v>
      </c>
      <c r="E57" s="488">
        <f t="shared" si="11"/>
        <v>104.08555472653688</v>
      </c>
      <c r="F57" s="488">
        <f t="shared" si="11"/>
        <v>98.183934807916188</v>
      </c>
      <c r="G57" s="488">
        <f t="shared" si="11"/>
        <v>106.47089854053104</v>
      </c>
      <c r="H57" s="489">
        <f t="shared" si="14"/>
        <v>42248</v>
      </c>
      <c r="I57" s="488">
        <f t="shared" si="12"/>
        <v>104.08555472653688</v>
      </c>
      <c r="J57" s="488">
        <f t="shared" si="10"/>
        <v>98.183934807916188</v>
      </c>
      <c r="K57" s="488">
        <f t="shared" si="10"/>
        <v>106.47089854053104</v>
      </c>
      <c r="L57" s="488" t="e">
        <f t="shared" si="13"/>
        <v>#N/A</v>
      </c>
    </row>
    <row r="58" spans="1:14" ht="15" customHeight="1" x14ac:dyDescent="0.2">
      <c r="A58" s="490" t="s">
        <v>465</v>
      </c>
      <c r="B58" s="487">
        <v>45198</v>
      </c>
      <c r="C58" s="487">
        <v>8517</v>
      </c>
      <c r="D58" s="487">
        <v>5990</v>
      </c>
      <c r="E58" s="488">
        <f t="shared" si="11"/>
        <v>102.1908702435054</v>
      </c>
      <c r="F58" s="488">
        <f t="shared" si="11"/>
        <v>99.150174621653093</v>
      </c>
      <c r="G58" s="488">
        <f t="shared" si="11"/>
        <v>105.32794091788288</v>
      </c>
      <c r="H58" s="489" t="str">
        <f t="shared" si="14"/>
        <v/>
      </c>
      <c r="I58" s="488" t="str">
        <f t="shared" si="12"/>
        <v/>
      </c>
      <c r="J58" s="488" t="str">
        <f t="shared" si="10"/>
        <v/>
      </c>
      <c r="K58" s="488" t="str">
        <f t="shared" si="10"/>
        <v/>
      </c>
      <c r="L58" s="488" t="e">
        <f t="shared" si="13"/>
        <v>#N/A</v>
      </c>
    </row>
    <row r="59" spans="1:14" ht="15" customHeight="1" x14ac:dyDescent="0.2">
      <c r="A59" s="490" t="s">
        <v>466</v>
      </c>
      <c r="B59" s="487">
        <v>45856</v>
      </c>
      <c r="C59" s="487">
        <v>8379</v>
      </c>
      <c r="D59" s="487">
        <v>6054</v>
      </c>
      <c r="E59" s="488">
        <f t="shared" si="11"/>
        <v>103.67858192588572</v>
      </c>
      <c r="F59" s="488">
        <f t="shared" si="11"/>
        <v>97.543655413271253</v>
      </c>
      <c r="G59" s="488">
        <f t="shared" si="11"/>
        <v>106.45331457710567</v>
      </c>
      <c r="H59" s="489" t="str">
        <f t="shared" si="14"/>
        <v/>
      </c>
      <c r="I59" s="488" t="str">
        <f t="shared" si="12"/>
        <v/>
      </c>
      <c r="J59" s="488" t="str">
        <f t="shared" si="10"/>
        <v/>
      </c>
      <c r="K59" s="488" t="str">
        <f t="shared" si="10"/>
        <v/>
      </c>
      <c r="L59" s="488" t="e">
        <f t="shared" si="13"/>
        <v>#N/A</v>
      </c>
    </row>
    <row r="60" spans="1:14" ht="15" customHeight="1" x14ac:dyDescent="0.2">
      <c r="A60" s="490" t="s">
        <v>467</v>
      </c>
      <c r="B60" s="487">
        <v>46719</v>
      </c>
      <c r="C60" s="487">
        <v>8521</v>
      </c>
      <c r="D60" s="487">
        <v>6204</v>
      </c>
      <c r="E60" s="488">
        <f t="shared" si="11"/>
        <v>105.62979040900767</v>
      </c>
      <c r="F60" s="488">
        <f t="shared" si="11"/>
        <v>99.196740395809087</v>
      </c>
      <c r="G60" s="488">
        <f t="shared" si="11"/>
        <v>109.09090909090908</v>
      </c>
      <c r="H60" s="489" t="str">
        <f t="shared" si="14"/>
        <v/>
      </c>
      <c r="I60" s="488" t="str">
        <f t="shared" si="12"/>
        <v/>
      </c>
      <c r="J60" s="488" t="str">
        <f t="shared" si="10"/>
        <v/>
      </c>
      <c r="K60" s="488" t="str">
        <f t="shared" si="10"/>
        <v/>
      </c>
      <c r="L60" s="488" t="e">
        <f t="shared" si="13"/>
        <v>#N/A</v>
      </c>
    </row>
    <row r="61" spans="1:14" ht="15" customHeight="1" x14ac:dyDescent="0.2">
      <c r="A61" s="490">
        <v>42614</v>
      </c>
      <c r="B61" s="487">
        <v>47836</v>
      </c>
      <c r="C61" s="487">
        <v>8509</v>
      </c>
      <c r="D61" s="487">
        <v>6388</v>
      </c>
      <c r="E61" s="488">
        <f t="shared" si="11"/>
        <v>108.15528273304847</v>
      </c>
      <c r="F61" s="488">
        <f t="shared" si="11"/>
        <v>99.057043073341092</v>
      </c>
      <c r="G61" s="488">
        <f t="shared" si="11"/>
        <v>112.32635836117461</v>
      </c>
      <c r="H61" s="489">
        <f t="shared" si="14"/>
        <v>42614</v>
      </c>
      <c r="I61" s="488">
        <f t="shared" si="12"/>
        <v>108.15528273304847</v>
      </c>
      <c r="J61" s="488">
        <f t="shared" si="10"/>
        <v>99.057043073341092</v>
      </c>
      <c r="K61" s="488">
        <f t="shared" si="10"/>
        <v>112.32635836117461</v>
      </c>
      <c r="L61" s="488" t="e">
        <f t="shared" si="13"/>
        <v>#N/A</v>
      </c>
    </row>
    <row r="62" spans="1:14" ht="15" customHeight="1" x14ac:dyDescent="0.2">
      <c r="A62" s="490" t="s">
        <v>468</v>
      </c>
      <c r="B62" s="487">
        <v>46869</v>
      </c>
      <c r="C62" s="487">
        <v>8554</v>
      </c>
      <c r="D62" s="487">
        <v>6341</v>
      </c>
      <c r="E62" s="488">
        <f t="shared" si="11"/>
        <v>105.96893440955029</v>
      </c>
      <c r="F62" s="488">
        <f t="shared" si="11"/>
        <v>99.580908032596042</v>
      </c>
      <c r="G62" s="488">
        <f t="shared" si="11"/>
        <v>111.49991208018288</v>
      </c>
      <c r="H62" s="489" t="str">
        <f t="shared" si="14"/>
        <v/>
      </c>
      <c r="I62" s="488" t="str">
        <f t="shared" si="12"/>
        <v/>
      </c>
      <c r="J62" s="488" t="str">
        <f t="shared" si="10"/>
        <v/>
      </c>
      <c r="K62" s="488" t="str">
        <f t="shared" si="10"/>
        <v/>
      </c>
      <c r="L62" s="488" t="e">
        <f t="shared" si="13"/>
        <v>#N/A</v>
      </c>
    </row>
    <row r="63" spans="1:14" ht="15" customHeight="1" x14ac:dyDescent="0.2">
      <c r="A63" s="490" t="s">
        <v>469</v>
      </c>
      <c r="B63" s="487">
        <v>47782</v>
      </c>
      <c r="C63" s="487">
        <v>8408</v>
      </c>
      <c r="D63" s="487">
        <v>6332</v>
      </c>
      <c r="E63" s="488">
        <f t="shared" si="11"/>
        <v>108.0331908928531</v>
      </c>
      <c r="F63" s="488">
        <f t="shared" si="11"/>
        <v>97.881257275902215</v>
      </c>
      <c r="G63" s="488">
        <f t="shared" si="11"/>
        <v>111.34165640935467</v>
      </c>
      <c r="H63" s="489" t="str">
        <f t="shared" si="14"/>
        <v/>
      </c>
      <c r="I63" s="488" t="str">
        <f t="shared" si="12"/>
        <v/>
      </c>
      <c r="J63" s="488" t="str">
        <f t="shared" si="10"/>
        <v/>
      </c>
      <c r="K63" s="488" t="str">
        <f t="shared" si="10"/>
        <v/>
      </c>
      <c r="L63" s="488" t="e">
        <f t="shared" si="13"/>
        <v>#N/A</v>
      </c>
    </row>
    <row r="64" spans="1:14" ht="15" customHeight="1" x14ac:dyDescent="0.2">
      <c r="A64" s="490" t="s">
        <v>470</v>
      </c>
      <c r="B64" s="487">
        <v>48326</v>
      </c>
      <c r="C64" s="487">
        <v>8413</v>
      </c>
      <c r="D64" s="487">
        <v>6528</v>
      </c>
      <c r="E64" s="488">
        <f t="shared" si="11"/>
        <v>109.26315313482104</v>
      </c>
      <c r="F64" s="488">
        <f t="shared" si="11"/>
        <v>97.9394644935972</v>
      </c>
      <c r="G64" s="488">
        <f t="shared" si="11"/>
        <v>114.78811324072447</v>
      </c>
      <c r="H64" s="489" t="str">
        <f t="shared" si="14"/>
        <v/>
      </c>
      <c r="I64" s="488" t="str">
        <f t="shared" si="12"/>
        <v/>
      </c>
      <c r="J64" s="488" t="str">
        <f t="shared" si="10"/>
        <v/>
      </c>
      <c r="K64" s="488" t="str">
        <f t="shared" si="10"/>
        <v/>
      </c>
      <c r="L64" s="488" t="e">
        <f t="shared" si="13"/>
        <v>#N/A</v>
      </c>
    </row>
    <row r="65" spans="1:12" ht="15" customHeight="1" x14ac:dyDescent="0.2">
      <c r="A65" s="490">
        <v>42979</v>
      </c>
      <c r="B65" s="487">
        <v>49197</v>
      </c>
      <c r="C65" s="487">
        <v>8425</v>
      </c>
      <c r="D65" s="487">
        <v>6709</v>
      </c>
      <c r="E65" s="488">
        <f t="shared" si="11"/>
        <v>111.23244929797191</v>
      </c>
      <c r="F65" s="488">
        <f t="shared" si="11"/>
        <v>98.079161816065195</v>
      </c>
      <c r="G65" s="488">
        <f t="shared" si="11"/>
        <v>117.97081062071391</v>
      </c>
      <c r="H65" s="489">
        <f t="shared" si="14"/>
        <v>42979</v>
      </c>
      <c r="I65" s="488">
        <f t="shared" si="12"/>
        <v>111.23244929797191</v>
      </c>
      <c r="J65" s="488">
        <f t="shared" si="10"/>
        <v>98.079161816065195</v>
      </c>
      <c r="K65" s="488">
        <f t="shared" si="10"/>
        <v>117.97081062071391</v>
      </c>
      <c r="L65" s="488" t="e">
        <f t="shared" si="13"/>
        <v>#N/A</v>
      </c>
    </row>
    <row r="66" spans="1:12" ht="15" customHeight="1" x14ac:dyDescent="0.2">
      <c r="A66" s="490" t="s">
        <v>471</v>
      </c>
      <c r="B66" s="487">
        <v>48609</v>
      </c>
      <c r="C66" s="487">
        <v>8482</v>
      </c>
      <c r="D66" s="487">
        <v>6622</v>
      </c>
      <c r="E66" s="488">
        <f t="shared" si="11"/>
        <v>109.90300481584481</v>
      </c>
      <c r="F66" s="488">
        <f t="shared" si="11"/>
        <v>98.742724097788127</v>
      </c>
      <c r="G66" s="488">
        <f t="shared" si="11"/>
        <v>116.44100580270793</v>
      </c>
      <c r="H66" s="489" t="str">
        <f t="shared" si="14"/>
        <v/>
      </c>
      <c r="I66" s="488" t="str">
        <f t="shared" si="12"/>
        <v/>
      </c>
      <c r="J66" s="488" t="str">
        <f t="shared" si="10"/>
        <v/>
      </c>
      <c r="K66" s="488" t="str">
        <f t="shared" si="10"/>
        <v/>
      </c>
      <c r="L66" s="488" t="e">
        <f t="shared" si="13"/>
        <v>#N/A</v>
      </c>
    </row>
    <row r="67" spans="1:12" ht="15" customHeight="1" x14ac:dyDescent="0.2">
      <c r="A67" s="490" t="s">
        <v>472</v>
      </c>
      <c r="B67" s="487">
        <v>49437</v>
      </c>
      <c r="C67" s="487">
        <v>8385</v>
      </c>
      <c r="D67" s="487">
        <v>6691</v>
      </c>
      <c r="E67" s="488">
        <f t="shared" si="11"/>
        <v>111.77507969884013</v>
      </c>
      <c r="F67" s="488">
        <f t="shared" si="11"/>
        <v>97.613504074505244</v>
      </c>
      <c r="G67" s="488">
        <f t="shared" si="11"/>
        <v>117.65429927905751</v>
      </c>
      <c r="H67" s="489" t="str">
        <f t="shared" si="14"/>
        <v/>
      </c>
      <c r="I67" s="488" t="str">
        <f t="shared" si="12"/>
        <v/>
      </c>
      <c r="J67" s="488" t="str">
        <f t="shared" si="12"/>
        <v/>
      </c>
      <c r="K67" s="488" t="str">
        <f t="shared" si="12"/>
        <v/>
      </c>
      <c r="L67" s="488" t="e">
        <f t="shared" si="13"/>
        <v>#N/A</v>
      </c>
    </row>
    <row r="68" spans="1:12" ht="15" customHeight="1" x14ac:dyDescent="0.2">
      <c r="A68" s="490" t="s">
        <v>473</v>
      </c>
      <c r="B68" s="487">
        <v>49963</v>
      </c>
      <c r="C68" s="487">
        <v>8437</v>
      </c>
      <c r="D68" s="487">
        <v>6905</v>
      </c>
      <c r="E68" s="488">
        <f t="shared" si="11"/>
        <v>112.96434466074294</v>
      </c>
      <c r="F68" s="488">
        <f t="shared" si="11"/>
        <v>98.218859138533176</v>
      </c>
      <c r="G68" s="488">
        <f t="shared" si="11"/>
        <v>121.41726745208371</v>
      </c>
      <c r="H68" s="489" t="str">
        <f t="shared" si="14"/>
        <v/>
      </c>
      <c r="I68" s="488" t="str">
        <f t="shared" si="12"/>
        <v/>
      </c>
      <c r="J68" s="488" t="str">
        <f t="shared" si="12"/>
        <v/>
      </c>
      <c r="K68" s="488" t="str">
        <f t="shared" si="12"/>
        <v/>
      </c>
      <c r="L68" s="488" t="e">
        <f t="shared" si="13"/>
        <v>#N/A</v>
      </c>
    </row>
    <row r="69" spans="1:12" ht="15" customHeight="1" x14ac:dyDescent="0.2">
      <c r="A69" s="490">
        <v>43344</v>
      </c>
      <c r="B69" s="487">
        <v>50965</v>
      </c>
      <c r="C69" s="487">
        <v>8438</v>
      </c>
      <c r="D69" s="487">
        <v>7239</v>
      </c>
      <c r="E69" s="488">
        <f t="shared" si="11"/>
        <v>115.22982658436771</v>
      </c>
      <c r="F69" s="488">
        <f t="shared" si="11"/>
        <v>98.230500582072182</v>
      </c>
      <c r="G69" s="488">
        <f t="shared" si="11"/>
        <v>127.29031123615262</v>
      </c>
      <c r="H69" s="489">
        <f t="shared" si="14"/>
        <v>43344</v>
      </c>
      <c r="I69" s="488">
        <f t="shared" si="12"/>
        <v>115.22982658436771</v>
      </c>
      <c r="J69" s="488">
        <f t="shared" si="12"/>
        <v>98.230500582072182</v>
      </c>
      <c r="K69" s="488">
        <f t="shared" si="12"/>
        <v>127.29031123615262</v>
      </c>
      <c r="L69" s="488" t="e">
        <f t="shared" si="13"/>
        <v>#N/A</v>
      </c>
    </row>
    <row r="70" spans="1:12" ht="15" customHeight="1" x14ac:dyDescent="0.2">
      <c r="A70" s="490" t="s">
        <v>474</v>
      </c>
      <c r="B70" s="487">
        <v>50369</v>
      </c>
      <c r="C70" s="487">
        <v>8516</v>
      </c>
      <c r="D70" s="487">
        <v>7202</v>
      </c>
      <c r="E70" s="488">
        <f t="shared" si="11"/>
        <v>113.88229442221167</v>
      </c>
      <c r="F70" s="488">
        <f t="shared" si="11"/>
        <v>99.138533178114088</v>
      </c>
      <c r="G70" s="488">
        <f t="shared" si="11"/>
        <v>126.63970458941445</v>
      </c>
      <c r="H70" s="489" t="str">
        <f t="shared" si="14"/>
        <v/>
      </c>
      <c r="I70" s="488" t="str">
        <f t="shared" si="12"/>
        <v/>
      </c>
      <c r="J70" s="488" t="str">
        <f t="shared" si="12"/>
        <v/>
      </c>
      <c r="K70" s="488" t="str">
        <f t="shared" si="12"/>
        <v/>
      </c>
      <c r="L70" s="488" t="e">
        <f t="shared" si="13"/>
        <v>#N/A</v>
      </c>
    </row>
    <row r="71" spans="1:12" ht="15" customHeight="1" x14ac:dyDescent="0.2">
      <c r="A71" s="490" t="s">
        <v>475</v>
      </c>
      <c r="B71" s="487">
        <v>51077</v>
      </c>
      <c r="C71" s="487">
        <v>8373</v>
      </c>
      <c r="D71" s="487">
        <v>7289</v>
      </c>
      <c r="E71" s="491">
        <f t="shared" ref="E71:G75" si="15">IF($A$51=37802,IF(COUNTBLANK(B$51:B$70)&gt;0,#N/A,IF(ISBLANK(B71)=FALSE,B71/B$51*100,#N/A)),IF(COUNTBLANK(B$51:B$75)&gt;0,#N/A,B71/B$51*100))</f>
        <v>115.48305410477289</v>
      </c>
      <c r="F71" s="491">
        <f t="shared" si="15"/>
        <v>97.473806752037248</v>
      </c>
      <c r="G71" s="491">
        <f t="shared" si="15"/>
        <v>128.16950940742043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51632</v>
      </c>
      <c r="C72" s="487">
        <v>8402</v>
      </c>
      <c r="D72" s="487">
        <v>7469</v>
      </c>
      <c r="E72" s="491">
        <f t="shared" si="15"/>
        <v>116.73788690678062</v>
      </c>
      <c r="F72" s="491">
        <f t="shared" si="15"/>
        <v>97.81140861466821</v>
      </c>
      <c r="G72" s="491">
        <f t="shared" si="15"/>
        <v>131.33462282398455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52403</v>
      </c>
      <c r="C73" s="487">
        <v>8230</v>
      </c>
      <c r="D73" s="487">
        <v>7587</v>
      </c>
      <c r="E73" s="491">
        <f t="shared" si="15"/>
        <v>118.48108706956975</v>
      </c>
      <c r="F73" s="491">
        <f t="shared" si="15"/>
        <v>95.809080325960423</v>
      </c>
      <c r="G73" s="491">
        <f t="shared" si="15"/>
        <v>133.40953050817654</v>
      </c>
      <c r="H73" s="492">
        <f>IF(A$51=37802,IF(ISERROR(L73)=TRUE,IF(ISBLANK(A73)=FALSE,IF(MONTH(A73)=MONTH(MAX(A$51:A$75)),A73,""),""),""),IF(ISERROR(L73)=TRUE,IF(MONTH(A73)=MONTH(MAX(A$51:A$75)),A73,""),""))</f>
        <v>43709</v>
      </c>
      <c r="I73" s="488">
        <f t="shared" si="12"/>
        <v>118.48108706956975</v>
      </c>
      <c r="J73" s="488">
        <f t="shared" si="12"/>
        <v>95.809080325960423</v>
      </c>
      <c r="K73" s="488">
        <f t="shared" si="12"/>
        <v>133.40953050817654</v>
      </c>
      <c r="L73" s="488" t="e">
        <f t="shared" si="13"/>
        <v>#N/A</v>
      </c>
    </row>
    <row r="74" spans="1:12" ht="15" customHeight="1" x14ac:dyDescent="0.2">
      <c r="A74" s="490" t="s">
        <v>477</v>
      </c>
      <c r="B74" s="487">
        <v>51596</v>
      </c>
      <c r="C74" s="487">
        <v>8215</v>
      </c>
      <c r="D74" s="487">
        <v>7653</v>
      </c>
      <c r="E74" s="491">
        <f t="shared" si="15"/>
        <v>116.65649234665038</v>
      </c>
      <c r="F74" s="491">
        <f t="shared" si="15"/>
        <v>95.634458672875439</v>
      </c>
      <c r="G74" s="491">
        <f t="shared" si="15"/>
        <v>134.57007209425004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51942</v>
      </c>
      <c r="C75" s="493">
        <v>8011</v>
      </c>
      <c r="D75" s="493">
        <v>7517</v>
      </c>
      <c r="E75" s="491">
        <f t="shared" si="15"/>
        <v>117.43878450790206</v>
      </c>
      <c r="F75" s="491">
        <f t="shared" si="15"/>
        <v>93.259604190919674</v>
      </c>
      <c r="G75" s="491">
        <f t="shared" si="15"/>
        <v>132.17865306840162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118.48108706956975</v>
      </c>
      <c r="J77" s="488">
        <f>IF(J75&lt;&gt;"",J75,IF(J74&lt;&gt;"",J74,IF(J73&lt;&gt;"",J73,IF(J72&lt;&gt;"",J72,IF(J71&lt;&gt;"",J71,IF(J70&lt;&gt;"",J70,""))))))</f>
        <v>95.809080325960423</v>
      </c>
      <c r="K77" s="488">
        <f>IF(K75&lt;&gt;"",K75,IF(K74&lt;&gt;"",K74,IF(K73&lt;&gt;"",K73,IF(K72&lt;&gt;"",K72,IF(K71&lt;&gt;"",K71,IF(K70&lt;&gt;"",K70,""))))))</f>
        <v>133.40953050817654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+18,5%</v>
      </c>
      <c r="J79" s="488" t="str">
        <f>"GeB - ausschließlich: "&amp;IF(J77&gt;100,"+","")&amp;TEXT(J77-100,"0,0")&amp;"%"</f>
        <v>GeB - ausschließlich: -4,2%</v>
      </c>
      <c r="K79" s="488" t="str">
        <f>"GeB - im Nebenjob: "&amp;IF(K77&gt;100,"+","")&amp;TEXT(K77-100,"0,0")&amp;"%"</f>
        <v>GeB - im Nebenjob: +33,4%</v>
      </c>
    </row>
    <row r="81" spans="9:9" ht="15" customHeight="1" x14ac:dyDescent="0.2">
      <c r="I81" s="488" t="str">
        <f>IF(ISERROR(HLOOKUP(1,I$78:K$79,2,FALSE)),"",HLOOKUP(1,I$78:K$79,2,FALSE))</f>
        <v>GeB - im Nebenjob: +33,4%</v>
      </c>
    </row>
    <row r="82" spans="9:9" ht="15" customHeight="1" x14ac:dyDescent="0.2">
      <c r="I82" s="488" t="str">
        <f>IF(ISERROR(HLOOKUP(2,I$78:K$79,2,FALSE)),"",HLOOKUP(2,I$78:K$79,2,FALSE))</f>
        <v>SvB: +18,5%</v>
      </c>
    </row>
    <row r="83" spans="9:9" ht="15" customHeight="1" x14ac:dyDescent="0.2">
      <c r="I83" s="488" t="str">
        <f>IF(ISERROR(HLOOKUP(3,I$78:K$79,2,FALSE)),"",HLOOKUP(3,I$78:K$79,2,FALSE))</f>
        <v>GeB - ausschließlich: -4,2%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51942</v>
      </c>
      <c r="E12" s="114">
        <v>51596</v>
      </c>
      <c r="F12" s="114">
        <v>52403</v>
      </c>
      <c r="G12" s="114">
        <v>51632</v>
      </c>
      <c r="H12" s="114">
        <v>51077</v>
      </c>
      <c r="I12" s="115">
        <v>865</v>
      </c>
      <c r="J12" s="116">
        <v>1.6935215459012862</v>
      </c>
      <c r="N12" s="117"/>
    </row>
    <row r="13" spans="1:15" s="110" customFormat="1" ht="13.5" customHeight="1" x14ac:dyDescent="0.2">
      <c r="A13" s="118" t="s">
        <v>105</v>
      </c>
      <c r="B13" s="119" t="s">
        <v>106</v>
      </c>
      <c r="C13" s="113">
        <v>60.070848253821573</v>
      </c>
      <c r="D13" s="114">
        <v>31202</v>
      </c>
      <c r="E13" s="114">
        <v>30817</v>
      </c>
      <c r="F13" s="114">
        <v>31708</v>
      </c>
      <c r="G13" s="114">
        <v>31186</v>
      </c>
      <c r="H13" s="114">
        <v>30788</v>
      </c>
      <c r="I13" s="115">
        <v>414</v>
      </c>
      <c r="J13" s="116">
        <v>1.3446797453553332</v>
      </c>
    </row>
    <row r="14" spans="1:15" s="110" customFormat="1" ht="13.5" customHeight="1" x14ac:dyDescent="0.2">
      <c r="A14" s="120"/>
      <c r="B14" s="119" t="s">
        <v>107</v>
      </c>
      <c r="C14" s="113">
        <v>39.929151746178427</v>
      </c>
      <c r="D14" s="114">
        <v>20740</v>
      </c>
      <c r="E14" s="114">
        <v>20779</v>
      </c>
      <c r="F14" s="114">
        <v>20695</v>
      </c>
      <c r="G14" s="114">
        <v>20446</v>
      </c>
      <c r="H14" s="114">
        <v>20289</v>
      </c>
      <c r="I14" s="115">
        <v>451</v>
      </c>
      <c r="J14" s="116">
        <v>2.2228793927744097</v>
      </c>
    </row>
    <row r="15" spans="1:15" s="110" customFormat="1" ht="13.5" customHeight="1" x14ac:dyDescent="0.2">
      <c r="A15" s="118" t="s">
        <v>105</v>
      </c>
      <c r="B15" s="121" t="s">
        <v>108</v>
      </c>
      <c r="C15" s="113">
        <v>12.991413499672712</v>
      </c>
      <c r="D15" s="114">
        <v>6748</v>
      </c>
      <c r="E15" s="114">
        <v>6928</v>
      </c>
      <c r="F15" s="114">
        <v>7181</v>
      </c>
      <c r="G15" s="114">
        <v>6663</v>
      </c>
      <c r="H15" s="114">
        <v>6740</v>
      </c>
      <c r="I15" s="115">
        <v>8</v>
      </c>
      <c r="J15" s="116">
        <v>0.11869436201780416</v>
      </c>
    </row>
    <row r="16" spans="1:15" s="110" customFormat="1" ht="13.5" customHeight="1" x14ac:dyDescent="0.2">
      <c r="A16" s="118"/>
      <c r="B16" s="121" t="s">
        <v>109</v>
      </c>
      <c r="C16" s="113">
        <v>68.177967733240919</v>
      </c>
      <c r="D16" s="114">
        <v>35413</v>
      </c>
      <c r="E16" s="114">
        <v>34990</v>
      </c>
      <c r="F16" s="114">
        <v>35551</v>
      </c>
      <c r="G16" s="114">
        <v>35433</v>
      </c>
      <c r="H16" s="114">
        <v>35127</v>
      </c>
      <c r="I16" s="115">
        <v>286</v>
      </c>
      <c r="J16" s="116">
        <v>0.81418851595638686</v>
      </c>
    </row>
    <row r="17" spans="1:10" s="110" customFormat="1" ht="13.5" customHeight="1" x14ac:dyDescent="0.2">
      <c r="A17" s="118"/>
      <c r="B17" s="121" t="s">
        <v>110</v>
      </c>
      <c r="C17" s="113">
        <v>17.764044511185553</v>
      </c>
      <c r="D17" s="114">
        <v>9227</v>
      </c>
      <c r="E17" s="114">
        <v>9119</v>
      </c>
      <c r="F17" s="114">
        <v>9122</v>
      </c>
      <c r="G17" s="114">
        <v>9006</v>
      </c>
      <c r="H17" s="114">
        <v>8717</v>
      </c>
      <c r="I17" s="115">
        <v>510</v>
      </c>
      <c r="J17" s="116">
        <v>5.8506366869335782</v>
      </c>
    </row>
    <row r="18" spans="1:10" s="110" customFormat="1" ht="13.5" customHeight="1" x14ac:dyDescent="0.2">
      <c r="A18" s="120"/>
      <c r="B18" s="121" t="s">
        <v>111</v>
      </c>
      <c r="C18" s="113">
        <v>1.0665742559008125</v>
      </c>
      <c r="D18" s="114">
        <v>554</v>
      </c>
      <c r="E18" s="114">
        <v>559</v>
      </c>
      <c r="F18" s="114">
        <v>549</v>
      </c>
      <c r="G18" s="114">
        <v>530</v>
      </c>
      <c r="H18" s="114">
        <v>493</v>
      </c>
      <c r="I18" s="115">
        <v>61</v>
      </c>
      <c r="J18" s="116">
        <v>12.373225152129818</v>
      </c>
    </row>
    <row r="19" spans="1:10" s="110" customFormat="1" ht="13.5" customHeight="1" x14ac:dyDescent="0.2">
      <c r="A19" s="120"/>
      <c r="B19" s="121" t="s">
        <v>112</v>
      </c>
      <c r="C19" s="113">
        <v>0.24065303607870317</v>
      </c>
      <c r="D19" s="114">
        <v>125</v>
      </c>
      <c r="E19" s="114">
        <v>115</v>
      </c>
      <c r="F19" s="114">
        <v>124</v>
      </c>
      <c r="G19" s="114">
        <v>119</v>
      </c>
      <c r="H19" s="114">
        <v>104</v>
      </c>
      <c r="I19" s="115">
        <v>21</v>
      </c>
      <c r="J19" s="116">
        <v>20.192307692307693</v>
      </c>
    </row>
    <row r="20" spans="1:10" s="110" customFormat="1" ht="13.5" customHeight="1" x14ac:dyDescent="0.2">
      <c r="A20" s="118" t="s">
        <v>113</v>
      </c>
      <c r="B20" s="122" t="s">
        <v>114</v>
      </c>
      <c r="C20" s="113">
        <v>75.534249740094722</v>
      </c>
      <c r="D20" s="114">
        <v>39234</v>
      </c>
      <c r="E20" s="114">
        <v>38999</v>
      </c>
      <c r="F20" s="114">
        <v>39974</v>
      </c>
      <c r="G20" s="114">
        <v>39357</v>
      </c>
      <c r="H20" s="114">
        <v>38994</v>
      </c>
      <c r="I20" s="115">
        <v>240</v>
      </c>
      <c r="J20" s="116">
        <v>0.61547930450838595</v>
      </c>
    </row>
    <row r="21" spans="1:10" s="110" customFormat="1" ht="13.5" customHeight="1" x14ac:dyDescent="0.2">
      <c r="A21" s="120"/>
      <c r="B21" s="122" t="s">
        <v>115</v>
      </c>
      <c r="C21" s="113">
        <v>24.465750259905278</v>
      </c>
      <c r="D21" s="114">
        <v>12708</v>
      </c>
      <c r="E21" s="114">
        <v>12597</v>
      </c>
      <c r="F21" s="114">
        <v>12429</v>
      </c>
      <c r="G21" s="114">
        <v>12275</v>
      </c>
      <c r="H21" s="114">
        <v>12083</v>
      </c>
      <c r="I21" s="115">
        <v>625</v>
      </c>
      <c r="J21" s="116">
        <v>5.172556484316809</v>
      </c>
    </row>
    <row r="22" spans="1:10" s="110" customFormat="1" ht="13.5" customHeight="1" x14ac:dyDescent="0.2">
      <c r="A22" s="118" t="s">
        <v>113</v>
      </c>
      <c r="B22" s="122" t="s">
        <v>116</v>
      </c>
      <c r="C22" s="113">
        <v>82.996419082823152</v>
      </c>
      <c r="D22" s="114">
        <v>43110</v>
      </c>
      <c r="E22" s="114">
        <v>43095</v>
      </c>
      <c r="F22" s="114">
        <v>43525</v>
      </c>
      <c r="G22" s="114">
        <v>42975</v>
      </c>
      <c r="H22" s="114">
        <v>42673</v>
      </c>
      <c r="I22" s="115">
        <v>437</v>
      </c>
      <c r="J22" s="116">
        <v>1.0240667400932675</v>
      </c>
    </row>
    <row r="23" spans="1:10" s="110" customFormat="1" ht="13.5" customHeight="1" x14ac:dyDescent="0.2">
      <c r="A23" s="123"/>
      <c r="B23" s="124" t="s">
        <v>117</v>
      </c>
      <c r="C23" s="125">
        <v>16.963151207115629</v>
      </c>
      <c r="D23" s="114">
        <v>8811</v>
      </c>
      <c r="E23" s="114">
        <v>8481</v>
      </c>
      <c r="F23" s="114">
        <v>8862</v>
      </c>
      <c r="G23" s="114">
        <v>8635</v>
      </c>
      <c r="H23" s="114">
        <v>8380</v>
      </c>
      <c r="I23" s="115">
        <v>431</v>
      </c>
      <c r="J23" s="116">
        <v>5.143198090692124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15528</v>
      </c>
      <c r="E26" s="114">
        <v>15868</v>
      </c>
      <c r="F26" s="114">
        <v>15817</v>
      </c>
      <c r="G26" s="114">
        <v>15871</v>
      </c>
      <c r="H26" s="140">
        <v>15662</v>
      </c>
      <c r="I26" s="115">
        <v>-134</v>
      </c>
      <c r="J26" s="116">
        <v>-0.85557400076618573</v>
      </c>
    </row>
    <row r="27" spans="1:10" s="110" customFormat="1" ht="13.5" customHeight="1" x14ac:dyDescent="0.2">
      <c r="A27" s="118" t="s">
        <v>105</v>
      </c>
      <c r="B27" s="119" t="s">
        <v>106</v>
      </c>
      <c r="C27" s="113">
        <v>40.127511591962907</v>
      </c>
      <c r="D27" s="115">
        <v>6231</v>
      </c>
      <c r="E27" s="114">
        <v>6317</v>
      </c>
      <c r="F27" s="114">
        <v>6340</v>
      </c>
      <c r="G27" s="114">
        <v>6388</v>
      </c>
      <c r="H27" s="140">
        <v>6247</v>
      </c>
      <c r="I27" s="115">
        <v>-16</v>
      </c>
      <c r="J27" s="116">
        <v>-0.25612293901072514</v>
      </c>
    </row>
    <row r="28" spans="1:10" s="110" customFormat="1" ht="13.5" customHeight="1" x14ac:dyDescent="0.2">
      <c r="A28" s="120"/>
      <c r="B28" s="119" t="s">
        <v>107</v>
      </c>
      <c r="C28" s="113">
        <v>59.872488408037093</v>
      </c>
      <c r="D28" s="115">
        <v>9297</v>
      </c>
      <c r="E28" s="114">
        <v>9551</v>
      </c>
      <c r="F28" s="114">
        <v>9477</v>
      </c>
      <c r="G28" s="114">
        <v>9483</v>
      </c>
      <c r="H28" s="140">
        <v>9415</v>
      </c>
      <c r="I28" s="115">
        <v>-118</v>
      </c>
      <c r="J28" s="116">
        <v>-1.2533191715347849</v>
      </c>
    </row>
    <row r="29" spans="1:10" s="110" customFormat="1" ht="13.5" customHeight="1" x14ac:dyDescent="0.2">
      <c r="A29" s="118" t="s">
        <v>105</v>
      </c>
      <c r="B29" s="121" t="s">
        <v>108</v>
      </c>
      <c r="C29" s="113">
        <v>11.269963936115404</v>
      </c>
      <c r="D29" s="115">
        <v>1750</v>
      </c>
      <c r="E29" s="114">
        <v>1824</v>
      </c>
      <c r="F29" s="114">
        <v>1810</v>
      </c>
      <c r="G29" s="114">
        <v>1825</v>
      </c>
      <c r="H29" s="140">
        <v>1771</v>
      </c>
      <c r="I29" s="115">
        <v>-21</v>
      </c>
      <c r="J29" s="116">
        <v>-1.1857707509881423</v>
      </c>
    </row>
    <row r="30" spans="1:10" s="110" customFormat="1" ht="13.5" customHeight="1" x14ac:dyDescent="0.2">
      <c r="A30" s="118"/>
      <c r="B30" s="121" t="s">
        <v>109</v>
      </c>
      <c r="C30" s="113">
        <v>55.19062339000515</v>
      </c>
      <c r="D30" s="115">
        <v>8570</v>
      </c>
      <c r="E30" s="114">
        <v>8710</v>
      </c>
      <c r="F30" s="114">
        <v>8708</v>
      </c>
      <c r="G30" s="114">
        <v>8741</v>
      </c>
      <c r="H30" s="140">
        <v>8702</v>
      </c>
      <c r="I30" s="115">
        <v>-132</v>
      </c>
      <c r="J30" s="116">
        <v>-1.5168926683521029</v>
      </c>
    </row>
    <row r="31" spans="1:10" s="110" customFormat="1" ht="13.5" customHeight="1" x14ac:dyDescent="0.2">
      <c r="A31" s="118"/>
      <c r="B31" s="121" t="s">
        <v>110</v>
      </c>
      <c r="C31" s="113">
        <v>18.70814013395157</v>
      </c>
      <c r="D31" s="115">
        <v>2905</v>
      </c>
      <c r="E31" s="114">
        <v>2982</v>
      </c>
      <c r="F31" s="114">
        <v>2980</v>
      </c>
      <c r="G31" s="114">
        <v>2978</v>
      </c>
      <c r="H31" s="140">
        <v>2919</v>
      </c>
      <c r="I31" s="115">
        <v>-14</v>
      </c>
      <c r="J31" s="116">
        <v>-0.47961630695443647</v>
      </c>
    </row>
    <row r="32" spans="1:10" s="110" customFormat="1" ht="13.5" customHeight="1" x14ac:dyDescent="0.2">
      <c r="A32" s="120"/>
      <c r="B32" s="121" t="s">
        <v>111</v>
      </c>
      <c r="C32" s="113">
        <v>14.831272539927872</v>
      </c>
      <c r="D32" s="115">
        <v>2303</v>
      </c>
      <c r="E32" s="114">
        <v>2352</v>
      </c>
      <c r="F32" s="114">
        <v>2319</v>
      </c>
      <c r="G32" s="114">
        <v>2327</v>
      </c>
      <c r="H32" s="140">
        <v>2270</v>
      </c>
      <c r="I32" s="115">
        <v>33</v>
      </c>
      <c r="J32" s="116">
        <v>1.4537444933920705</v>
      </c>
    </row>
    <row r="33" spans="1:10" s="110" customFormat="1" ht="13.5" customHeight="1" x14ac:dyDescent="0.2">
      <c r="A33" s="120"/>
      <c r="B33" s="121" t="s">
        <v>112</v>
      </c>
      <c r="C33" s="113">
        <v>1.3266357547655847</v>
      </c>
      <c r="D33" s="115">
        <v>206</v>
      </c>
      <c r="E33" s="114">
        <v>220</v>
      </c>
      <c r="F33" s="114">
        <v>212</v>
      </c>
      <c r="G33" s="114">
        <v>193</v>
      </c>
      <c r="H33" s="140">
        <v>177</v>
      </c>
      <c r="I33" s="115">
        <v>29</v>
      </c>
      <c r="J33" s="116">
        <v>16.384180790960453</v>
      </c>
    </row>
    <row r="34" spans="1:10" s="110" customFormat="1" ht="13.5" customHeight="1" x14ac:dyDescent="0.2">
      <c r="A34" s="118" t="s">
        <v>113</v>
      </c>
      <c r="B34" s="122" t="s">
        <v>116</v>
      </c>
      <c r="C34" s="113">
        <v>84.666409067490989</v>
      </c>
      <c r="D34" s="115">
        <v>13147</v>
      </c>
      <c r="E34" s="114">
        <v>13450</v>
      </c>
      <c r="F34" s="114">
        <v>13467</v>
      </c>
      <c r="G34" s="114">
        <v>13545</v>
      </c>
      <c r="H34" s="140">
        <v>13388</v>
      </c>
      <c r="I34" s="115">
        <v>-241</v>
      </c>
      <c r="J34" s="116">
        <v>-1.8001195100089633</v>
      </c>
    </row>
    <row r="35" spans="1:10" s="110" customFormat="1" ht="13.5" customHeight="1" x14ac:dyDescent="0.2">
      <c r="A35" s="118"/>
      <c r="B35" s="119" t="s">
        <v>117</v>
      </c>
      <c r="C35" s="113">
        <v>15.256311179804225</v>
      </c>
      <c r="D35" s="115">
        <v>2369</v>
      </c>
      <c r="E35" s="114">
        <v>2399</v>
      </c>
      <c r="F35" s="114">
        <v>2330</v>
      </c>
      <c r="G35" s="114">
        <v>2310</v>
      </c>
      <c r="H35" s="140">
        <v>2260</v>
      </c>
      <c r="I35" s="115">
        <v>109</v>
      </c>
      <c r="J35" s="116">
        <v>4.8230088495575218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8011</v>
      </c>
      <c r="E37" s="114">
        <v>8215</v>
      </c>
      <c r="F37" s="114">
        <v>8230</v>
      </c>
      <c r="G37" s="114">
        <v>8402</v>
      </c>
      <c r="H37" s="140">
        <v>8373</v>
      </c>
      <c r="I37" s="115">
        <v>-362</v>
      </c>
      <c r="J37" s="116">
        <v>-4.3234205183327363</v>
      </c>
    </row>
    <row r="38" spans="1:10" s="110" customFormat="1" ht="13.5" customHeight="1" x14ac:dyDescent="0.2">
      <c r="A38" s="118" t="s">
        <v>105</v>
      </c>
      <c r="B38" s="119" t="s">
        <v>106</v>
      </c>
      <c r="C38" s="113">
        <v>33.079515665959306</v>
      </c>
      <c r="D38" s="115">
        <v>2650</v>
      </c>
      <c r="E38" s="114">
        <v>2706</v>
      </c>
      <c r="F38" s="114">
        <v>2684</v>
      </c>
      <c r="G38" s="114">
        <v>2785</v>
      </c>
      <c r="H38" s="140">
        <v>2736</v>
      </c>
      <c r="I38" s="115">
        <v>-86</v>
      </c>
      <c r="J38" s="116">
        <v>-3.1432748538011697</v>
      </c>
    </row>
    <row r="39" spans="1:10" s="110" customFormat="1" ht="13.5" customHeight="1" x14ac:dyDescent="0.2">
      <c r="A39" s="120"/>
      <c r="B39" s="119" t="s">
        <v>107</v>
      </c>
      <c r="C39" s="113">
        <v>66.920484334040694</v>
      </c>
      <c r="D39" s="115">
        <v>5361</v>
      </c>
      <c r="E39" s="114">
        <v>5509</v>
      </c>
      <c r="F39" s="114">
        <v>5546</v>
      </c>
      <c r="G39" s="114">
        <v>5617</v>
      </c>
      <c r="H39" s="140">
        <v>5637</v>
      </c>
      <c r="I39" s="115">
        <v>-276</v>
      </c>
      <c r="J39" s="116">
        <v>-4.8962213943587019</v>
      </c>
    </row>
    <row r="40" spans="1:10" s="110" customFormat="1" ht="13.5" customHeight="1" x14ac:dyDescent="0.2">
      <c r="A40" s="118" t="s">
        <v>105</v>
      </c>
      <c r="B40" s="121" t="s">
        <v>108</v>
      </c>
      <c r="C40" s="113">
        <v>11.946074148046437</v>
      </c>
      <c r="D40" s="115">
        <v>957</v>
      </c>
      <c r="E40" s="114">
        <v>976</v>
      </c>
      <c r="F40" s="114">
        <v>983</v>
      </c>
      <c r="G40" s="114">
        <v>1053</v>
      </c>
      <c r="H40" s="140">
        <v>1021</v>
      </c>
      <c r="I40" s="115">
        <v>-64</v>
      </c>
      <c r="J40" s="116">
        <v>-6.2683643486777667</v>
      </c>
    </row>
    <row r="41" spans="1:10" s="110" customFormat="1" ht="13.5" customHeight="1" x14ac:dyDescent="0.2">
      <c r="A41" s="118"/>
      <c r="B41" s="121" t="s">
        <v>109</v>
      </c>
      <c r="C41" s="113">
        <v>37.922856072899762</v>
      </c>
      <c r="D41" s="115">
        <v>3038</v>
      </c>
      <c r="E41" s="114">
        <v>3133</v>
      </c>
      <c r="F41" s="114">
        <v>3173</v>
      </c>
      <c r="G41" s="114">
        <v>3234</v>
      </c>
      <c r="H41" s="140">
        <v>3301</v>
      </c>
      <c r="I41" s="115">
        <v>-263</v>
      </c>
      <c r="J41" s="116">
        <v>-7.9672826416237505</v>
      </c>
    </row>
    <row r="42" spans="1:10" s="110" customFormat="1" ht="13.5" customHeight="1" x14ac:dyDescent="0.2">
      <c r="A42" s="118"/>
      <c r="B42" s="121" t="s">
        <v>110</v>
      </c>
      <c r="C42" s="113">
        <v>22.169516914242916</v>
      </c>
      <c r="D42" s="115">
        <v>1776</v>
      </c>
      <c r="E42" s="114">
        <v>1824</v>
      </c>
      <c r="F42" s="114">
        <v>1822</v>
      </c>
      <c r="G42" s="114">
        <v>1859</v>
      </c>
      <c r="H42" s="140">
        <v>1845</v>
      </c>
      <c r="I42" s="115">
        <v>-69</v>
      </c>
      <c r="J42" s="116">
        <v>-3.7398373983739837</v>
      </c>
    </row>
    <row r="43" spans="1:10" s="110" customFormat="1" ht="13.5" customHeight="1" x14ac:dyDescent="0.2">
      <c r="A43" s="120"/>
      <c r="B43" s="121" t="s">
        <v>111</v>
      </c>
      <c r="C43" s="113">
        <v>27.961552864810884</v>
      </c>
      <c r="D43" s="115">
        <v>2240</v>
      </c>
      <c r="E43" s="114">
        <v>2282</v>
      </c>
      <c r="F43" s="114">
        <v>2252</v>
      </c>
      <c r="G43" s="114">
        <v>2256</v>
      </c>
      <c r="H43" s="140">
        <v>2206</v>
      </c>
      <c r="I43" s="115">
        <v>34</v>
      </c>
      <c r="J43" s="116">
        <v>1.5412511332728922</v>
      </c>
    </row>
    <row r="44" spans="1:10" s="110" customFormat="1" ht="13.5" customHeight="1" x14ac:dyDescent="0.2">
      <c r="A44" s="120"/>
      <c r="B44" s="121" t="s">
        <v>112</v>
      </c>
      <c r="C44" s="113">
        <v>2.3842216951691424</v>
      </c>
      <c r="D44" s="115">
        <v>191</v>
      </c>
      <c r="E44" s="114">
        <v>208</v>
      </c>
      <c r="F44" s="114">
        <v>199</v>
      </c>
      <c r="G44" s="114">
        <v>179</v>
      </c>
      <c r="H44" s="140">
        <v>161</v>
      </c>
      <c r="I44" s="115">
        <v>30</v>
      </c>
      <c r="J44" s="116">
        <v>18.633540372670808</v>
      </c>
    </row>
    <row r="45" spans="1:10" s="110" customFormat="1" ht="13.5" customHeight="1" x14ac:dyDescent="0.2">
      <c r="A45" s="118" t="s">
        <v>113</v>
      </c>
      <c r="B45" s="122" t="s">
        <v>116</v>
      </c>
      <c r="C45" s="113">
        <v>88.316065410061171</v>
      </c>
      <c r="D45" s="115">
        <v>7075</v>
      </c>
      <c r="E45" s="114">
        <v>7238</v>
      </c>
      <c r="F45" s="114">
        <v>7269</v>
      </c>
      <c r="G45" s="114">
        <v>7447</v>
      </c>
      <c r="H45" s="140">
        <v>7400</v>
      </c>
      <c r="I45" s="115">
        <v>-325</v>
      </c>
      <c r="J45" s="116">
        <v>-4.3918918918918921</v>
      </c>
    </row>
    <row r="46" spans="1:10" s="110" customFormat="1" ht="13.5" customHeight="1" x14ac:dyDescent="0.2">
      <c r="A46" s="118"/>
      <c r="B46" s="119" t="s">
        <v>117</v>
      </c>
      <c r="C46" s="113">
        <v>11.53414055673449</v>
      </c>
      <c r="D46" s="115">
        <v>924</v>
      </c>
      <c r="E46" s="114">
        <v>958</v>
      </c>
      <c r="F46" s="114">
        <v>941</v>
      </c>
      <c r="G46" s="114">
        <v>939</v>
      </c>
      <c r="H46" s="140">
        <v>959</v>
      </c>
      <c r="I46" s="115">
        <v>-35</v>
      </c>
      <c r="J46" s="116">
        <v>-3.6496350364963503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7517</v>
      </c>
      <c r="E48" s="114">
        <v>7653</v>
      </c>
      <c r="F48" s="114">
        <v>7587</v>
      </c>
      <c r="G48" s="114">
        <v>7469</v>
      </c>
      <c r="H48" s="140">
        <v>7289</v>
      </c>
      <c r="I48" s="115">
        <v>228</v>
      </c>
      <c r="J48" s="116">
        <v>3.1280010975442449</v>
      </c>
    </row>
    <row r="49" spans="1:12" s="110" customFormat="1" ht="13.5" customHeight="1" x14ac:dyDescent="0.2">
      <c r="A49" s="118" t="s">
        <v>105</v>
      </c>
      <c r="B49" s="119" t="s">
        <v>106</v>
      </c>
      <c r="C49" s="113">
        <v>47.638685645869366</v>
      </c>
      <c r="D49" s="115">
        <v>3581</v>
      </c>
      <c r="E49" s="114">
        <v>3611</v>
      </c>
      <c r="F49" s="114">
        <v>3656</v>
      </c>
      <c r="G49" s="114">
        <v>3603</v>
      </c>
      <c r="H49" s="140">
        <v>3511</v>
      </c>
      <c r="I49" s="115">
        <v>70</v>
      </c>
      <c r="J49" s="116">
        <v>1.9937339789233837</v>
      </c>
    </row>
    <row r="50" spans="1:12" s="110" customFormat="1" ht="13.5" customHeight="1" x14ac:dyDescent="0.2">
      <c r="A50" s="120"/>
      <c r="B50" s="119" t="s">
        <v>107</v>
      </c>
      <c r="C50" s="113">
        <v>52.361314354130634</v>
      </c>
      <c r="D50" s="115">
        <v>3936</v>
      </c>
      <c r="E50" s="114">
        <v>4042</v>
      </c>
      <c r="F50" s="114">
        <v>3931</v>
      </c>
      <c r="G50" s="114">
        <v>3866</v>
      </c>
      <c r="H50" s="140">
        <v>3778</v>
      </c>
      <c r="I50" s="115">
        <v>158</v>
      </c>
      <c r="J50" s="116">
        <v>4.1821069348861828</v>
      </c>
    </row>
    <row r="51" spans="1:12" s="110" customFormat="1" ht="13.5" customHeight="1" x14ac:dyDescent="0.2">
      <c r="A51" s="118" t="s">
        <v>105</v>
      </c>
      <c r="B51" s="121" t="s">
        <v>108</v>
      </c>
      <c r="C51" s="113">
        <v>10.549421311693495</v>
      </c>
      <c r="D51" s="115">
        <v>793</v>
      </c>
      <c r="E51" s="114">
        <v>848</v>
      </c>
      <c r="F51" s="114">
        <v>827</v>
      </c>
      <c r="G51" s="114">
        <v>772</v>
      </c>
      <c r="H51" s="140">
        <v>750</v>
      </c>
      <c r="I51" s="115">
        <v>43</v>
      </c>
      <c r="J51" s="116">
        <v>5.7333333333333334</v>
      </c>
    </row>
    <row r="52" spans="1:12" s="110" customFormat="1" ht="13.5" customHeight="1" x14ac:dyDescent="0.2">
      <c r="A52" s="118"/>
      <c r="B52" s="121" t="s">
        <v>109</v>
      </c>
      <c r="C52" s="113">
        <v>73.593188772116534</v>
      </c>
      <c r="D52" s="115">
        <v>5532</v>
      </c>
      <c r="E52" s="114">
        <v>5577</v>
      </c>
      <c r="F52" s="114">
        <v>5535</v>
      </c>
      <c r="G52" s="114">
        <v>5507</v>
      </c>
      <c r="H52" s="140">
        <v>5401</v>
      </c>
      <c r="I52" s="115">
        <v>131</v>
      </c>
      <c r="J52" s="116">
        <v>2.4254767635623034</v>
      </c>
    </row>
    <row r="53" spans="1:12" s="110" customFormat="1" ht="13.5" customHeight="1" x14ac:dyDescent="0.2">
      <c r="A53" s="118"/>
      <c r="B53" s="121" t="s">
        <v>110</v>
      </c>
      <c r="C53" s="113">
        <v>15.019289610216841</v>
      </c>
      <c r="D53" s="115">
        <v>1129</v>
      </c>
      <c r="E53" s="114">
        <v>1158</v>
      </c>
      <c r="F53" s="114">
        <v>1158</v>
      </c>
      <c r="G53" s="114">
        <v>1119</v>
      </c>
      <c r="H53" s="140">
        <v>1074</v>
      </c>
      <c r="I53" s="115">
        <v>55</v>
      </c>
      <c r="J53" s="116">
        <v>5.1210428305400368</v>
      </c>
    </row>
    <row r="54" spans="1:12" s="110" customFormat="1" ht="13.5" customHeight="1" x14ac:dyDescent="0.2">
      <c r="A54" s="120"/>
      <c r="B54" s="121" t="s">
        <v>111</v>
      </c>
      <c r="C54" s="113">
        <v>0.83810030597312757</v>
      </c>
      <c r="D54" s="115">
        <v>63</v>
      </c>
      <c r="E54" s="114">
        <v>70</v>
      </c>
      <c r="F54" s="114">
        <v>67</v>
      </c>
      <c r="G54" s="114">
        <v>71</v>
      </c>
      <c r="H54" s="140">
        <v>64</v>
      </c>
      <c r="I54" s="115">
        <v>-1</v>
      </c>
      <c r="J54" s="116">
        <v>-1.5625</v>
      </c>
    </row>
    <row r="55" spans="1:12" s="110" customFormat="1" ht="13.5" customHeight="1" x14ac:dyDescent="0.2">
      <c r="A55" s="120"/>
      <c r="B55" s="121" t="s">
        <v>112</v>
      </c>
      <c r="C55" s="113">
        <v>0.19954769189836372</v>
      </c>
      <c r="D55" s="115">
        <v>15</v>
      </c>
      <c r="E55" s="114">
        <v>12</v>
      </c>
      <c r="F55" s="114">
        <v>13</v>
      </c>
      <c r="G55" s="114">
        <v>14</v>
      </c>
      <c r="H55" s="140">
        <v>16</v>
      </c>
      <c r="I55" s="115">
        <v>-1</v>
      </c>
      <c r="J55" s="116">
        <v>-6.25</v>
      </c>
    </row>
    <row r="56" spans="1:12" s="110" customFormat="1" ht="13.5" customHeight="1" x14ac:dyDescent="0.2">
      <c r="A56" s="118" t="s">
        <v>113</v>
      </c>
      <c r="B56" s="122" t="s">
        <v>116</v>
      </c>
      <c r="C56" s="113">
        <v>80.776905680457631</v>
      </c>
      <c r="D56" s="115">
        <v>6072</v>
      </c>
      <c r="E56" s="114">
        <v>6212</v>
      </c>
      <c r="F56" s="114">
        <v>6198</v>
      </c>
      <c r="G56" s="114">
        <v>6098</v>
      </c>
      <c r="H56" s="140">
        <v>5988</v>
      </c>
      <c r="I56" s="115">
        <v>84</v>
      </c>
      <c r="J56" s="116">
        <v>1.402805611222445</v>
      </c>
    </row>
    <row r="57" spans="1:12" s="110" customFormat="1" ht="13.5" customHeight="1" x14ac:dyDescent="0.2">
      <c r="A57" s="142"/>
      <c r="B57" s="124" t="s">
        <v>117</v>
      </c>
      <c r="C57" s="125">
        <v>19.223094319542369</v>
      </c>
      <c r="D57" s="143">
        <v>1445</v>
      </c>
      <c r="E57" s="144">
        <v>1441</v>
      </c>
      <c r="F57" s="144">
        <v>1389</v>
      </c>
      <c r="G57" s="144">
        <v>1371</v>
      </c>
      <c r="H57" s="145">
        <v>1301</v>
      </c>
      <c r="I57" s="143">
        <v>144</v>
      </c>
      <c r="J57" s="146">
        <v>11.068408916218294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51942</v>
      </c>
      <c r="E12" s="236">
        <v>51596</v>
      </c>
      <c r="F12" s="114">
        <v>52403</v>
      </c>
      <c r="G12" s="114">
        <v>51632</v>
      </c>
      <c r="H12" s="140">
        <v>51077</v>
      </c>
      <c r="I12" s="115">
        <v>865</v>
      </c>
      <c r="J12" s="116">
        <v>1.6935215459012862</v>
      </c>
    </row>
    <row r="13" spans="1:15" s="110" customFormat="1" ht="12" customHeight="1" x14ac:dyDescent="0.2">
      <c r="A13" s="118" t="s">
        <v>105</v>
      </c>
      <c r="B13" s="119" t="s">
        <v>106</v>
      </c>
      <c r="C13" s="113">
        <v>60.070848253821573</v>
      </c>
      <c r="D13" s="115">
        <v>31202</v>
      </c>
      <c r="E13" s="114">
        <v>30817</v>
      </c>
      <c r="F13" s="114">
        <v>31708</v>
      </c>
      <c r="G13" s="114">
        <v>31186</v>
      </c>
      <c r="H13" s="140">
        <v>30788</v>
      </c>
      <c r="I13" s="115">
        <v>414</v>
      </c>
      <c r="J13" s="116">
        <v>1.3446797453553332</v>
      </c>
    </row>
    <row r="14" spans="1:15" s="110" customFormat="1" ht="12" customHeight="1" x14ac:dyDescent="0.2">
      <c r="A14" s="118"/>
      <c r="B14" s="119" t="s">
        <v>107</v>
      </c>
      <c r="C14" s="113">
        <v>39.929151746178427</v>
      </c>
      <c r="D14" s="115">
        <v>20740</v>
      </c>
      <c r="E14" s="114">
        <v>20779</v>
      </c>
      <c r="F14" s="114">
        <v>20695</v>
      </c>
      <c r="G14" s="114">
        <v>20446</v>
      </c>
      <c r="H14" s="140">
        <v>20289</v>
      </c>
      <c r="I14" s="115">
        <v>451</v>
      </c>
      <c r="J14" s="116">
        <v>2.2228793927744097</v>
      </c>
    </row>
    <row r="15" spans="1:15" s="110" customFormat="1" ht="12" customHeight="1" x14ac:dyDescent="0.2">
      <c r="A15" s="118" t="s">
        <v>105</v>
      </c>
      <c r="B15" s="121" t="s">
        <v>108</v>
      </c>
      <c r="C15" s="113">
        <v>12.991413499672712</v>
      </c>
      <c r="D15" s="115">
        <v>6748</v>
      </c>
      <c r="E15" s="114">
        <v>6928</v>
      </c>
      <c r="F15" s="114">
        <v>7181</v>
      </c>
      <c r="G15" s="114">
        <v>6663</v>
      </c>
      <c r="H15" s="140">
        <v>6740</v>
      </c>
      <c r="I15" s="115">
        <v>8</v>
      </c>
      <c r="J15" s="116">
        <v>0.11869436201780416</v>
      </c>
    </row>
    <row r="16" spans="1:15" s="110" customFormat="1" ht="12" customHeight="1" x14ac:dyDescent="0.2">
      <c r="A16" s="118"/>
      <c r="B16" s="121" t="s">
        <v>109</v>
      </c>
      <c r="C16" s="113">
        <v>68.177967733240919</v>
      </c>
      <c r="D16" s="115">
        <v>35413</v>
      </c>
      <c r="E16" s="114">
        <v>34990</v>
      </c>
      <c r="F16" s="114">
        <v>35551</v>
      </c>
      <c r="G16" s="114">
        <v>35433</v>
      </c>
      <c r="H16" s="140">
        <v>35127</v>
      </c>
      <c r="I16" s="115">
        <v>286</v>
      </c>
      <c r="J16" s="116">
        <v>0.81418851595638686</v>
      </c>
    </row>
    <row r="17" spans="1:10" s="110" customFormat="1" ht="12" customHeight="1" x14ac:dyDescent="0.2">
      <c r="A17" s="118"/>
      <c r="B17" s="121" t="s">
        <v>110</v>
      </c>
      <c r="C17" s="113">
        <v>17.764044511185553</v>
      </c>
      <c r="D17" s="115">
        <v>9227</v>
      </c>
      <c r="E17" s="114">
        <v>9119</v>
      </c>
      <c r="F17" s="114">
        <v>9122</v>
      </c>
      <c r="G17" s="114">
        <v>9006</v>
      </c>
      <c r="H17" s="140">
        <v>8717</v>
      </c>
      <c r="I17" s="115">
        <v>510</v>
      </c>
      <c r="J17" s="116">
        <v>5.8506366869335782</v>
      </c>
    </row>
    <row r="18" spans="1:10" s="110" customFormat="1" ht="12" customHeight="1" x14ac:dyDescent="0.2">
      <c r="A18" s="120"/>
      <c r="B18" s="121" t="s">
        <v>111</v>
      </c>
      <c r="C18" s="113">
        <v>1.0665742559008125</v>
      </c>
      <c r="D18" s="115">
        <v>554</v>
      </c>
      <c r="E18" s="114">
        <v>559</v>
      </c>
      <c r="F18" s="114">
        <v>549</v>
      </c>
      <c r="G18" s="114">
        <v>530</v>
      </c>
      <c r="H18" s="140">
        <v>493</v>
      </c>
      <c r="I18" s="115">
        <v>61</v>
      </c>
      <c r="J18" s="116">
        <v>12.373225152129818</v>
      </c>
    </row>
    <row r="19" spans="1:10" s="110" customFormat="1" ht="12" customHeight="1" x14ac:dyDescent="0.2">
      <c r="A19" s="120"/>
      <c r="B19" s="121" t="s">
        <v>112</v>
      </c>
      <c r="C19" s="113">
        <v>0.24065303607870317</v>
      </c>
      <c r="D19" s="115">
        <v>125</v>
      </c>
      <c r="E19" s="114">
        <v>115</v>
      </c>
      <c r="F19" s="114">
        <v>124</v>
      </c>
      <c r="G19" s="114">
        <v>119</v>
      </c>
      <c r="H19" s="140">
        <v>104</v>
      </c>
      <c r="I19" s="115">
        <v>21</v>
      </c>
      <c r="J19" s="116">
        <v>20.192307692307693</v>
      </c>
    </row>
    <row r="20" spans="1:10" s="110" customFormat="1" ht="12" customHeight="1" x14ac:dyDescent="0.2">
      <c r="A20" s="118" t="s">
        <v>113</v>
      </c>
      <c r="B20" s="119" t="s">
        <v>181</v>
      </c>
      <c r="C20" s="113">
        <v>75.534249740094722</v>
      </c>
      <c r="D20" s="115">
        <v>39234</v>
      </c>
      <c r="E20" s="114">
        <v>38999</v>
      </c>
      <c r="F20" s="114">
        <v>39974</v>
      </c>
      <c r="G20" s="114">
        <v>39357</v>
      </c>
      <c r="H20" s="140">
        <v>38994</v>
      </c>
      <c r="I20" s="115">
        <v>240</v>
      </c>
      <c r="J20" s="116">
        <v>0.61547930450838595</v>
      </c>
    </row>
    <row r="21" spans="1:10" s="110" customFormat="1" ht="12" customHeight="1" x14ac:dyDescent="0.2">
      <c r="A21" s="118"/>
      <c r="B21" s="119" t="s">
        <v>182</v>
      </c>
      <c r="C21" s="113">
        <v>24.465750259905278</v>
      </c>
      <c r="D21" s="115">
        <v>12708</v>
      </c>
      <c r="E21" s="114">
        <v>12597</v>
      </c>
      <c r="F21" s="114">
        <v>12429</v>
      </c>
      <c r="G21" s="114">
        <v>12275</v>
      </c>
      <c r="H21" s="140">
        <v>12083</v>
      </c>
      <c r="I21" s="115">
        <v>625</v>
      </c>
      <c r="J21" s="116">
        <v>5.172556484316809</v>
      </c>
    </row>
    <row r="22" spans="1:10" s="110" customFormat="1" ht="12" customHeight="1" x14ac:dyDescent="0.2">
      <c r="A22" s="118" t="s">
        <v>113</v>
      </c>
      <c r="B22" s="119" t="s">
        <v>116</v>
      </c>
      <c r="C22" s="113">
        <v>82.996419082823152</v>
      </c>
      <c r="D22" s="115">
        <v>43110</v>
      </c>
      <c r="E22" s="114">
        <v>43095</v>
      </c>
      <c r="F22" s="114">
        <v>43525</v>
      </c>
      <c r="G22" s="114">
        <v>42975</v>
      </c>
      <c r="H22" s="140">
        <v>42673</v>
      </c>
      <c r="I22" s="115">
        <v>437</v>
      </c>
      <c r="J22" s="116">
        <v>1.0240667400932675</v>
      </c>
    </row>
    <row r="23" spans="1:10" s="110" customFormat="1" ht="12" customHeight="1" x14ac:dyDescent="0.2">
      <c r="A23" s="118"/>
      <c r="B23" s="119" t="s">
        <v>117</v>
      </c>
      <c r="C23" s="113">
        <v>16.963151207115629</v>
      </c>
      <c r="D23" s="115">
        <v>8811</v>
      </c>
      <c r="E23" s="114">
        <v>8481</v>
      </c>
      <c r="F23" s="114">
        <v>8862</v>
      </c>
      <c r="G23" s="114">
        <v>8635</v>
      </c>
      <c r="H23" s="140">
        <v>8380</v>
      </c>
      <c r="I23" s="115">
        <v>431</v>
      </c>
      <c r="J23" s="116">
        <v>5.143198090692124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70195</v>
      </c>
      <c r="E64" s="236">
        <v>69903</v>
      </c>
      <c r="F64" s="236">
        <v>70425</v>
      </c>
      <c r="G64" s="236">
        <v>69406</v>
      </c>
      <c r="H64" s="140">
        <v>69069</v>
      </c>
      <c r="I64" s="115">
        <v>1126</v>
      </c>
      <c r="J64" s="116">
        <v>1.6302538041668477</v>
      </c>
    </row>
    <row r="65" spans="1:12" s="110" customFormat="1" ht="12" customHeight="1" x14ac:dyDescent="0.2">
      <c r="A65" s="118" t="s">
        <v>105</v>
      </c>
      <c r="B65" s="119" t="s">
        <v>106</v>
      </c>
      <c r="C65" s="113">
        <v>55.669207208490633</v>
      </c>
      <c r="D65" s="235">
        <v>39077</v>
      </c>
      <c r="E65" s="236">
        <v>38791</v>
      </c>
      <c r="F65" s="236">
        <v>39451</v>
      </c>
      <c r="G65" s="236">
        <v>38904</v>
      </c>
      <c r="H65" s="140">
        <v>38681</v>
      </c>
      <c r="I65" s="115">
        <v>396</v>
      </c>
      <c r="J65" s="116">
        <v>1.0237584343734649</v>
      </c>
    </row>
    <row r="66" spans="1:12" s="110" customFormat="1" ht="12" customHeight="1" x14ac:dyDescent="0.2">
      <c r="A66" s="118"/>
      <c r="B66" s="119" t="s">
        <v>107</v>
      </c>
      <c r="C66" s="113">
        <v>44.330792791509367</v>
      </c>
      <c r="D66" s="235">
        <v>31118</v>
      </c>
      <c r="E66" s="236">
        <v>31112</v>
      </c>
      <c r="F66" s="236">
        <v>30974</v>
      </c>
      <c r="G66" s="236">
        <v>30502</v>
      </c>
      <c r="H66" s="140">
        <v>30388</v>
      </c>
      <c r="I66" s="115">
        <v>730</v>
      </c>
      <c r="J66" s="116">
        <v>2.4022640515993157</v>
      </c>
    </row>
    <row r="67" spans="1:12" s="110" customFormat="1" ht="12" customHeight="1" x14ac:dyDescent="0.2">
      <c r="A67" s="118" t="s">
        <v>105</v>
      </c>
      <c r="B67" s="121" t="s">
        <v>108</v>
      </c>
      <c r="C67" s="113">
        <v>12.533656243322174</v>
      </c>
      <c r="D67" s="235">
        <v>8798</v>
      </c>
      <c r="E67" s="236">
        <v>8990</v>
      </c>
      <c r="F67" s="236">
        <v>9234</v>
      </c>
      <c r="G67" s="236">
        <v>8633</v>
      </c>
      <c r="H67" s="140">
        <v>8795</v>
      </c>
      <c r="I67" s="115">
        <v>3</v>
      </c>
      <c r="J67" s="116">
        <v>3.4110289937464469E-2</v>
      </c>
    </row>
    <row r="68" spans="1:12" s="110" customFormat="1" ht="12" customHeight="1" x14ac:dyDescent="0.2">
      <c r="A68" s="118"/>
      <c r="B68" s="121" t="s">
        <v>109</v>
      </c>
      <c r="C68" s="113">
        <v>67.265474748913746</v>
      </c>
      <c r="D68" s="235">
        <v>47217</v>
      </c>
      <c r="E68" s="236">
        <v>46959</v>
      </c>
      <c r="F68" s="236">
        <v>47282</v>
      </c>
      <c r="G68" s="236">
        <v>47058</v>
      </c>
      <c r="H68" s="140">
        <v>46858</v>
      </c>
      <c r="I68" s="115">
        <v>359</v>
      </c>
      <c r="J68" s="116">
        <v>0.76614452174655345</v>
      </c>
    </row>
    <row r="69" spans="1:12" s="110" customFormat="1" ht="12" customHeight="1" x14ac:dyDescent="0.2">
      <c r="A69" s="118"/>
      <c r="B69" s="121" t="s">
        <v>110</v>
      </c>
      <c r="C69" s="113">
        <v>19.290547759811954</v>
      </c>
      <c r="D69" s="235">
        <v>13541</v>
      </c>
      <c r="E69" s="236">
        <v>13324</v>
      </c>
      <c r="F69" s="236">
        <v>13271</v>
      </c>
      <c r="G69" s="236">
        <v>13105</v>
      </c>
      <c r="H69" s="140">
        <v>12844</v>
      </c>
      <c r="I69" s="115">
        <v>697</v>
      </c>
      <c r="J69" s="116">
        <v>5.4266583618810342</v>
      </c>
    </row>
    <row r="70" spans="1:12" s="110" customFormat="1" ht="12" customHeight="1" x14ac:dyDescent="0.2">
      <c r="A70" s="120"/>
      <c r="B70" s="121" t="s">
        <v>111</v>
      </c>
      <c r="C70" s="113">
        <v>0.91032124795213332</v>
      </c>
      <c r="D70" s="235">
        <v>639</v>
      </c>
      <c r="E70" s="236">
        <v>630</v>
      </c>
      <c r="F70" s="236">
        <v>638</v>
      </c>
      <c r="G70" s="236">
        <v>610</v>
      </c>
      <c r="H70" s="140">
        <v>572</v>
      </c>
      <c r="I70" s="115">
        <v>67</v>
      </c>
      <c r="J70" s="116">
        <v>11.713286713286713</v>
      </c>
    </row>
    <row r="71" spans="1:12" s="110" customFormat="1" ht="12" customHeight="1" x14ac:dyDescent="0.2">
      <c r="A71" s="120"/>
      <c r="B71" s="121" t="s">
        <v>112</v>
      </c>
      <c r="C71" s="113">
        <v>0.24218249163045802</v>
      </c>
      <c r="D71" s="235">
        <v>170</v>
      </c>
      <c r="E71" s="236">
        <v>151</v>
      </c>
      <c r="F71" s="236">
        <v>179</v>
      </c>
      <c r="G71" s="236">
        <v>167</v>
      </c>
      <c r="H71" s="140">
        <v>157</v>
      </c>
      <c r="I71" s="115">
        <v>13</v>
      </c>
      <c r="J71" s="116">
        <v>8.2802547770700645</v>
      </c>
    </row>
    <row r="72" spans="1:12" s="110" customFormat="1" ht="12" customHeight="1" x14ac:dyDescent="0.2">
      <c r="A72" s="118" t="s">
        <v>113</v>
      </c>
      <c r="B72" s="119" t="s">
        <v>181</v>
      </c>
      <c r="C72" s="113">
        <v>72.461001495833031</v>
      </c>
      <c r="D72" s="235">
        <v>50864</v>
      </c>
      <c r="E72" s="236">
        <v>50736</v>
      </c>
      <c r="F72" s="236">
        <v>51482</v>
      </c>
      <c r="G72" s="236">
        <v>50804</v>
      </c>
      <c r="H72" s="140">
        <v>50611</v>
      </c>
      <c r="I72" s="115">
        <v>253</v>
      </c>
      <c r="J72" s="116">
        <v>0.49989132797217994</v>
      </c>
    </row>
    <row r="73" spans="1:12" s="110" customFormat="1" ht="12" customHeight="1" x14ac:dyDescent="0.2">
      <c r="A73" s="118"/>
      <c r="B73" s="119" t="s">
        <v>182</v>
      </c>
      <c r="C73" s="113">
        <v>27.538998504166962</v>
      </c>
      <c r="D73" s="115">
        <v>19331</v>
      </c>
      <c r="E73" s="114">
        <v>19167</v>
      </c>
      <c r="F73" s="114">
        <v>18943</v>
      </c>
      <c r="G73" s="114">
        <v>18602</v>
      </c>
      <c r="H73" s="140">
        <v>18458</v>
      </c>
      <c r="I73" s="115">
        <v>873</v>
      </c>
      <c r="J73" s="116">
        <v>4.7296565174991869</v>
      </c>
    </row>
    <row r="74" spans="1:12" s="110" customFormat="1" ht="12" customHeight="1" x14ac:dyDescent="0.2">
      <c r="A74" s="118" t="s">
        <v>113</v>
      </c>
      <c r="B74" s="119" t="s">
        <v>116</v>
      </c>
      <c r="C74" s="113">
        <v>88.416553885604387</v>
      </c>
      <c r="D74" s="115">
        <v>62064</v>
      </c>
      <c r="E74" s="114">
        <v>61986</v>
      </c>
      <c r="F74" s="114">
        <v>62389</v>
      </c>
      <c r="G74" s="114">
        <v>61611</v>
      </c>
      <c r="H74" s="140">
        <v>61499</v>
      </c>
      <c r="I74" s="115">
        <v>565</v>
      </c>
      <c r="J74" s="116">
        <v>0.91871412543293385</v>
      </c>
    </row>
    <row r="75" spans="1:12" s="110" customFormat="1" ht="12" customHeight="1" x14ac:dyDescent="0.2">
      <c r="A75" s="142"/>
      <c r="B75" s="124" t="s">
        <v>117</v>
      </c>
      <c r="C75" s="125">
        <v>11.549255644988959</v>
      </c>
      <c r="D75" s="143">
        <v>8107</v>
      </c>
      <c r="E75" s="144">
        <v>7892</v>
      </c>
      <c r="F75" s="144">
        <v>8013</v>
      </c>
      <c r="G75" s="144">
        <v>7769</v>
      </c>
      <c r="H75" s="145">
        <v>7539</v>
      </c>
      <c r="I75" s="143">
        <v>568</v>
      </c>
      <c r="J75" s="146">
        <v>7.5341557235707652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51942</v>
      </c>
      <c r="G11" s="114">
        <v>51596</v>
      </c>
      <c r="H11" s="114">
        <v>52403</v>
      </c>
      <c r="I11" s="114">
        <v>51632</v>
      </c>
      <c r="J11" s="140">
        <v>51077</v>
      </c>
      <c r="K11" s="114">
        <v>865</v>
      </c>
      <c r="L11" s="116">
        <v>1.6935215459012862</v>
      </c>
    </row>
    <row r="12" spans="1:17" s="110" customFormat="1" ht="24.95" customHeight="1" x14ac:dyDescent="0.2">
      <c r="A12" s="604" t="s">
        <v>185</v>
      </c>
      <c r="B12" s="605"/>
      <c r="C12" s="605"/>
      <c r="D12" s="606"/>
      <c r="E12" s="113">
        <v>60.070848253821573</v>
      </c>
      <c r="F12" s="115">
        <v>31202</v>
      </c>
      <c r="G12" s="114">
        <v>30817</v>
      </c>
      <c r="H12" s="114">
        <v>31708</v>
      </c>
      <c r="I12" s="114">
        <v>31186</v>
      </c>
      <c r="J12" s="140">
        <v>30788</v>
      </c>
      <c r="K12" s="114">
        <v>414</v>
      </c>
      <c r="L12" s="116">
        <v>1.3446797453553332</v>
      </c>
    </row>
    <row r="13" spans="1:17" s="110" customFormat="1" ht="15" customHeight="1" x14ac:dyDescent="0.2">
      <c r="A13" s="120"/>
      <c r="B13" s="612" t="s">
        <v>107</v>
      </c>
      <c r="C13" s="612"/>
      <c r="E13" s="113">
        <v>39.929151746178427</v>
      </c>
      <c r="F13" s="115">
        <v>20740</v>
      </c>
      <c r="G13" s="114">
        <v>20779</v>
      </c>
      <c r="H13" s="114">
        <v>20695</v>
      </c>
      <c r="I13" s="114">
        <v>20446</v>
      </c>
      <c r="J13" s="140">
        <v>20289</v>
      </c>
      <c r="K13" s="114">
        <v>451</v>
      </c>
      <c r="L13" s="116">
        <v>2.2228793927744097</v>
      </c>
    </row>
    <row r="14" spans="1:17" s="110" customFormat="1" ht="24.95" customHeight="1" x14ac:dyDescent="0.2">
      <c r="A14" s="604" t="s">
        <v>186</v>
      </c>
      <c r="B14" s="605"/>
      <c r="C14" s="605"/>
      <c r="D14" s="606"/>
      <c r="E14" s="113">
        <v>12.991413499672712</v>
      </c>
      <c r="F14" s="115">
        <v>6748</v>
      </c>
      <c r="G14" s="114">
        <v>6928</v>
      </c>
      <c r="H14" s="114">
        <v>7181</v>
      </c>
      <c r="I14" s="114">
        <v>6663</v>
      </c>
      <c r="J14" s="140">
        <v>6740</v>
      </c>
      <c r="K14" s="114">
        <v>8</v>
      </c>
      <c r="L14" s="116">
        <v>0.11869436201780416</v>
      </c>
    </row>
    <row r="15" spans="1:17" s="110" customFormat="1" ht="15" customHeight="1" x14ac:dyDescent="0.2">
      <c r="A15" s="120"/>
      <c r="B15" s="119"/>
      <c r="C15" s="258" t="s">
        <v>106</v>
      </c>
      <c r="E15" s="113">
        <v>61.455245998814462</v>
      </c>
      <c r="F15" s="115">
        <v>4147</v>
      </c>
      <c r="G15" s="114">
        <v>4244</v>
      </c>
      <c r="H15" s="114">
        <v>4424</v>
      </c>
      <c r="I15" s="114">
        <v>4067</v>
      </c>
      <c r="J15" s="140">
        <v>4093</v>
      </c>
      <c r="K15" s="114">
        <v>54</v>
      </c>
      <c r="L15" s="116">
        <v>1.3193256779868068</v>
      </c>
    </row>
    <row r="16" spans="1:17" s="110" customFormat="1" ht="15" customHeight="1" x14ac:dyDescent="0.2">
      <c r="A16" s="120"/>
      <c r="B16" s="119"/>
      <c r="C16" s="258" t="s">
        <v>107</v>
      </c>
      <c r="E16" s="113">
        <v>38.544754001185538</v>
      </c>
      <c r="F16" s="115">
        <v>2601</v>
      </c>
      <c r="G16" s="114">
        <v>2684</v>
      </c>
      <c r="H16" s="114">
        <v>2757</v>
      </c>
      <c r="I16" s="114">
        <v>2596</v>
      </c>
      <c r="J16" s="140">
        <v>2647</v>
      </c>
      <c r="K16" s="114">
        <v>-46</v>
      </c>
      <c r="L16" s="116">
        <v>-1.7378163959199093</v>
      </c>
    </row>
    <row r="17" spans="1:12" s="110" customFormat="1" ht="15" customHeight="1" x14ac:dyDescent="0.2">
      <c r="A17" s="120"/>
      <c r="B17" s="121" t="s">
        <v>109</v>
      </c>
      <c r="C17" s="258"/>
      <c r="E17" s="113">
        <v>68.177967733240919</v>
      </c>
      <c r="F17" s="115">
        <v>35413</v>
      </c>
      <c r="G17" s="114">
        <v>34990</v>
      </c>
      <c r="H17" s="114">
        <v>35551</v>
      </c>
      <c r="I17" s="114">
        <v>35433</v>
      </c>
      <c r="J17" s="140">
        <v>35127</v>
      </c>
      <c r="K17" s="114">
        <v>286</v>
      </c>
      <c r="L17" s="116">
        <v>0.81418851595638686</v>
      </c>
    </row>
    <row r="18" spans="1:12" s="110" customFormat="1" ht="15" customHeight="1" x14ac:dyDescent="0.2">
      <c r="A18" s="120"/>
      <c r="B18" s="119"/>
      <c r="C18" s="258" t="s">
        <v>106</v>
      </c>
      <c r="E18" s="113">
        <v>60.229294326942082</v>
      </c>
      <c r="F18" s="115">
        <v>21329</v>
      </c>
      <c r="G18" s="114">
        <v>20927</v>
      </c>
      <c r="H18" s="114">
        <v>21567</v>
      </c>
      <c r="I18" s="114">
        <v>21503</v>
      </c>
      <c r="J18" s="140">
        <v>21311</v>
      </c>
      <c r="K18" s="114">
        <v>18</v>
      </c>
      <c r="L18" s="116">
        <v>8.4463422645582098E-2</v>
      </c>
    </row>
    <row r="19" spans="1:12" s="110" customFormat="1" ht="15" customHeight="1" x14ac:dyDescent="0.2">
      <c r="A19" s="120"/>
      <c r="B19" s="119"/>
      <c r="C19" s="258" t="s">
        <v>107</v>
      </c>
      <c r="E19" s="113">
        <v>39.770705673057918</v>
      </c>
      <c r="F19" s="115">
        <v>14084</v>
      </c>
      <c r="G19" s="114">
        <v>14063</v>
      </c>
      <c r="H19" s="114">
        <v>13984</v>
      </c>
      <c r="I19" s="114">
        <v>13930</v>
      </c>
      <c r="J19" s="140">
        <v>13816</v>
      </c>
      <c r="K19" s="114">
        <v>268</v>
      </c>
      <c r="L19" s="116">
        <v>1.9397799652576722</v>
      </c>
    </row>
    <row r="20" spans="1:12" s="110" customFormat="1" ht="15" customHeight="1" x14ac:dyDescent="0.2">
      <c r="A20" s="120"/>
      <c r="B20" s="121" t="s">
        <v>110</v>
      </c>
      <c r="C20" s="258"/>
      <c r="E20" s="113">
        <v>17.764044511185553</v>
      </c>
      <c r="F20" s="115">
        <v>9227</v>
      </c>
      <c r="G20" s="114">
        <v>9119</v>
      </c>
      <c r="H20" s="114">
        <v>9122</v>
      </c>
      <c r="I20" s="114">
        <v>9006</v>
      </c>
      <c r="J20" s="140">
        <v>8717</v>
      </c>
      <c r="K20" s="114">
        <v>510</v>
      </c>
      <c r="L20" s="116">
        <v>5.8506366869335782</v>
      </c>
    </row>
    <row r="21" spans="1:12" s="110" customFormat="1" ht="15" customHeight="1" x14ac:dyDescent="0.2">
      <c r="A21" s="120"/>
      <c r="B21" s="119"/>
      <c r="C21" s="258" t="s">
        <v>106</v>
      </c>
      <c r="E21" s="113">
        <v>58.101224666738915</v>
      </c>
      <c r="F21" s="115">
        <v>5361</v>
      </c>
      <c r="G21" s="114">
        <v>5281</v>
      </c>
      <c r="H21" s="114">
        <v>5362</v>
      </c>
      <c r="I21" s="114">
        <v>5275</v>
      </c>
      <c r="J21" s="140">
        <v>5070</v>
      </c>
      <c r="K21" s="114">
        <v>291</v>
      </c>
      <c r="L21" s="116">
        <v>5.7396449704142007</v>
      </c>
    </row>
    <row r="22" spans="1:12" s="110" customFormat="1" ht="15" customHeight="1" x14ac:dyDescent="0.2">
      <c r="A22" s="120"/>
      <c r="B22" s="119"/>
      <c r="C22" s="258" t="s">
        <v>107</v>
      </c>
      <c r="E22" s="113">
        <v>41.898775333261085</v>
      </c>
      <c r="F22" s="115">
        <v>3866</v>
      </c>
      <c r="G22" s="114">
        <v>3838</v>
      </c>
      <c r="H22" s="114">
        <v>3760</v>
      </c>
      <c r="I22" s="114">
        <v>3731</v>
      </c>
      <c r="J22" s="140">
        <v>3647</v>
      </c>
      <c r="K22" s="114">
        <v>219</v>
      </c>
      <c r="L22" s="116">
        <v>6.0049355634768302</v>
      </c>
    </row>
    <row r="23" spans="1:12" s="110" customFormat="1" ht="15" customHeight="1" x14ac:dyDescent="0.2">
      <c r="A23" s="120"/>
      <c r="B23" s="121" t="s">
        <v>111</v>
      </c>
      <c r="C23" s="258"/>
      <c r="E23" s="113">
        <v>1.0665742559008125</v>
      </c>
      <c r="F23" s="115">
        <v>554</v>
      </c>
      <c r="G23" s="114">
        <v>559</v>
      </c>
      <c r="H23" s="114">
        <v>549</v>
      </c>
      <c r="I23" s="114">
        <v>530</v>
      </c>
      <c r="J23" s="140">
        <v>493</v>
      </c>
      <c r="K23" s="114">
        <v>61</v>
      </c>
      <c r="L23" s="116">
        <v>12.373225152129818</v>
      </c>
    </row>
    <row r="24" spans="1:12" s="110" customFormat="1" ht="15" customHeight="1" x14ac:dyDescent="0.2">
      <c r="A24" s="120"/>
      <c r="B24" s="119"/>
      <c r="C24" s="258" t="s">
        <v>106</v>
      </c>
      <c r="E24" s="113">
        <v>65.884476534296027</v>
      </c>
      <c r="F24" s="115">
        <v>365</v>
      </c>
      <c r="G24" s="114">
        <v>365</v>
      </c>
      <c r="H24" s="114">
        <v>355</v>
      </c>
      <c r="I24" s="114">
        <v>341</v>
      </c>
      <c r="J24" s="140">
        <v>314</v>
      </c>
      <c r="K24" s="114">
        <v>51</v>
      </c>
      <c r="L24" s="116">
        <v>16.242038216560509</v>
      </c>
    </row>
    <row r="25" spans="1:12" s="110" customFormat="1" ht="15" customHeight="1" x14ac:dyDescent="0.2">
      <c r="A25" s="120"/>
      <c r="B25" s="119"/>
      <c r="C25" s="258" t="s">
        <v>107</v>
      </c>
      <c r="E25" s="113">
        <v>34.115523465703973</v>
      </c>
      <c r="F25" s="115">
        <v>189</v>
      </c>
      <c r="G25" s="114">
        <v>194</v>
      </c>
      <c r="H25" s="114">
        <v>194</v>
      </c>
      <c r="I25" s="114">
        <v>189</v>
      </c>
      <c r="J25" s="140">
        <v>179</v>
      </c>
      <c r="K25" s="114">
        <v>10</v>
      </c>
      <c r="L25" s="116">
        <v>5.5865921787709496</v>
      </c>
    </row>
    <row r="26" spans="1:12" s="110" customFormat="1" ht="15" customHeight="1" x14ac:dyDescent="0.2">
      <c r="A26" s="120"/>
      <c r="C26" s="121" t="s">
        <v>187</v>
      </c>
      <c r="D26" s="110" t="s">
        <v>188</v>
      </c>
      <c r="E26" s="113">
        <v>0.24065303607870317</v>
      </c>
      <c r="F26" s="115">
        <v>125</v>
      </c>
      <c r="G26" s="114">
        <v>115</v>
      </c>
      <c r="H26" s="114">
        <v>124</v>
      </c>
      <c r="I26" s="114">
        <v>119</v>
      </c>
      <c r="J26" s="140">
        <v>104</v>
      </c>
      <c r="K26" s="114">
        <v>21</v>
      </c>
      <c r="L26" s="116">
        <v>20.192307692307693</v>
      </c>
    </row>
    <row r="27" spans="1:12" s="110" customFormat="1" ht="15" customHeight="1" x14ac:dyDescent="0.2">
      <c r="A27" s="120"/>
      <c r="B27" s="119"/>
      <c r="D27" s="259" t="s">
        <v>106</v>
      </c>
      <c r="E27" s="113">
        <v>60</v>
      </c>
      <c r="F27" s="115">
        <v>75</v>
      </c>
      <c r="G27" s="114">
        <v>63</v>
      </c>
      <c r="H27" s="114">
        <v>70</v>
      </c>
      <c r="I27" s="114">
        <v>67</v>
      </c>
      <c r="J27" s="140">
        <v>54</v>
      </c>
      <c r="K27" s="114">
        <v>21</v>
      </c>
      <c r="L27" s="116">
        <v>38.888888888888886</v>
      </c>
    </row>
    <row r="28" spans="1:12" s="110" customFormat="1" ht="15" customHeight="1" x14ac:dyDescent="0.2">
      <c r="A28" s="120"/>
      <c r="B28" s="119"/>
      <c r="D28" s="259" t="s">
        <v>107</v>
      </c>
      <c r="E28" s="113">
        <v>40</v>
      </c>
      <c r="F28" s="115">
        <v>50</v>
      </c>
      <c r="G28" s="114">
        <v>52</v>
      </c>
      <c r="H28" s="114">
        <v>54</v>
      </c>
      <c r="I28" s="114">
        <v>52</v>
      </c>
      <c r="J28" s="140">
        <v>50</v>
      </c>
      <c r="K28" s="114">
        <v>0</v>
      </c>
      <c r="L28" s="116">
        <v>0</v>
      </c>
    </row>
    <row r="29" spans="1:12" s="110" customFormat="1" ht="24.95" customHeight="1" x14ac:dyDescent="0.2">
      <c r="A29" s="604" t="s">
        <v>189</v>
      </c>
      <c r="B29" s="605"/>
      <c r="C29" s="605"/>
      <c r="D29" s="606"/>
      <c r="E29" s="113">
        <v>82.996419082823152</v>
      </c>
      <c r="F29" s="115">
        <v>43110</v>
      </c>
      <c r="G29" s="114">
        <v>43095</v>
      </c>
      <c r="H29" s="114">
        <v>43525</v>
      </c>
      <c r="I29" s="114">
        <v>42975</v>
      </c>
      <c r="J29" s="140">
        <v>42673</v>
      </c>
      <c r="K29" s="114">
        <v>437</v>
      </c>
      <c r="L29" s="116">
        <v>1.0240667400932675</v>
      </c>
    </row>
    <row r="30" spans="1:12" s="110" customFormat="1" ht="15" customHeight="1" x14ac:dyDescent="0.2">
      <c r="A30" s="120"/>
      <c r="B30" s="119"/>
      <c r="C30" s="258" t="s">
        <v>106</v>
      </c>
      <c r="E30" s="113">
        <v>57.564370215727209</v>
      </c>
      <c r="F30" s="115">
        <v>24816</v>
      </c>
      <c r="G30" s="114">
        <v>24757</v>
      </c>
      <c r="H30" s="114">
        <v>25227</v>
      </c>
      <c r="I30" s="114">
        <v>24865</v>
      </c>
      <c r="J30" s="140">
        <v>24626</v>
      </c>
      <c r="K30" s="114">
        <v>190</v>
      </c>
      <c r="L30" s="116">
        <v>0.77154227239502959</v>
      </c>
    </row>
    <row r="31" spans="1:12" s="110" customFormat="1" ht="15" customHeight="1" x14ac:dyDescent="0.2">
      <c r="A31" s="120"/>
      <c r="B31" s="119"/>
      <c r="C31" s="258" t="s">
        <v>107</v>
      </c>
      <c r="E31" s="113">
        <v>42.435629784272791</v>
      </c>
      <c r="F31" s="115">
        <v>18294</v>
      </c>
      <c r="G31" s="114">
        <v>18338</v>
      </c>
      <c r="H31" s="114">
        <v>18298</v>
      </c>
      <c r="I31" s="114">
        <v>18110</v>
      </c>
      <c r="J31" s="140">
        <v>18047</v>
      </c>
      <c r="K31" s="114">
        <v>247</v>
      </c>
      <c r="L31" s="116">
        <v>1.3686485288413586</v>
      </c>
    </row>
    <row r="32" spans="1:12" s="110" customFormat="1" ht="15" customHeight="1" x14ac:dyDescent="0.2">
      <c r="A32" s="120"/>
      <c r="B32" s="119" t="s">
        <v>117</v>
      </c>
      <c r="C32" s="258"/>
      <c r="E32" s="113">
        <v>16.963151207115629</v>
      </c>
      <c r="F32" s="115">
        <v>8811</v>
      </c>
      <c r="G32" s="114">
        <v>8481</v>
      </c>
      <c r="H32" s="114">
        <v>8862</v>
      </c>
      <c r="I32" s="114">
        <v>8635</v>
      </c>
      <c r="J32" s="140">
        <v>8380</v>
      </c>
      <c r="K32" s="114">
        <v>431</v>
      </c>
      <c r="L32" s="116">
        <v>5.143198090692124</v>
      </c>
    </row>
    <row r="33" spans="1:12" s="110" customFormat="1" ht="15" customHeight="1" x14ac:dyDescent="0.2">
      <c r="A33" s="120"/>
      <c r="B33" s="119"/>
      <c r="C33" s="258" t="s">
        <v>106</v>
      </c>
      <c r="E33" s="113">
        <v>72.307343093859942</v>
      </c>
      <c r="F33" s="115">
        <v>6371</v>
      </c>
      <c r="G33" s="114">
        <v>6045</v>
      </c>
      <c r="H33" s="114">
        <v>6468</v>
      </c>
      <c r="I33" s="114">
        <v>6303</v>
      </c>
      <c r="J33" s="140">
        <v>6145</v>
      </c>
      <c r="K33" s="114">
        <v>226</v>
      </c>
      <c r="L33" s="116">
        <v>3.677786818551668</v>
      </c>
    </row>
    <row r="34" spans="1:12" s="110" customFormat="1" ht="15" customHeight="1" x14ac:dyDescent="0.2">
      <c r="A34" s="120"/>
      <c r="B34" s="119"/>
      <c r="C34" s="258" t="s">
        <v>107</v>
      </c>
      <c r="E34" s="113">
        <v>27.692656906140051</v>
      </c>
      <c r="F34" s="115">
        <v>2440</v>
      </c>
      <c r="G34" s="114">
        <v>2436</v>
      </c>
      <c r="H34" s="114">
        <v>2394</v>
      </c>
      <c r="I34" s="114">
        <v>2332</v>
      </c>
      <c r="J34" s="140">
        <v>2235</v>
      </c>
      <c r="K34" s="114">
        <v>205</v>
      </c>
      <c r="L34" s="116">
        <v>9.1722595078299776</v>
      </c>
    </row>
    <row r="35" spans="1:12" s="110" customFormat="1" ht="24.95" customHeight="1" x14ac:dyDescent="0.2">
      <c r="A35" s="604" t="s">
        <v>190</v>
      </c>
      <c r="B35" s="605"/>
      <c r="C35" s="605"/>
      <c r="D35" s="606"/>
      <c r="E35" s="113">
        <v>75.534249740094722</v>
      </c>
      <c r="F35" s="115">
        <v>39234</v>
      </c>
      <c r="G35" s="114">
        <v>38999</v>
      </c>
      <c r="H35" s="114">
        <v>39974</v>
      </c>
      <c r="I35" s="114">
        <v>39357</v>
      </c>
      <c r="J35" s="140">
        <v>38994</v>
      </c>
      <c r="K35" s="114">
        <v>240</v>
      </c>
      <c r="L35" s="116">
        <v>0.61547930450838595</v>
      </c>
    </row>
    <row r="36" spans="1:12" s="110" customFormat="1" ht="15" customHeight="1" x14ac:dyDescent="0.2">
      <c r="A36" s="120"/>
      <c r="B36" s="119"/>
      <c r="C36" s="258" t="s">
        <v>106</v>
      </c>
      <c r="E36" s="113">
        <v>73.956262425447321</v>
      </c>
      <c r="F36" s="115">
        <v>29016</v>
      </c>
      <c r="G36" s="114">
        <v>28703</v>
      </c>
      <c r="H36" s="114">
        <v>29597</v>
      </c>
      <c r="I36" s="114">
        <v>29125</v>
      </c>
      <c r="J36" s="140">
        <v>28803</v>
      </c>
      <c r="K36" s="114">
        <v>213</v>
      </c>
      <c r="L36" s="116">
        <v>0.73950630142693474</v>
      </c>
    </row>
    <row r="37" spans="1:12" s="110" customFormat="1" ht="15" customHeight="1" x14ac:dyDescent="0.2">
      <c r="A37" s="120"/>
      <c r="B37" s="119"/>
      <c r="C37" s="258" t="s">
        <v>107</v>
      </c>
      <c r="E37" s="113">
        <v>26.043737574552683</v>
      </c>
      <c r="F37" s="115">
        <v>10218</v>
      </c>
      <c r="G37" s="114">
        <v>10296</v>
      </c>
      <c r="H37" s="114">
        <v>10377</v>
      </c>
      <c r="I37" s="114">
        <v>10232</v>
      </c>
      <c r="J37" s="140">
        <v>10191</v>
      </c>
      <c r="K37" s="114">
        <v>27</v>
      </c>
      <c r="L37" s="116">
        <v>0.26493965263467767</v>
      </c>
    </row>
    <row r="38" spans="1:12" s="110" customFormat="1" ht="15" customHeight="1" x14ac:dyDescent="0.2">
      <c r="A38" s="120"/>
      <c r="B38" s="119" t="s">
        <v>182</v>
      </c>
      <c r="C38" s="258"/>
      <c r="E38" s="113">
        <v>24.465750259905278</v>
      </c>
      <c r="F38" s="115">
        <v>12708</v>
      </c>
      <c r="G38" s="114">
        <v>12597</v>
      </c>
      <c r="H38" s="114">
        <v>12429</v>
      </c>
      <c r="I38" s="114">
        <v>12275</v>
      </c>
      <c r="J38" s="140">
        <v>12083</v>
      </c>
      <c r="K38" s="114">
        <v>625</v>
      </c>
      <c r="L38" s="116">
        <v>5.172556484316809</v>
      </c>
    </row>
    <row r="39" spans="1:12" s="110" customFormat="1" ht="15" customHeight="1" x14ac:dyDescent="0.2">
      <c r="A39" s="120"/>
      <c r="B39" s="119"/>
      <c r="C39" s="258" t="s">
        <v>106</v>
      </c>
      <c r="E39" s="113">
        <v>17.201762669184767</v>
      </c>
      <c r="F39" s="115">
        <v>2186</v>
      </c>
      <c r="G39" s="114">
        <v>2114</v>
      </c>
      <c r="H39" s="114">
        <v>2111</v>
      </c>
      <c r="I39" s="114">
        <v>2061</v>
      </c>
      <c r="J39" s="140">
        <v>1985</v>
      </c>
      <c r="K39" s="114">
        <v>201</v>
      </c>
      <c r="L39" s="116">
        <v>10.125944584382871</v>
      </c>
    </row>
    <row r="40" spans="1:12" s="110" customFormat="1" ht="15" customHeight="1" x14ac:dyDescent="0.2">
      <c r="A40" s="120"/>
      <c r="B40" s="119"/>
      <c r="C40" s="258" t="s">
        <v>107</v>
      </c>
      <c r="E40" s="113">
        <v>82.79823733081524</v>
      </c>
      <c r="F40" s="115">
        <v>10522</v>
      </c>
      <c r="G40" s="114">
        <v>10483</v>
      </c>
      <c r="H40" s="114">
        <v>10318</v>
      </c>
      <c r="I40" s="114">
        <v>10214</v>
      </c>
      <c r="J40" s="140">
        <v>10098</v>
      </c>
      <c r="K40" s="114">
        <v>424</v>
      </c>
      <c r="L40" s="116">
        <v>4.1988512576747867</v>
      </c>
    </row>
    <row r="41" spans="1:12" s="110" customFormat="1" ht="24.75" customHeight="1" x14ac:dyDescent="0.2">
      <c r="A41" s="604" t="s">
        <v>518</v>
      </c>
      <c r="B41" s="605"/>
      <c r="C41" s="605"/>
      <c r="D41" s="606"/>
      <c r="E41" s="113">
        <v>4.9728543375303227</v>
      </c>
      <c r="F41" s="115">
        <v>2583</v>
      </c>
      <c r="G41" s="114">
        <v>2925</v>
      </c>
      <c r="H41" s="114">
        <v>2956</v>
      </c>
      <c r="I41" s="114">
        <v>2532</v>
      </c>
      <c r="J41" s="140">
        <v>2630</v>
      </c>
      <c r="K41" s="114">
        <v>-47</v>
      </c>
      <c r="L41" s="116">
        <v>-1.7870722433460076</v>
      </c>
    </row>
    <row r="42" spans="1:12" s="110" customFormat="1" ht="15" customHeight="1" x14ac:dyDescent="0.2">
      <c r="A42" s="120"/>
      <c r="B42" s="119"/>
      <c r="C42" s="258" t="s">
        <v>106</v>
      </c>
      <c r="E42" s="113">
        <v>64.421215640727837</v>
      </c>
      <c r="F42" s="115">
        <v>1664</v>
      </c>
      <c r="G42" s="114">
        <v>1897</v>
      </c>
      <c r="H42" s="114">
        <v>1927</v>
      </c>
      <c r="I42" s="114">
        <v>1587</v>
      </c>
      <c r="J42" s="140">
        <v>1653</v>
      </c>
      <c r="K42" s="114">
        <v>11</v>
      </c>
      <c r="L42" s="116">
        <v>0.66545674531155474</v>
      </c>
    </row>
    <row r="43" spans="1:12" s="110" customFormat="1" ht="15" customHeight="1" x14ac:dyDescent="0.2">
      <c r="A43" s="123"/>
      <c r="B43" s="124"/>
      <c r="C43" s="260" t="s">
        <v>107</v>
      </c>
      <c r="D43" s="261"/>
      <c r="E43" s="125">
        <v>35.578784359272163</v>
      </c>
      <c r="F43" s="143">
        <v>919</v>
      </c>
      <c r="G43" s="144">
        <v>1028</v>
      </c>
      <c r="H43" s="144">
        <v>1029</v>
      </c>
      <c r="I43" s="144">
        <v>945</v>
      </c>
      <c r="J43" s="145">
        <v>977</v>
      </c>
      <c r="K43" s="144">
        <v>-58</v>
      </c>
      <c r="L43" s="146">
        <v>-5.93654042988741</v>
      </c>
    </row>
    <row r="44" spans="1:12" s="110" customFormat="1" ht="45.75" customHeight="1" x14ac:dyDescent="0.2">
      <c r="A44" s="604" t="s">
        <v>191</v>
      </c>
      <c r="B44" s="605"/>
      <c r="C44" s="605"/>
      <c r="D44" s="606"/>
      <c r="E44" s="113">
        <v>0.65650148242270223</v>
      </c>
      <c r="F44" s="115">
        <v>341</v>
      </c>
      <c r="G44" s="114">
        <v>352</v>
      </c>
      <c r="H44" s="114">
        <v>352</v>
      </c>
      <c r="I44" s="114">
        <v>347</v>
      </c>
      <c r="J44" s="140">
        <v>349</v>
      </c>
      <c r="K44" s="114">
        <v>-8</v>
      </c>
      <c r="L44" s="116">
        <v>-2.2922636103151861</v>
      </c>
    </row>
    <row r="45" spans="1:12" s="110" customFormat="1" ht="15" customHeight="1" x14ac:dyDescent="0.2">
      <c r="A45" s="120"/>
      <c r="B45" s="119"/>
      <c r="C45" s="258" t="s">
        <v>106</v>
      </c>
      <c r="E45" s="113">
        <v>53.37243401759531</v>
      </c>
      <c r="F45" s="115">
        <v>182</v>
      </c>
      <c r="G45" s="114">
        <v>190</v>
      </c>
      <c r="H45" s="114">
        <v>192</v>
      </c>
      <c r="I45" s="114">
        <v>191</v>
      </c>
      <c r="J45" s="140">
        <v>190</v>
      </c>
      <c r="K45" s="114">
        <v>-8</v>
      </c>
      <c r="L45" s="116">
        <v>-4.2105263157894735</v>
      </c>
    </row>
    <row r="46" spans="1:12" s="110" customFormat="1" ht="15" customHeight="1" x14ac:dyDescent="0.2">
      <c r="A46" s="123"/>
      <c r="B46" s="124"/>
      <c r="C46" s="260" t="s">
        <v>107</v>
      </c>
      <c r="D46" s="261"/>
      <c r="E46" s="125">
        <v>46.62756598240469</v>
      </c>
      <c r="F46" s="143">
        <v>159</v>
      </c>
      <c r="G46" s="144">
        <v>162</v>
      </c>
      <c r="H46" s="144">
        <v>160</v>
      </c>
      <c r="I46" s="144">
        <v>156</v>
      </c>
      <c r="J46" s="145">
        <v>159</v>
      </c>
      <c r="K46" s="144">
        <v>0</v>
      </c>
      <c r="L46" s="146">
        <v>0</v>
      </c>
    </row>
    <row r="47" spans="1:12" s="110" customFormat="1" ht="39" customHeight="1" x14ac:dyDescent="0.2">
      <c r="A47" s="604" t="s">
        <v>519</v>
      </c>
      <c r="B47" s="607"/>
      <c r="C47" s="607"/>
      <c r="D47" s="608"/>
      <c r="E47" s="113">
        <v>5.1981055792999886E-2</v>
      </c>
      <c r="F47" s="115">
        <v>27</v>
      </c>
      <c r="G47" s="114">
        <v>26</v>
      </c>
      <c r="H47" s="114">
        <v>18</v>
      </c>
      <c r="I47" s="114">
        <v>27</v>
      </c>
      <c r="J47" s="140">
        <v>26</v>
      </c>
      <c r="K47" s="114">
        <v>1</v>
      </c>
      <c r="L47" s="116">
        <v>3.8461538461538463</v>
      </c>
    </row>
    <row r="48" spans="1:12" s="110" customFormat="1" ht="15" customHeight="1" x14ac:dyDescent="0.2">
      <c r="A48" s="120"/>
      <c r="B48" s="119"/>
      <c r="C48" s="258" t="s">
        <v>106</v>
      </c>
      <c r="E48" s="113">
        <v>44.444444444444443</v>
      </c>
      <c r="F48" s="115">
        <v>12</v>
      </c>
      <c r="G48" s="114">
        <v>13</v>
      </c>
      <c r="H48" s="114">
        <v>10</v>
      </c>
      <c r="I48" s="114">
        <v>14</v>
      </c>
      <c r="J48" s="140">
        <v>14</v>
      </c>
      <c r="K48" s="114">
        <v>-2</v>
      </c>
      <c r="L48" s="116">
        <v>-14.285714285714286</v>
      </c>
    </row>
    <row r="49" spans="1:12" s="110" customFormat="1" ht="15" customHeight="1" x14ac:dyDescent="0.2">
      <c r="A49" s="123"/>
      <c r="B49" s="124"/>
      <c r="C49" s="260" t="s">
        <v>107</v>
      </c>
      <c r="D49" s="261"/>
      <c r="E49" s="125">
        <v>55.555555555555557</v>
      </c>
      <c r="F49" s="143">
        <v>15</v>
      </c>
      <c r="G49" s="144">
        <v>13</v>
      </c>
      <c r="H49" s="144">
        <v>8</v>
      </c>
      <c r="I49" s="144">
        <v>13</v>
      </c>
      <c r="J49" s="145">
        <v>12</v>
      </c>
      <c r="K49" s="144">
        <v>3</v>
      </c>
      <c r="L49" s="146">
        <v>25</v>
      </c>
    </row>
    <row r="50" spans="1:12" s="110" customFormat="1" ht="24.95" customHeight="1" x14ac:dyDescent="0.2">
      <c r="A50" s="609" t="s">
        <v>192</v>
      </c>
      <c r="B50" s="610"/>
      <c r="C50" s="610"/>
      <c r="D50" s="611"/>
      <c r="E50" s="262">
        <v>12.069231065419121</v>
      </c>
      <c r="F50" s="263">
        <v>6269</v>
      </c>
      <c r="G50" s="264">
        <v>6449</v>
      </c>
      <c r="H50" s="264">
        <v>6626</v>
      </c>
      <c r="I50" s="264">
        <v>6095</v>
      </c>
      <c r="J50" s="265">
        <v>6112</v>
      </c>
      <c r="K50" s="263">
        <v>157</v>
      </c>
      <c r="L50" s="266">
        <v>2.5687172774869111</v>
      </c>
    </row>
    <row r="51" spans="1:12" s="110" customFormat="1" ht="15" customHeight="1" x14ac:dyDescent="0.2">
      <c r="A51" s="120"/>
      <c r="B51" s="119"/>
      <c r="C51" s="258" t="s">
        <v>106</v>
      </c>
      <c r="E51" s="113">
        <v>63.630563088211836</v>
      </c>
      <c r="F51" s="115">
        <v>3989</v>
      </c>
      <c r="G51" s="114">
        <v>4040</v>
      </c>
      <c r="H51" s="114">
        <v>4214</v>
      </c>
      <c r="I51" s="114">
        <v>3865</v>
      </c>
      <c r="J51" s="140">
        <v>3845</v>
      </c>
      <c r="K51" s="114">
        <v>144</v>
      </c>
      <c r="L51" s="116">
        <v>3.7451235370611182</v>
      </c>
    </row>
    <row r="52" spans="1:12" s="110" customFormat="1" ht="15" customHeight="1" x14ac:dyDescent="0.2">
      <c r="A52" s="120"/>
      <c r="B52" s="119"/>
      <c r="C52" s="258" t="s">
        <v>107</v>
      </c>
      <c r="E52" s="113">
        <v>36.369436911788164</v>
      </c>
      <c r="F52" s="115">
        <v>2280</v>
      </c>
      <c r="G52" s="114">
        <v>2409</v>
      </c>
      <c r="H52" s="114">
        <v>2412</v>
      </c>
      <c r="I52" s="114">
        <v>2230</v>
      </c>
      <c r="J52" s="140">
        <v>2267</v>
      </c>
      <c r="K52" s="114">
        <v>13</v>
      </c>
      <c r="L52" s="116">
        <v>0.57344508160564622</v>
      </c>
    </row>
    <row r="53" spans="1:12" s="110" customFormat="1" ht="15" customHeight="1" x14ac:dyDescent="0.2">
      <c r="A53" s="120"/>
      <c r="B53" s="119"/>
      <c r="C53" s="258" t="s">
        <v>187</v>
      </c>
      <c r="D53" s="110" t="s">
        <v>193</v>
      </c>
      <c r="E53" s="113">
        <v>29.829318870633276</v>
      </c>
      <c r="F53" s="115">
        <v>1870</v>
      </c>
      <c r="G53" s="114">
        <v>2170</v>
      </c>
      <c r="H53" s="114">
        <v>2271</v>
      </c>
      <c r="I53" s="114">
        <v>1769</v>
      </c>
      <c r="J53" s="140">
        <v>1884</v>
      </c>
      <c r="K53" s="114">
        <v>-14</v>
      </c>
      <c r="L53" s="116">
        <v>-0.74309978768577489</v>
      </c>
    </row>
    <row r="54" spans="1:12" s="110" customFormat="1" ht="15" customHeight="1" x14ac:dyDescent="0.2">
      <c r="A54" s="120"/>
      <c r="B54" s="119"/>
      <c r="D54" s="267" t="s">
        <v>194</v>
      </c>
      <c r="E54" s="113">
        <v>68.021390374331546</v>
      </c>
      <c r="F54" s="115">
        <v>1272</v>
      </c>
      <c r="G54" s="114">
        <v>1471</v>
      </c>
      <c r="H54" s="114">
        <v>1548</v>
      </c>
      <c r="I54" s="114">
        <v>1184</v>
      </c>
      <c r="J54" s="140">
        <v>1246</v>
      </c>
      <c r="K54" s="114">
        <v>26</v>
      </c>
      <c r="L54" s="116">
        <v>2.086677367576244</v>
      </c>
    </row>
    <row r="55" spans="1:12" s="110" customFormat="1" ht="15" customHeight="1" x14ac:dyDescent="0.2">
      <c r="A55" s="120"/>
      <c r="B55" s="119"/>
      <c r="D55" s="267" t="s">
        <v>195</v>
      </c>
      <c r="E55" s="113">
        <v>31.978609625668451</v>
      </c>
      <c r="F55" s="115">
        <v>598</v>
      </c>
      <c r="G55" s="114">
        <v>699</v>
      </c>
      <c r="H55" s="114">
        <v>723</v>
      </c>
      <c r="I55" s="114">
        <v>585</v>
      </c>
      <c r="J55" s="140">
        <v>638</v>
      </c>
      <c r="K55" s="114">
        <v>-40</v>
      </c>
      <c r="L55" s="116">
        <v>-6.2695924764890281</v>
      </c>
    </row>
    <row r="56" spans="1:12" s="110" customFormat="1" ht="15" customHeight="1" x14ac:dyDescent="0.2">
      <c r="A56" s="120"/>
      <c r="B56" s="119" t="s">
        <v>196</v>
      </c>
      <c r="C56" s="258"/>
      <c r="E56" s="113">
        <v>69.11362673751492</v>
      </c>
      <c r="F56" s="115">
        <v>35899</v>
      </c>
      <c r="G56" s="114">
        <v>35537</v>
      </c>
      <c r="H56" s="114">
        <v>35963</v>
      </c>
      <c r="I56" s="114">
        <v>35826</v>
      </c>
      <c r="J56" s="140">
        <v>35386</v>
      </c>
      <c r="K56" s="114">
        <v>513</v>
      </c>
      <c r="L56" s="116">
        <v>1.4497258802916408</v>
      </c>
    </row>
    <row r="57" spans="1:12" s="110" customFormat="1" ht="15" customHeight="1" x14ac:dyDescent="0.2">
      <c r="A57" s="120"/>
      <c r="B57" s="119"/>
      <c r="C57" s="258" t="s">
        <v>106</v>
      </c>
      <c r="E57" s="113">
        <v>58.330315607677093</v>
      </c>
      <c r="F57" s="115">
        <v>20940</v>
      </c>
      <c r="G57" s="114">
        <v>20679</v>
      </c>
      <c r="H57" s="114">
        <v>21157</v>
      </c>
      <c r="I57" s="114">
        <v>21059</v>
      </c>
      <c r="J57" s="140">
        <v>20754</v>
      </c>
      <c r="K57" s="114">
        <v>186</v>
      </c>
      <c r="L57" s="116">
        <v>0.89621277825961265</v>
      </c>
    </row>
    <row r="58" spans="1:12" s="110" customFormat="1" ht="15" customHeight="1" x14ac:dyDescent="0.2">
      <c r="A58" s="120"/>
      <c r="B58" s="119"/>
      <c r="C58" s="258" t="s">
        <v>107</v>
      </c>
      <c r="E58" s="113">
        <v>41.669684392322907</v>
      </c>
      <c r="F58" s="115">
        <v>14959</v>
      </c>
      <c r="G58" s="114">
        <v>14858</v>
      </c>
      <c r="H58" s="114">
        <v>14806</v>
      </c>
      <c r="I58" s="114">
        <v>14767</v>
      </c>
      <c r="J58" s="140">
        <v>14632</v>
      </c>
      <c r="K58" s="114">
        <v>327</v>
      </c>
      <c r="L58" s="116">
        <v>2.2348277747402951</v>
      </c>
    </row>
    <row r="59" spans="1:12" s="110" customFormat="1" ht="15" customHeight="1" x14ac:dyDescent="0.2">
      <c r="A59" s="120"/>
      <c r="B59" s="119"/>
      <c r="C59" s="258" t="s">
        <v>105</v>
      </c>
      <c r="D59" s="110" t="s">
        <v>197</v>
      </c>
      <c r="E59" s="113">
        <v>89.19468508872113</v>
      </c>
      <c r="F59" s="115">
        <v>32020</v>
      </c>
      <c r="G59" s="114">
        <v>31664</v>
      </c>
      <c r="H59" s="114">
        <v>32089</v>
      </c>
      <c r="I59" s="114">
        <v>31969</v>
      </c>
      <c r="J59" s="140">
        <v>31576</v>
      </c>
      <c r="K59" s="114">
        <v>444</v>
      </c>
      <c r="L59" s="116">
        <v>1.4061312389156322</v>
      </c>
    </row>
    <row r="60" spans="1:12" s="110" customFormat="1" ht="15" customHeight="1" x14ac:dyDescent="0.2">
      <c r="A60" s="120"/>
      <c r="B60" s="119"/>
      <c r="C60" s="258"/>
      <c r="D60" s="267" t="s">
        <v>198</v>
      </c>
      <c r="E60" s="113">
        <v>56.292941911305434</v>
      </c>
      <c r="F60" s="115">
        <v>18025</v>
      </c>
      <c r="G60" s="114">
        <v>17779</v>
      </c>
      <c r="H60" s="114">
        <v>18246</v>
      </c>
      <c r="I60" s="114">
        <v>18158</v>
      </c>
      <c r="J60" s="140">
        <v>17884</v>
      </c>
      <c r="K60" s="114">
        <v>141</v>
      </c>
      <c r="L60" s="116">
        <v>0.78841422500559155</v>
      </c>
    </row>
    <row r="61" spans="1:12" s="110" customFormat="1" ht="15" customHeight="1" x14ac:dyDescent="0.2">
      <c r="A61" s="120"/>
      <c r="B61" s="119"/>
      <c r="C61" s="258"/>
      <c r="D61" s="267" t="s">
        <v>199</v>
      </c>
      <c r="E61" s="113">
        <v>43.707058088694566</v>
      </c>
      <c r="F61" s="115">
        <v>13995</v>
      </c>
      <c r="G61" s="114">
        <v>13885</v>
      </c>
      <c r="H61" s="114">
        <v>13843</v>
      </c>
      <c r="I61" s="114">
        <v>13811</v>
      </c>
      <c r="J61" s="140">
        <v>13692</v>
      </c>
      <c r="K61" s="114">
        <v>303</v>
      </c>
      <c r="L61" s="116">
        <v>2.2129710780017526</v>
      </c>
    </row>
    <row r="62" spans="1:12" s="110" customFormat="1" ht="15" customHeight="1" x14ac:dyDescent="0.2">
      <c r="A62" s="120"/>
      <c r="B62" s="119"/>
      <c r="C62" s="258"/>
      <c r="D62" s="258" t="s">
        <v>200</v>
      </c>
      <c r="E62" s="113">
        <v>10.805314911278865</v>
      </c>
      <c r="F62" s="115">
        <v>3879</v>
      </c>
      <c r="G62" s="114">
        <v>3873</v>
      </c>
      <c r="H62" s="114">
        <v>3874</v>
      </c>
      <c r="I62" s="114">
        <v>3857</v>
      </c>
      <c r="J62" s="140">
        <v>3810</v>
      </c>
      <c r="K62" s="114">
        <v>69</v>
      </c>
      <c r="L62" s="116">
        <v>1.811023622047244</v>
      </c>
    </row>
    <row r="63" spans="1:12" s="110" customFormat="1" ht="15" customHeight="1" x14ac:dyDescent="0.2">
      <c r="A63" s="120"/>
      <c r="B63" s="119"/>
      <c r="C63" s="258"/>
      <c r="D63" s="267" t="s">
        <v>198</v>
      </c>
      <c r="E63" s="113">
        <v>75.148234080948697</v>
      </c>
      <c r="F63" s="115">
        <v>2915</v>
      </c>
      <c r="G63" s="114">
        <v>2900</v>
      </c>
      <c r="H63" s="114">
        <v>2911</v>
      </c>
      <c r="I63" s="114">
        <v>2901</v>
      </c>
      <c r="J63" s="140">
        <v>2870</v>
      </c>
      <c r="K63" s="114">
        <v>45</v>
      </c>
      <c r="L63" s="116">
        <v>1.5679442508710801</v>
      </c>
    </row>
    <row r="64" spans="1:12" s="110" customFormat="1" ht="15" customHeight="1" x14ac:dyDescent="0.2">
      <c r="A64" s="120"/>
      <c r="B64" s="119"/>
      <c r="C64" s="258"/>
      <c r="D64" s="267" t="s">
        <v>199</v>
      </c>
      <c r="E64" s="113">
        <v>24.851765919051303</v>
      </c>
      <c r="F64" s="115">
        <v>964</v>
      </c>
      <c r="G64" s="114">
        <v>973</v>
      </c>
      <c r="H64" s="114">
        <v>963</v>
      </c>
      <c r="I64" s="114">
        <v>956</v>
      </c>
      <c r="J64" s="140">
        <v>940</v>
      </c>
      <c r="K64" s="114">
        <v>24</v>
      </c>
      <c r="L64" s="116">
        <v>2.5531914893617023</v>
      </c>
    </row>
    <row r="65" spans="1:12" s="110" customFormat="1" ht="15" customHeight="1" x14ac:dyDescent="0.2">
      <c r="A65" s="120"/>
      <c r="B65" s="119" t="s">
        <v>201</v>
      </c>
      <c r="C65" s="258"/>
      <c r="E65" s="113">
        <v>10.12282930961457</v>
      </c>
      <c r="F65" s="115">
        <v>5258</v>
      </c>
      <c r="G65" s="114">
        <v>5155</v>
      </c>
      <c r="H65" s="114">
        <v>5055</v>
      </c>
      <c r="I65" s="114">
        <v>4994</v>
      </c>
      <c r="J65" s="140">
        <v>4939</v>
      </c>
      <c r="K65" s="114">
        <v>319</v>
      </c>
      <c r="L65" s="116">
        <v>6.4587973273942092</v>
      </c>
    </row>
    <row r="66" spans="1:12" s="110" customFormat="1" ht="15" customHeight="1" x14ac:dyDescent="0.2">
      <c r="A66" s="120"/>
      <c r="B66" s="119"/>
      <c r="C66" s="258" t="s">
        <v>106</v>
      </c>
      <c r="E66" s="113">
        <v>61.77253708634462</v>
      </c>
      <c r="F66" s="115">
        <v>3248</v>
      </c>
      <c r="G66" s="114">
        <v>3145</v>
      </c>
      <c r="H66" s="114">
        <v>3107</v>
      </c>
      <c r="I66" s="114">
        <v>3077</v>
      </c>
      <c r="J66" s="140">
        <v>3058</v>
      </c>
      <c r="K66" s="114">
        <v>190</v>
      </c>
      <c r="L66" s="116">
        <v>6.2132112491824723</v>
      </c>
    </row>
    <row r="67" spans="1:12" s="110" customFormat="1" ht="15" customHeight="1" x14ac:dyDescent="0.2">
      <c r="A67" s="120"/>
      <c r="B67" s="119"/>
      <c r="C67" s="258" t="s">
        <v>107</v>
      </c>
      <c r="E67" s="113">
        <v>38.22746291365538</v>
      </c>
      <c r="F67" s="115">
        <v>2010</v>
      </c>
      <c r="G67" s="114">
        <v>2010</v>
      </c>
      <c r="H67" s="114">
        <v>1948</v>
      </c>
      <c r="I67" s="114">
        <v>1917</v>
      </c>
      <c r="J67" s="140">
        <v>1881</v>
      </c>
      <c r="K67" s="114">
        <v>129</v>
      </c>
      <c r="L67" s="116">
        <v>6.8580542264752795</v>
      </c>
    </row>
    <row r="68" spans="1:12" s="110" customFormat="1" ht="15" customHeight="1" x14ac:dyDescent="0.2">
      <c r="A68" s="120"/>
      <c r="B68" s="119"/>
      <c r="C68" s="258" t="s">
        <v>105</v>
      </c>
      <c r="D68" s="110" t="s">
        <v>202</v>
      </c>
      <c r="E68" s="113">
        <v>24.324838341574743</v>
      </c>
      <c r="F68" s="115">
        <v>1279</v>
      </c>
      <c r="G68" s="114">
        <v>1243</v>
      </c>
      <c r="H68" s="114">
        <v>1171</v>
      </c>
      <c r="I68" s="114">
        <v>1130</v>
      </c>
      <c r="J68" s="140">
        <v>1093</v>
      </c>
      <c r="K68" s="114">
        <v>186</v>
      </c>
      <c r="L68" s="116">
        <v>17.017383348581884</v>
      </c>
    </row>
    <row r="69" spans="1:12" s="110" customFormat="1" ht="15" customHeight="1" x14ac:dyDescent="0.2">
      <c r="A69" s="120"/>
      <c r="B69" s="119"/>
      <c r="C69" s="258"/>
      <c r="D69" s="267" t="s">
        <v>198</v>
      </c>
      <c r="E69" s="113">
        <v>59.812353401094605</v>
      </c>
      <c r="F69" s="115">
        <v>765</v>
      </c>
      <c r="G69" s="114">
        <v>721</v>
      </c>
      <c r="H69" s="114">
        <v>679</v>
      </c>
      <c r="I69" s="114">
        <v>675</v>
      </c>
      <c r="J69" s="140">
        <v>666</v>
      </c>
      <c r="K69" s="114">
        <v>99</v>
      </c>
      <c r="L69" s="116">
        <v>14.864864864864865</v>
      </c>
    </row>
    <row r="70" spans="1:12" s="110" customFormat="1" ht="15" customHeight="1" x14ac:dyDescent="0.2">
      <c r="A70" s="120"/>
      <c r="B70" s="119"/>
      <c r="C70" s="258"/>
      <c r="D70" s="267" t="s">
        <v>199</v>
      </c>
      <c r="E70" s="113">
        <v>40.187646598905395</v>
      </c>
      <c r="F70" s="115">
        <v>514</v>
      </c>
      <c r="G70" s="114">
        <v>522</v>
      </c>
      <c r="H70" s="114">
        <v>492</v>
      </c>
      <c r="I70" s="114">
        <v>455</v>
      </c>
      <c r="J70" s="140">
        <v>427</v>
      </c>
      <c r="K70" s="114">
        <v>87</v>
      </c>
      <c r="L70" s="116">
        <v>20.374707259953162</v>
      </c>
    </row>
    <row r="71" spans="1:12" s="110" customFormat="1" ht="15" customHeight="1" x14ac:dyDescent="0.2">
      <c r="A71" s="120"/>
      <c r="B71" s="119"/>
      <c r="C71" s="258"/>
      <c r="D71" s="110" t="s">
        <v>203</v>
      </c>
      <c r="E71" s="113">
        <v>70.521110688474707</v>
      </c>
      <c r="F71" s="115">
        <v>3708</v>
      </c>
      <c r="G71" s="114">
        <v>3651</v>
      </c>
      <c r="H71" s="114">
        <v>3618</v>
      </c>
      <c r="I71" s="114">
        <v>3604</v>
      </c>
      <c r="J71" s="140">
        <v>3601</v>
      </c>
      <c r="K71" s="114">
        <v>107</v>
      </c>
      <c r="L71" s="116">
        <v>2.9713968342127188</v>
      </c>
    </row>
    <row r="72" spans="1:12" s="110" customFormat="1" ht="15" customHeight="1" x14ac:dyDescent="0.2">
      <c r="A72" s="120"/>
      <c r="B72" s="119"/>
      <c r="C72" s="258"/>
      <c r="D72" s="267" t="s">
        <v>198</v>
      </c>
      <c r="E72" s="113">
        <v>62.270765911542611</v>
      </c>
      <c r="F72" s="115">
        <v>2309</v>
      </c>
      <c r="G72" s="114">
        <v>2263</v>
      </c>
      <c r="H72" s="114">
        <v>2260</v>
      </c>
      <c r="I72" s="114">
        <v>2239</v>
      </c>
      <c r="J72" s="140">
        <v>2236</v>
      </c>
      <c r="K72" s="114">
        <v>73</v>
      </c>
      <c r="L72" s="116">
        <v>3.2647584973166368</v>
      </c>
    </row>
    <row r="73" spans="1:12" s="110" customFormat="1" ht="15" customHeight="1" x14ac:dyDescent="0.2">
      <c r="A73" s="120"/>
      <c r="B73" s="119"/>
      <c r="C73" s="258"/>
      <c r="D73" s="267" t="s">
        <v>199</v>
      </c>
      <c r="E73" s="113">
        <v>37.729234088457389</v>
      </c>
      <c r="F73" s="115">
        <v>1399</v>
      </c>
      <c r="G73" s="114">
        <v>1388</v>
      </c>
      <c r="H73" s="114">
        <v>1358</v>
      </c>
      <c r="I73" s="114">
        <v>1365</v>
      </c>
      <c r="J73" s="140">
        <v>1365</v>
      </c>
      <c r="K73" s="114">
        <v>34</v>
      </c>
      <c r="L73" s="116">
        <v>2.4908424908424909</v>
      </c>
    </row>
    <row r="74" spans="1:12" s="110" customFormat="1" ht="15" customHeight="1" x14ac:dyDescent="0.2">
      <c r="A74" s="120"/>
      <c r="B74" s="119"/>
      <c r="C74" s="258"/>
      <c r="D74" s="110" t="s">
        <v>204</v>
      </c>
      <c r="E74" s="113">
        <v>5.1540509699505517</v>
      </c>
      <c r="F74" s="115">
        <v>271</v>
      </c>
      <c r="G74" s="114">
        <v>261</v>
      </c>
      <c r="H74" s="114">
        <v>266</v>
      </c>
      <c r="I74" s="114">
        <v>260</v>
      </c>
      <c r="J74" s="140">
        <v>245</v>
      </c>
      <c r="K74" s="114">
        <v>26</v>
      </c>
      <c r="L74" s="116">
        <v>10.612244897959183</v>
      </c>
    </row>
    <row r="75" spans="1:12" s="110" customFormat="1" ht="15" customHeight="1" x14ac:dyDescent="0.2">
      <c r="A75" s="120"/>
      <c r="B75" s="119"/>
      <c r="C75" s="258"/>
      <c r="D75" s="267" t="s">
        <v>198</v>
      </c>
      <c r="E75" s="113">
        <v>64.20664206642067</v>
      </c>
      <c r="F75" s="115">
        <v>174</v>
      </c>
      <c r="G75" s="114">
        <v>161</v>
      </c>
      <c r="H75" s="114">
        <v>168</v>
      </c>
      <c r="I75" s="114">
        <v>163</v>
      </c>
      <c r="J75" s="140">
        <v>156</v>
      </c>
      <c r="K75" s="114">
        <v>18</v>
      </c>
      <c r="L75" s="116">
        <v>11.538461538461538</v>
      </c>
    </row>
    <row r="76" spans="1:12" s="110" customFormat="1" ht="15" customHeight="1" x14ac:dyDescent="0.2">
      <c r="A76" s="120"/>
      <c r="B76" s="119"/>
      <c r="C76" s="258"/>
      <c r="D76" s="267" t="s">
        <v>199</v>
      </c>
      <c r="E76" s="113">
        <v>35.793357933579337</v>
      </c>
      <c r="F76" s="115">
        <v>97</v>
      </c>
      <c r="G76" s="114">
        <v>100</v>
      </c>
      <c r="H76" s="114">
        <v>98</v>
      </c>
      <c r="I76" s="114">
        <v>97</v>
      </c>
      <c r="J76" s="140">
        <v>89</v>
      </c>
      <c r="K76" s="114">
        <v>8</v>
      </c>
      <c r="L76" s="116">
        <v>8.9887640449438209</v>
      </c>
    </row>
    <row r="77" spans="1:12" s="110" customFormat="1" ht="15" customHeight="1" x14ac:dyDescent="0.2">
      <c r="A77" s="534"/>
      <c r="B77" s="119" t="s">
        <v>205</v>
      </c>
      <c r="C77" s="268"/>
      <c r="D77" s="182"/>
      <c r="E77" s="113">
        <v>8.6943128874513889</v>
      </c>
      <c r="F77" s="115">
        <v>4516</v>
      </c>
      <c r="G77" s="114">
        <v>4455</v>
      </c>
      <c r="H77" s="114">
        <v>4759</v>
      </c>
      <c r="I77" s="114">
        <v>4717</v>
      </c>
      <c r="J77" s="140">
        <v>4640</v>
      </c>
      <c r="K77" s="114">
        <v>-124</v>
      </c>
      <c r="L77" s="116">
        <v>-2.6724137931034484</v>
      </c>
    </row>
    <row r="78" spans="1:12" s="110" customFormat="1" ht="15" customHeight="1" x14ac:dyDescent="0.2">
      <c r="A78" s="120"/>
      <c r="B78" s="119"/>
      <c r="C78" s="268" t="s">
        <v>106</v>
      </c>
      <c r="D78" s="182"/>
      <c r="E78" s="113">
        <v>66.984056687333918</v>
      </c>
      <c r="F78" s="115">
        <v>3025</v>
      </c>
      <c r="G78" s="114">
        <v>2953</v>
      </c>
      <c r="H78" s="114">
        <v>3230</v>
      </c>
      <c r="I78" s="114">
        <v>3185</v>
      </c>
      <c r="J78" s="140">
        <v>3131</v>
      </c>
      <c r="K78" s="114">
        <v>-106</v>
      </c>
      <c r="L78" s="116">
        <v>-3.3854998403066112</v>
      </c>
    </row>
    <row r="79" spans="1:12" s="110" customFormat="1" ht="15" customHeight="1" x14ac:dyDescent="0.2">
      <c r="A79" s="123"/>
      <c r="B79" s="124"/>
      <c r="C79" s="260" t="s">
        <v>107</v>
      </c>
      <c r="D79" s="261"/>
      <c r="E79" s="125">
        <v>33.015943312666074</v>
      </c>
      <c r="F79" s="143">
        <v>1491</v>
      </c>
      <c r="G79" s="144">
        <v>1502</v>
      </c>
      <c r="H79" s="144">
        <v>1529</v>
      </c>
      <c r="I79" s="144">
        <v>1532</v>
      </c>
      <c r="J79" s="145">
        <v>1509</v>
      </c>
      <c r="K79" s="144">
        <v>-18</v>
      </c>
      <c r="L79" s="146">
        <v>-1.1928429423459244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51942</v>
      </c>
      <c r="E11" s="114">
        <v>51596</v>
      </c>
      <c r="F11" s="114">
        <v>52403</v>
      </c>
      <c r="G11" s="114">
        <v>51632</v>
      </c>
      <c r="H11" s="140">
        <v>51077</v>
      </c>
      <c r="I11" s="115">
        <v>865</v>
      </c>
      <c r="J11" s="116">
        <v>1.6935215459012862</v>
      </c>
    </row>
    <row r="12" spans="1:15" s="110" customFormat="1" ht="24.95" customHeight="1" x14ac:dyDescent="0.2">
      <c r="A12" s="193" t="s">
        <v>132</v>
      </c>
      <c r="B12" s="194" t="s">
        <v>133</v>
      </c>
      <c r="C12" s="113">
        <v>1.2667975819182935</v>
      </c>
      <c r="D12" s="115">
        <v>658</v>
      </c>
      <c r="E12" s="114">
        <v>628</v>
      </c>
      <c r="F12" s="114">
        <v>696</v>
      </c>
      <c r="G12" s="114">
        <v>683</v>
      </c>
      <c r="H12" s="140">
        <v>651</v>
      </c>
      <c r="I12" s="115">
        <v>7</v>
      </c>
      <c r="J12" s="116">
        <v>1.075268817204301</v>
      </c>
    </row>
    <row r="13" spans="1:15" s="110" customFormat="1" ht="24.95" customHeight="1" x14ac:dyDescent="0.2">
      <c r="A13" s="193" t="s">
        <v>134</v>
      </c>
      <c r="B13" s="199" t="s">
        <v>214</v>
      </c>
      <c r="C13" s="113">
        <v>2.5008663509298832</v>
      </c>
      <c r="D13" s="115">
        <v>1299</v>
      </c>
      <c r="E13" s="114">
        <v>1277</v>
      </c>
      <c r="F13" s="114">
        <v>1280</v>
      </c>
      <c r="G13" s="114">
        <v>1263</v>
      </c>
      <c r="H13" s="140">
        <v>1258</v>
      </c>
      <c r="I13" s="115">
        <v>41</v>
      </c>
      <c r="J13" s="116">
        <v>3.2591414944356121</v>
      </c>
    </row>
    <row r="14" spans="1:15" s="287" customFormat="1" ht="24" customHeight="1" x14ac:dyDescent="0.2">
      <c r="A14" s="193" t="s">
        <v>215</v>
      </c>
      <c r="B14" s="199" t="s">
        <v>137</v>
      </c>
      <c r="C14" s="113">
        <v>32.278310423164299</v>
      </c>
      <c r="D14" s="115">
        <v>16766</v>
      </c>
      <c r="E14" s="114">
        <v>16879</v>
      </c>
      <c r="F14" s="114">
        <v>16942</v>
      </c>
      <c r="G14" s="114">
        <v>16772</v>
      </c>
      <c r="H14" s="140">
        <v>16754</v>
      </c>
      <c r="I14" s="115">
        <v>12</v>
      </c>
      <c r="J14" s="116">
        <v>7.1624686641995935E-2</v>
      </c>
      <c r="K14" s="110"/>
      <c r="L14" s="110"/>
      <c r="M14" s="110"/>
      <c r="N14" s="110"/>
      <c r="O14" s="110"/>
    </row>
    <row r="15" spans="1:15" s="110" customFormat="1" ht="24.75" customHeight="1" x14ac:dyDescent="0.2">
      <c r="A15" s="193" t="s">
        <v>216</v>
      </c>
      <c r="B15" s="199" t="s">
        <v>217</v>
      </c>
      <c r="C15" s="113">
        <v>6.4687536097955416</v>
      </c>
      <c r="D15" s="115">
        <v>3360</v>
      </c>
      <c r="E15" s="114">
        <v>3356</v>
      </c>
      <c r="F15" s="114">
        <v>3340</v>
      </c>
      <c r="G15" s="114">
        <v>3316</v>
      </c>
      <c r="H15" s="140">
        <v>3323</v>
      </c>
      <c r="I15" s="115">
        <v>37</v>
      </c>
      <c r="J15" s="116">
        <v>1.1134517002708395</v>
      </c>
    </row>
    <row r="16" spans="1:15" s="287" customFormat="1" ht="24.95" customHeight="1" x14ac:dyDescent="0.2">
      <c r="A16" s="193" t="s">
        <v>218</v>
      </c>
      <c r="B16" s="199" t="s">
        <v>141</v>
      </c>
      <c r="C16" s="113">
        <v>21.726156097185321</v>
      </c>
      <c r="D16" s="115">
        <v>11285</v>
      </c>
      <c r="E16" s="114">
        <v>11430</v>
      </c>
      <c r="F16" s="114">
        <v>11476</v>
      </c>
      <c r="G16" s="114">
        <v>11377</v>
      </c>
      <c r="H16" s="140">
        <v>11378</v>
      </c>
      <c r="I16" s="115">
        <v>-93</v>
      </c>
      <c r="J16" s="116">
        <v>-0.81736684830374406</v>
      </c>
      <c r="K16" s="110"/>
      <c r="L16" s="110"/>
      <c r="M16" s="110"/>
      <c r="N16" s="110"/>
      <c r="O16" s="110"/>
    </row>
    <row r="17" spans="1:15" s="110" customFormat="1" ht="24.95" customHeight="1" x14ac:dyDescent="0.2">
      <c r="A17" s="193" t="s">
        <v>219</v>
      </c>
      <c r="B17" s="199" t="s">
        <v>220</v>
      </c>
      <c r="C17" s="113">
        <v>4.0834007161834354</v>
      </c>
      <c r="D17" s="115">
        <v>2121</v>
      </c>
      <c r="E17" s="114">
        <v>2093</v>
      </c>
      <c r="F17" s="114">
        <v>2126</v>
      </c>
      <c r="G17" s="114">
        <v>2079</v>
      </c>
      <c r="H17" s="140">
        <v>2053</v>
      </c>
      <c r="I17" s="115">
        <v>68</v>
      </c>
      <c r="J17" s="116">
        <v>3.3122260107160253</v>
      </c>
    </row>
    <row r="18" spans="1:15" s="287" customFormat="1" ht="24.95" customHeight="1" x14ac:dyDescent="0.2">
      <c r="A18" s="201" t="s">
        <v>144</v>
      </c>
      <c r="B18" s="202" t="s">
        <v>145</v>
      </c>
      <c r="C18" s="113">
        <v>10.240267991220977</v>
      </c>
      <c r="D18" s="115">
        <v>5319</v>
      </c>
      <c r="E18" s="114">
        <v>5001</v>
      </c>
      <c r="F18" s="114">
        <v>5522</v>
      </c>
      <c r="G18" s="114">
        <v>5316</v>
      </c>
      <c r="H18" s="140">
        <v>5133</v>
      </c>
      <c r="I18" s="115">
        <v>186</v>
      </c>
      <c r="J18" s="116">
        <v>3.6236119228521333</v>
      </c>
      <c r="K18" s="110"/>
      <c r="L18" s="110"/>
      <c r="M18" s="110"/>
      <c r="N18" s="110"/>
      <c r="O18" s="110"/>
    </row>
    <row r="19" spans="1:15" s="110" customFormat="1" ht="24.95" customHeight="1" x14ac:dyDescent="0.2">
      <c r="A19" s="193" t="s">
        <v>146</v>
      </c>
      <c r="B19" s="199" t="s">
        <v>147</v>
      </c>
      <c r="C19" s="113">
        <v>14.131146278541451</v>
      </c>
      <c r="D19" s="115">
        <v>7340</v>
      </c>
      <c r="E19" s="114">
        <v>7292</v>
      </c>
      <c r="F19" s="114">
        <v>7332</v>
      </c>
      <c r="G19" s="114">
        <v>7152</v>
      </c>
      <c r="H19" s="140">
        <v>7023</v>
      </c>
      <c r="I19" s="115">
        <v>317</v>
      </c>
      <c r="J19" s="116">
        <v>4.5137405667093837</v>
      </c>
    </row>
    <row r="20" spans="1:15" s="287" customFormat="1" ht="24.95" customHeight="1" x14ac:dyDescent="0.2">
      <c r="A20" s="193" t="s">
        <v>148</v>
      </c>
      <c r="B20" s="199" t="s">
        <v>149</v>
      </c>
      <c r="C20" s="113">
        <v>5.3020676908859885</v>
      </c>
      <c r="D20" s="115">
        <v>2754</v>
      </c>
      <c r="E20" s="114">
        <v>2730</v>
      </c>
      <c r="F20" s="114">
        <v>2797</v>
      </c>
      <c r="G20" s="114">
        <v>2820</v>
      </c>
      <c r="H20" s="140">
        <v>2832</v>
      </c>
      <c r="I20" s="115">
        <v>-78</v>
      </c>
      <c r="J20" s="116">
        <v>-2.7542372881355934</v>
      </c>
      <c r="K20" s="110"/>
      <c r="L20" s="110"/>
      <c r="M20" s="110"/>
      <c r="N20" s="110"/>
      <c r="O20" s="110"/>
    </row>
    <row r="21" spans="1:15" s="110" customFormat="1" ht="24.95" customHeight="1" x14ac:dyDescent="0.2">
      <c r="A21" s="201" t="s">
        <v>150</v>
      </c>
      <c r="B21" s="202" t="s">
        <v>151</v>
      </c>
      <c r="C21" s="113">
        <v>1.634515421046552</v>
      </c>
      <c r="D21" s="115">
        <v>849</v>
      </c>
      <c r="E21" s="114">
        <v>894</v>
      </c>
      <c r="F21" s="114">
        <v>899</v>
      </c>
      <c r="G21" s="114">
        <v>891</v>
      </c>
      <c r="H21" s="140">
        <v>866</v>
      </c>
      <c r="I21" s="115">
        <v>-17</v>
      </c>
      <c r="J21" s="116">
        <v>-1.9630484988452657</v>
      </c>
    </row>
    <row r="22" spans="1:15" s="110" customFormat="1" ht="24.95" customHeight="1" x14ac:dyDescent="0.2">
      <c r="A22" s="201" t="s">
        <v>152</v>
      </c>
      <c r="B22" s="199" t="s">
        <v>153</v>
      </c>
      <c r="C22" s="113">
        <v>1.1820877132185901</v>
      </c>
      <c r="D22" s="115">
        <v>614</v>
      </c>
      <c r="E22" s="114">
        <v>621</v>
      </c>
      <c r="F22" s="114">
        <v>627</v>
      </c>
      <c r="G22" s="114">
        <v>612</v>
      </c>
      <c r="H22" s="140">
        <v>614</v>
      </c>
      <c r="I22" s="115">
        <v>0</v>
      </c>
      <c r="J22" s="116">
        <v>0</v>
      </c>
    </row>
    <row r="23" spans="1:15" s="110" customFormat="1" ht="24.95" customHeight="1" x14ac:dyDescent="0.2">
      <c r="A23" s="193" t="s">
        <v>154</v>
      </c>
      <c r="B23" s="199" t="s">
        <v>155</v>
      </c>
      <c r="C23" s="113">
        <v>1.7115243925917369</v>
      </c>
      <c r="D23" s="115">
        <v>889</v>
      </c>
      <c r="E23" s="114">
        <v>890</v>
      </c>
      <c r="F23" s="114">
        <v>893</v>
      </c>
      <c r="G23" s="114">
        <v>883</v>
      </c>
      <c r="H23" s="140">
        <v>889</v>
      </c>
      <c r="I23" s="115">
        <v>0</v>
      </c>
      <c r="J23" s="116">
        <v>0</v>
      </c>
    </row>
    <row r="24" spans="1:15" s="110" customFormat="1" ht="24.95" customHeight="1" x14ac:dyDescent="0.2">
      <c r="A24" s="193" t="s">
        <v>156</v>
      </c>
      <c r="B24" s="199" t="s">
        <v>221</v>
      </c>
      <c r="C24" s="113">
        <v>6.8345462246351696</v>
      </c>
      <c r="D24" s="115">
        <v>3550</v>
      </c>
      <c r="E24" s="114">
        <v>3539</v>
      </c>
      <c r="F24" s="114">
        <v>3514</v>
      </c>
      <c r="G24" s="114">
        <v>3504</v>
      </c>
      <c r="H24" s="140">
        <v>3447</v>
      </c>
      <c r="I24" s="115">
        <v>103</v>
      </c>
      <c r="J24" s="116">
        <v>2.9881055990716563</v>
      </c>
    </row>
    <row r="25" spans="1:15" s="110" customFormat="1" ht="24.95" customHeight="1" x14ac:dyDescent="0.2">
      <c r="A25" s="193" t="s">
        <v>222</v>
      </c>
      <c r="B25" s="204" t="s">
        <v>159</v>
      </c>
      <c r="C25" s="113">
        <v>4.7553039929151746</v>
      </c>
      <c r="D25" s="115">
        <v>2470</v>
      </c>
      <c r="E25" s="114">
        <v>2452</v>
      </c>
      <c r="F25" s="114">
        <v>2481</v>
      </c>
      <c r="G25" s="114">
        <v>2421</v>
      </c>
      <c r="H25" s="140">
        <v>2360</v>
      </c>
      <c r="I25" s="115">
        <v>110</v>
      </c>
      <c r="J25" s="116">
        <v>4.6610169491525424</v>
      </c>
    </row>
    <row r="26" spans="1:15" s="110" customFormat="1" ht="24.95" customHeight="1" x14ac:dyDescent="0.2">
      <c r="A26" s="201">
        <v>782.78300000000002</v>
      </c>
      <c r="B26" s="203" t="s">
        <v>160</v>
      </c>
      <c r="C26" s="113">
        <v>2.0272611759269954</v>
      </c>
      <c r="D26" s="115">
        <v>1053</v>
      </c>
      <c r="E26" s="114">
        <v>1075</v>
      </c>
      <c r="F26" s="114">
        <v>1184</v>
      </c>
      <c r="G26" s="114">
        <v>1263</v>
      </c>
      <c r="H26" s="140">
        <v>1235</v>
      </c>
      <c r="I26" s="115">
        <v>-182</v>
      </c>
      <c r="J26" s="116">
        <v>-14.736842105263158</v>
      </c>
    </row>
    <row r="27" spans="1:15" s="110" customFormat="1" ht="24.95" customHeight="1" x14ac:dyDescent="0.2">
      <c r="A27" s="193" t="s">
        <v>161</v>
      </c>
      <c r="B27" s="199" t="s">
        <v>223</v>
      </c>
      <c r="C27" s="113">
        <v>4.8323129644603595</v>
      </c>
      <c r="D27" s="115">
        <v>2510</v>
      </c>
      <c r="E27" s="114">
        <v>2519</v>
      </c>
      <c r="F27" s="114">
        <v>2487</v>
      </c>
      <c r="G27" s="114">
        <v>2367</v>
      </c>
      <c r="H27" s="140">
        <v>2323</v>
      </c>
      <c r="I27" s="115">
        <v>187</v>
      </c>
      <c r="J27" s="116">
        <v>8.0499354283254405</v>
      </c>
    </row>
    <row r="28" spans="1:15" s="110" customFormat="1" ht="24.95" customHeight="1" x14ac:dyDescent="0.2">
      <c r="A28" s="193" t="s">
        <v>163</v>
      </c>
      <c r="B28" s="199" t="s">
        <v>164</v>
      </c>
      <c r="C28" s="113">
        <v>2.2217088290785876</v>
      </c>
      <c r="D28" s="115">
        <v>1154</v>
      </c>
      <c r="E28" s="114">
        <v>1148</v>
      </c>
      <c r="F28" s="114">
        <v>1116</v>
      </c>
      <c r="G28" s="114">
        <v>1092</v>
      </c>
      <c r="H28" s="140">
        <v>1103</v>
      </c>
      <c r="I28" s="115">
        <v>51</v>
      </c>
      <c r="J28" s="116">
        <v>4.6237533998186766</v>
      </c>
    </row>
    <row r="29" spans="1:15" s="110" customFormat="1" ht="24.95" customHeight="1" x14ac:dyDescent="0.2">
      <c r="A29" s="193">
        <v>86</v>
      </c>
      <c r="B29" s="199" t="s">
        <v>165</v>
      </c>
      <c r="C29" s="113">
        <v>3.6001694197373992</v>
      </c>
      <c r="D29" s="115">
        <v>1870</v>
      </c>
      <c r="E29" s="114">
        <v>1831</v>
      </c>
      <c r="F29" s="114">
        <v>1817</v>
      </c>
      <c r="G29" s="114">
        <v>1772</v>
      </c>
      <c r="H29" s="140">
        <v>1775</v>
      </c>
      <c r="I29" s="115">
        <v>95</v>
      </c>
      <c r="J29" s="116">
        <v>5.352112676056338</v>
      </c>
    </row>
    <row r="30" spans="1:15" s="110" customFormat="1" ht="24.95" customHeight="1" x14ac:dyDescent="0.2">
      <c r="A30" s="193">
        <v>87.88</v>
      </c>
      <c r="B30" s="204" t="s">
        <v>166</v>
      </c>
      <c r="C30" s="113">
        <v>3.8331215586615839</v>
      </c>
      <c r="D30" s="115">
        <v>1991</v>
      </c>
      <c r="E30" s="114">
        <v>1990</v>
      </c>
      <c r="F30" s="114">
        <v>1984</v>
      </c>
      <c r="G30" s="114">
        <v>1997</v>
      </c>
      <c r="H30" s="140">
        <v>1984</v>
      </c>
      <c r="I30" s="115">
        <v>7</v>
      </c>
      <c r="J30" s="116">
        <v>0.35282258064516131</v>
      </c>
    </row>
    <row r="31" spans="1:15" s="110" customFormat="1" ht="24.95" customHeight="1" x14ac:dyDescent="0.2">
      <c r="A31" s="193" t="s">
        <v>167</v>
      </c>
      <c r="B31" s="199" t="s">
        <v>168</v>
      </c>
      <c r="C31" s="113">
        <v>1.6479919910669594</v>
      </c>
      <c r="D31" s="115">
        <v>856</v>
      </c>
      <c r="E31" s="114">
        <v>830</v>
      </c>
      <c r="F31" s="114">
        <v>832</v>
      </c>
      <c r="G31" s="114">
        <v>824</v>
      </c>
      <c r="H31" s="140">
        <v>830</v>
      </c>
      <c r="I31" s="115">
        <v>26</v>
      </c>
      <c r="J31" s="116">
        <v>3.1325301204819276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1.2667975819182935</v>
      </c>
      <c r="D34" s="115">
        <v>658</v>
      </c>
      <c r="E34" s="114">
        <v>628</v>
      </c>
      <c r="F34" s="114">
        <v>696</v>
      </c>
      <c r="G34" s="114">
        <v>683</v>
      </c>
      <c r="H34" s="140">
        <v>651</v>
      </c>
      <c r="I34" s="115">
        <v>7</v>
      </c>
      <c r="J34" s="116">
        <v>1.075268817204301</v>
      </c>
    </row>
    <row r="35" spans="1:10" s="110" customFormat="1" ht="24.95" customHeight="1" x14ac:dyDescent="0.2">
      <c r="A35" s="292" t="s">
        <v>171</v>
      </c>
      <c r="B35" s="293" t="s">
        <v>172</v>
      </c>
      <c r="C35" s="113">
        <v>45.019444765315157</v>
      </c>
      <c r="D35" s="115">
        <v>23384</v>
      </c>
      <c r="E35" s="114">
        <v>23157</v>
      </c>
      <c r="F35" s="114">
        <v>23744</v>
      </c>
      <c r="G35" s="114">
        <v>23351</v>
      </c>
      <c r="H35" s="140">
        <v>23145</v>
      </c>
      <c r="I35" s="115">
        <v>239</v>
      </c>
      <c r="J35" s="116">
        <v>1.0326204363793476</v>
      </c>
    </row>
    <row r="36" spans="1:10" s="110" customFormat="1" ht="24.95" customHeight="1" x14ac:dyDescent="0.2">
      <c r="A36" s="294" t="s">
        <v>173</v>
      </c>
      <c r="B36" s="295" t="s">
        <v>174</v>
      </c>
      <c r="C36" s="125">
        <v>53.713757652766546</v>
      </c>
      <c r="D36" s="143">
        <v>27900</v>
      </c>
      <c r="E36" s="144">
        <v>27811</v>
      </c>
      <c r="F36" s="144">
        <v>27963</v>
      </c>
      <c r="G36" s="144">
        <v>27598</v>
      </c>
      <c r="H36" s="145">
        <v>27281</v>
      </c>
      <c r="I36" s="143">
        <v>619</v>
      </c>
      <c r="J36" s="146">
        <v>2.2689784098823358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2020-09-25T11:06:33Z</dcterms:created>
  <dcterms:modified xsi:type="dcterms:W3CDTF">2020-09-28T08:11:03Z</dcterms:modified>
</cp:coreProperties>
</file>