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s="1"/>
  <c r="G73" i="24"/>
  <c r="F73" i="24"/>
  <c r="E73" i="24"/>
  <c r="L72" i="24"/>
  <c r="H72" i="24" s="1"/>
  <c r="J72" i="24"/>
  <c r="G72" i="24"/>
  <c r="F72" i="24"/>
  <c r="E72" i="24"/>
  <c r="L71" i="24"/>
  <c r="H71" i="24" s="1"/>
  <c r="J71" i="24"/>
  <c r="G71" i="24"/>
  <c r="F71" i="24"/>
  <c r="E71" i="24"/>
  <c r="L70" i="24"/>
  <c r="H70" i="24" s="1"/>
  <c r="J70" i="24"/>
  <c r="G70" i="24"/>
  <c r="F70" i="24"/>
  <c r="E70" i="24"/>
  <c r="L69" i="24"/>
  <c r="H69" i="24" s="1"/>
  <c r="J69" i="24"/>
  <c r="G69" i="24"/>
  <c r="F69" i="24"/>
  <c r="E69" i="24"/>
  <c r="L68" i="24"/>
  <c r="H68" i="24" s="1"/>
  <c r="J68" i="24" s="1"/>
  <c r="G68" i="24"/>
  <c r="F68" i="24"/>
  <c r="E68" i="24"/>
  <c r="L67" i="24"/>
  <c r="H67" i="24" s="1"/>
  <c r="J67" i="24" s="1"/>
  <c r="G67" i="24"/>
  <c r="F67" i="24"/>
  <c r="E67" i="24"/>
  <c r="L66" i="24"/>
  <c r="H66" i="24" s="1"/>
  <c r="G66" i="24"/>
  <c r="F66" i="24"/>
  <c r="E66" i="24"/>
  <c r="L65" i="24"/>
  <c r="H65" i="24" s="1"/>
  <c r="J65" i="24" s="1"/>
  <c r="G65" i="24"/>
  <c r="F65" i="24"/>
  <c r="E65" i="24"/>
  <c r="L64" i="24"/>
  <c r="H64" i="24" s="1"/>
  <c r="J64" i="24"/>
  <c r="G64" i="24"/>
  <c r="F64" i="24"/>
  <c r="E64" i="24"/>
  <c r="L63" i="24"/>
  <c r="H63" i="24" s="1"/>
  <c r="J63" i="24"/>
  <c r="G63" i="24"/>
  <c r="F63" i="24"/>
  <c r="E63" i="24"/>
  <c r="L62" i="24"/>
  <c r="H62" i="24" s="1"/>
  <c r="J62" i="24"/>
  <c r="G62" i="24"/>
  <c r="F62" i="24"/>
  <c r="E62" i="24"/>
  <c r="L61" i="24"/>
  <c r="H61" i="24" s="1"/>
  <c r="J61" i="24"/>
  <c r="G61" i="24"/>
  <c r="F61" i="24"/>
  <c r="E61" i="24"/>
  <c r="L60" i="24"/>
  <c r="H60" i="24" s="1"/>
  <c r="J60" i="24" s="1"/>
  <c r="G60" i="24"/>
  <c r="F60" i="24"/>
  <c r="E60" i="24"/>
  <c r="L59" i="24"/>
  <c r="H59" i="24" s="1"/>
  <c r="J59" i="24" s="1"/>
  <c r="G59" i="24"/>
  <c r="F59" i="24"/>
  <c r="E59" i="24"/>
  <c r="L58" i="24"/>
  <c r="H58" i="24" s="1"/>
  <c r="G58" i="24"/>
  <c r="F58" i="24"/>
  <c r="E58" i="24"/>
  <c r="L57" i="24"/>
  <c r="H57" i="24" s="1"/>
  <c r="J57" i="24" s="1"/>
  <c r="G57" i="24"/>
  <c r="F57" i="24"/>
  <c r="E57" i="24"/>
  <c r="L56" i="24"/>
  <c r="H56" i="24" s="1"/>
  <c r="J56" i="24"/>
  <c r="G56" i="24"/>
  <c r="F56" i="24"/>
  <c r="E56" i="24"/>
  <c r="L55" i="24"/>
  <c r="H55" i="24" s="1"/>
  <c r="J55" i="24"/>
  <c r="G55" i="24"/>
  <c r="F55" i="24"/>
  <c r="E55" i="24"/>
  <c r="L54" i="24"/>
  <c r="H54" i="24" s="1"/>
  <c r="J54" i="24"/>
  <c r="G54" i="24"/>
  <c r="F54" i="24"/>
  <c r="E54" i="24"/>
  <c r="L53" i="24"/>
  <c r="H53" i="24" s="1"/>
  <c r="J53" i="24"/>
  <c r="G53" i="24"/>
  <c r="F53" i="24"/>
  <c r="E53" i="24"/>
  <c r="L52" i="24"/>
  <c r="H52" i="24" s="1"/>
  <c r="J52" i="24" s="1"/>
  <c r="G52" i="24"/>
  <c r="F52" i="24"/>
  <c r="E52" i="24"/>
  <c r="L51" i="24"/>
  <c r="H51" i="24" s="1"/>
  <c r="J51" i="24" s="1"/>
  <c r="G51" i="24"/>
  <c r="F51" i="24"/>
  <c r="E51" i="24"/>
  <c r="I44" i="24"/>
  <c r="G44" i="24"/>
  <c r="C44" i="24"/>
  <c r="M44" i="24" s="1"/>
  <c r="B44" i="24"/>
  <c r="D44" i="24" s="1"/>
  <c r="M43" i="24"/>
  <c r="K43" i="24"/>
  <c r="H43" i="24"/>
  <c r="F43" i="24"/>
  <c r="C43" i="24"/>
  <c r="B43" i="24"/>
  <c r="D43" i="24" s="1"/>
  <c r="L42" i="24"/>
  <c r="I42" i="24"/>
  <c r="G42" i="24"/>
  <c r="C42" i="24"/>
  <c r="M42" i="24" s="1"/>
  <c r="B42" i="24"/>
  <c r="D42" i="24" s="1"/>
  <c r="M41" i="24"/>
  <c r="K41" i="24"/>
  <c r="H41" i="24"/>
  <c r="F41" i="24"/>
  <c r="E41" i="24"/>
  <c r="C41" i="24"/>
  <c r="B41" i="24"/>
  <c r="D41" i="24" s="1"/>
  <c r="L40" i="24"/>
  <c r="I40" i="24"/>
  <c r="G40" i="24"/>
  <c r="C40" i="24"/>
  <c r="M40" i="24" s="1"/>
  <c r="B40" i="24"/>
  <c r="D40" i="24" s="1"/>
  <c r="M36" i="24"/>
  <c r="L36" i="24"/>
  <c r="K36" i="24"/>
  <c r="J36" i="24"/>
  <c r="I36" i="24"/>
  <c r="H36" i="24"/>
  <c r="G36" i="24"/>
  <c r="F36" i="24"/>
  <c r="E36" i="24"/>
  <c r="D36" i="24"/>
  <c r="G34" i="24"/>
  <c r="G26" i="24"/>
  <c r="L57" i="15"/>
  <c r="K57" i="15"/>
  <c r="C38" i="24"/>
  <c r="C37" i="24"/>
  <c r="E37" i="24" s="1"/>
  <c r="C35" i="24"/>
  <c r="C34" i="24"/>
  <c r="M34" i="24" s="1"/>
  <c r="C33" i="24"/>
  <c r="C32" i="24"/>
  <c r="C31" i="24"/>
  <c r="C30" i="24"/>
  <c r="C29" i="24"/>
  <c r="C28" i="24"/>
  <c r="C27" i="24"/>
  <c r="C26" i="24"/>
  <c r="M26" i="24" s="1"/>
  <c r="C25" i="24"/>
  <c r="C24" i="24"/>
  <c r="C23" i="24"/>
  <c r="C22" i="24"/>
  <c r="C21" i="24"/>
  <c r="C20" i="24"/>
  <c r="C19" i="24"/>
  <c r="C18" i="24"/>
  <c r="M18" i="24" s="1"/>
  <c r="C17" i="24"/>
  <c r="C16" i="24"/>
  <c r="C15" i="24"/>
  <c r="C9" i="24"/>
  <c r="C8" i="24"/>
  <c r="M8" i="24" s="1"/>
  <c r="C7" i="24"/>
  <c r="B38" i="24"/>
  <c r="B37" i="24"/>
  <c r="B35" i="24"/>
  <c r="B34" i="24"/>
  <c r="B33" i="24"/>
  <c r="B32" i="24"/>
  <c r="B31" i="24"/>
  <c r="B30" i="24"/>
  <c r="B29" i="24"/>
  <c r="B28" i="24"/>
  <c r="B27" i="24"/>
  <c r="B26" i="24"/>
  <c r="B25" i="24"/>
  <c r="B24" i="24"/>
  <c r="B23" i="24"/>
  <c r="B22" i="24"/>
  <c r="B21" i="24"/>
  <c r="B20" i="24"/>
  <c r="B19" i="24"/>
  <c r="B18" i="24"/>
  <c r="B17" i="24"/>
  <c r="B16" i="24"/>
  <c r="B15" i="24"/>
  <c r="K15" i="24" s="1"/>
  <c r="B9" i="24"/>
  <c r="B8" i="24"/>
  <c r="B7" i="24"/>
  <c r="G18" i="24" l="1"/>
  <c r="F7" i="24"/>
  <c r="D7" i="24"/>
  <c r="J7" i="24"/>
  <c r="H7" i="24"/>
  <c r="K7" i="24"/>
  <c r="K22" i="24"/>
  <c r="J22" i="24"/>
  <c r="H22" i="24"/>
  <c r="F22" i="24"/>
  <c r="D22" i="24"/>
  <c r="G29" i="24"/>
  <c r="M29" i="24"/>
  <c r="E29" i="24"/>
  <c r="L29" i="24"/>
  <c r="I29" i="24"/>
  <c r="G21" i="24"/>
  <c r="M21" i="24"/>
  <c r="E21" i="24"/>
  <c r="L21" i="24"/>
  <c r="I21" i="24"/>
  <c r="B14" i="24"/>
  <c r="B6" i="24"/>
  <c r="K30" i="24"/>
  <c r="J30" i="24"/>
  <c r="H30" i="24"/>
  <c r="F30" i="24"/>
  <c r="D30" i="24"/>
  <c r="G9" i="24"/>
  <c r="M9" i="24"/>
  <c r="E9" i="24"/>
  <c r="L9" i="24"/>
  <c r="I9" i="24"/>
  <c r="F27" i="24"/>
  <c r="D27" i="24"/>
  <c r="J27" i="24"/>
  <c r="H27" i="24"/>
  <c r="K27" i="24"/>
  <c r="G33" i="24"/>
  <c r="M33" i="24"/>
  <c r="E33" i="24"/>
  <c r="L33" i="24"/>
  <c r="I33" i="24"/>
  <c r="K8" i="24"/>
  <c r="J8" i="24"/>
  <c r="H8" i="24"/>
  <c r="F8" i="24"/>
  <c r="D8" i="24"/>
  <c r="F23" i="24"/>
  <c r="D23" i="24"/>
  <c r="J23" i="24"/>
  <c r="H23" i="24"/>
  <c r="I30" i="24"/>
  <c r="L30" i="24"/>
  <c r="M30" i="24"/>
  <c r="G30" i="24"/>
  <c r="E30" i="24"/>
  <c r="G15" i="24"/>
  <c r="M15" i="24"/>
  <c r="E15" i="24"/>
  <c r="L15" i="24"/>
  <c r="I15" i="24"/>
  <c r="F21" i="24"/>
  <c r="D21" i="24"/>
  <c r="J21" i="24"/>
  <c r="H21" i="24"/>
  <c r="K21" i="24"/>
  <c r="K24" i="24"/>
  <c r="J24" i="24"/>
  <c r="H24" i="24"/>
  <c r="F24" i="24"/>
  <c r="D24" i="24"/>
  <c r="G7" i="24"/>
  <c r="M7" i="24"/>
  <c r="E7" i="24"/>
  <c r="L7" i="24"/>
  <c r="I7" i="24"/>
  <c r="G27" i="24"/>
  <c r="M27" i="24"/>
  <c r="E27" i="24"/>
  <c r="L27" i="24"/>
  <c r="I27" i="24"/>
  <c r="K34" i="24"/>
  <c r="J34" i="24"/>
  <c r="H34" i="24"/>
  <c r="F34" i="24"/>
  <c r="D34" i="24"/>
  <c r="I22" i="24"/>
  <c r="L22" i="24"/>
  <c r="M22" i="24"/>
  <c r="G22" i="24"/>
  <c r="E22" i="24"/>
  <c r="G31" i="24"/>
  <c r="M31" i="24"/>
  <c r="E31" i="24"/>
  <c r="L31" i="24"/>
  <c r="I31" i="24"/>
  <c r="M38" i="24"/>
  <c r="E38" i="24"/>
  <c r="L38" i="24"/>
  <c r="I38" i="24"/>
  <c r="G38" i="24"/>
  <c r="K23" i="24"/>
  <c r="K58" i="24"/>
  <c r="I58" i="24"/>
  <c r="J58" i="24"/>
  <c r="K74" i="24"/>
  <c r="I74" i="24"/>
  <c r="J74" i="24"/>
  <c r="F19" i="24"/>
  <c r="D19" i="24"/>
  <c r="J19" i="24"/>
  <c r="H19" i="24"/>
  <c r="K19" i="24"/>
  <c r="F25" i="24"/>
  <c r="D25" i="24"/>
  <c r="J25" i="24"/>
  <c r="H25" i="24"/>
  <c r="K25" i="24"/>
  <c r="D38" i="24"/>
  <c r="K38" i="24"/>
  <c r="J38" i="24"/>
  <c r="H38" i="24"/>
  <c r="F38" i="24"/>
  <c r="G25" i="24"/>
  <c r="M25" i="24"/>
  <c r="E25" i="24"/>
  <c r="L25" i="24"/>
  <c r="I25" i="24"/>
  <c r="I28" i="24"/>
  <c r="L28" i="24"/>
  <c r="G28" i="24"/>
  <c r="E28" i="24"/>
  <c r="M28" i="24"/>
  <c r="K18" i="24"/>
  <c r="J18" i="24"/>
  <c r="H18" i="24"/>
  <c r="F18" i="24"/>
  <c r="D18" i="24"/>
  <c r="I37" i="24"/>
  <c r="G37" i="24"/>
  <c r="L37" i="24"/>
  <c r="M37" i="24"/>
  <c r="F9" i="24"/>
  <c r="D9" i="24"/>
  <c r="J9" i="24"/>
  <c r="H9" i="24"/>
  <c r="K9" i="24"/>
  <c r="F15" i="24"/>
  <c r="D15" i="24"/>
  <c r="J15" i="24"/>
  <c r="H15" i="24"/>
  <c r="K16" i="24"/>
  <c r="J16" i="24"/>
  <c r="H16" i="24"/>
  <c r="F16" i="24"/>
  <c r="D16" i="24"/>
  <c r="F31" i="24"/>
  <c r="D31" i="24"/>
  <c r="J31" i="24"/>
  <c r="H31" i="24"/>
  <c r="G19" i="24"/>
  <c r="M19" i="24"/>
  <c r="E19" i="24"/>
  <c r="L19" i="24"/>
  <c r="I19" i="24"/>
  <c r="C45" i="24"/>
  <c r="C39" i="24"/>
  <c r="K26" i="24"/>
  <c r="J26" i="24"/>
  <c r="H26" i="24"/>
  <c r="F26" i="24"/>
  <c r="D26" i="24"/>
  <c r="F35" i="24"/>
  <c r="D35" i="24"/>
  <c r="J35" i="24"/>
  <c r="H35" i="24"/>
  <c r="K35" i="24"/>
  <c r="C14" i="24"/>
  <c r="C6" i="24"/>
  <c r="G23" i="24"/>
  <c r="M23" i="24"/>
  <c r="E23" i="24"/>
  <c r="L23" i="24"/>
  <c r="I23" i="24"/>
  <c r="K31" i="24"/>
  <c r="F33" i="24"/>
  <c r="D33" i="24"/>
  <c r="J33" i="24"/>
  <c r="H33" i="24"/>
  <c r="K33" i="24"/>
  <c r="F17" i="24"/>
  <c r="D17" i="24"/>
  <c r="J17" i="24"/>
  <c r="H17" i="24"/>
  <c r="K17" i="24"/>
  <c r="F29" i="24"/>
  <c r="D29" i="24"/>
  <c r="J29" i="24"/>
  <c r="H29" i="24"/>
  <c r="K29" i="24"/>
  <c r="K32" i="24"/>
  <c r="J32" i="24"/>
  <c r="H32" i="24"/>
  <c r="F32" i="24"/>
  <c r="D32" i="24"/>
  <c r="B45" i="24"/>
  <c r="B39" i="24"/>
  <c r="G17" i="24"/>
  <c r="M17" i="24"/>
  <c r="E17" i="24"/>
  <c r="L17" i="24"/>
  <c r="I17" i="24"/>
  <c r="I20" i="24"/>
  <c r="L20" i="24"/>
  <c r="G20" i="24"/>
  <c r="E20" i="24"/>
  <c r="M20" i="24"/>
  <c r="G35" i="24"/>
  <c r="M35" i="24"/>
  <c r="E35" i="24"/>
  <c r="L35" i="24"/>
  <c r="I35" i="24"/>
  <c r="K66" i="24"/>
  <c r="I66" i="24"/>
  <c r="J66" i="24"/>
  <c r="J77" i="24"/>
  <c r="K20" i="24"/>
  <c r="J20" i="24"/>
  <c r="H20" i="24"/>
  <c r="F20" i="24"/>
  <c r="D20" i="24"/>
  <c r="K28" i="24"/>
  <c r="J28" i="24"/>
  <c r="H28" i="24"/>
  <c r="F28" i="24"/>
  <c r="D28" i="24"/>
  <c r="H37" i="24"/>
  <c r="F37" i="24"/>
  <c r="D37" i="24"/>
  <c r="J37" i="24"/>
  <c r="I16" i="24"/>
  <c r="L16" i="24"/>
  <c r="I24" i="24"/>
  <c r="L24" i="24"/>
  <c r="I32" i="24"/>
  <c r="L32" i="24"/>
  <c r="E18" i="24"/>
  <c r="E26" i="24"/>
  <c r="E34" i="24"/>
  <c r="I41" i="24"/>
  <c r="G41" i="24"/>
  <c r="L41" i="24"/>
  <c r="K53" i="24"/>
  <c r="I53" i="24"/>
  <c r="K61" i="24"/>
  <c r="I61" i="24"/>
  <c r="K69" i="24"/>
  <c r="I69" i="24"/>
  <c r="E16" i="24"/>
  <c r="E24" i="24"/>
  <c r="E32" i="24"/>
  <c r="K37" i="24"/>
  <c r="K55" i="24"/>
  <c r="I55" i="24"/>
  <c r="K63" i="24"/>
  <c r="I63" i="24"/>
  <c r="K71" i="24"/>
  <c r="I71" i="24"/>
  <c r="G16" i="24"/>
  <c r="G24" i="24"/>
  <c r="G32" i="24"/>
  <c r="K52" i="24"/>
  <c r="I52" i="24"/>
  <c r="K60" i="24"/>
  <c r="I60" i="24"/>
  <c r="K68" i="24"/>
  <c r="I68" i="24"/>
  <c r="M16" i="24"/>
  <c r="M24" i="24"/>
  <c r="M32" i="24"/>
  <c r="I43" i="24"/>
  <c r="G43" i="24"/>
  <c r="L43" i="24"/>
  <c r="K57" i="24"/>
  <c r="I57" i="24"/>
  <c r="K65" i="24"/>
  <c r="I65" i="24"/>
  <c r="K73" i="24"/>
  <c r="I73" i="24"/>
  <c r="E43" i="24"/>
  <c r="K54" i="24"/>
  <c r="I54" i="24"/>
  <c r="K62" i="24"/>
  <c r="I62" i="24"/>
  <c r="K70" i="24"/>
  <c r="I70" i="24"/>
  <c r="I8" i="24"/>
  <c r="L8" i="24"/>
  <c r="I18" i="24"/>
  <c r="L18" i="24"/>
  <c r="I26" i="24"/>
  <c r="L26" i="24"/>
  <c r="I34" i="24"/>
  <c r="L34" i="24"/>
  <c r="E8" i="24"/>
  <c r="K51" i="24"/>
  <c r="I51" i="24"/>
  <c r="K59" i="24"/>
  <c r="I59" i="24"/>
  <c r="K67" i="24"/>
  <c r="I67" i="24"/>
  <c r="K75" i="24"/>
  <c r="I75" i="24"/>
  <c r="I77" i="24" s="1"/>
  <c r="G8" i="24"/>
  <c r="K56" i="24"/>
  <c r="I56" i="24"/>
  <c r="K64" i="24"/>
  <c r="I64" i="24"/>
  <c r="K72" i="24"/>
  <c r="I72" i="24"/>
  <c r="F40" i="24"/>
  <c r="J41" i="24"/>
  <c r="F42" i="24"/>
  <c r="J43" i="24"/>
  <c r="F44" i="24"/>
  <c r="H40" i="24"/>
  <c r="H42" i="24"/>
  <c r="H44" i="24"/>
  <c r="J40" i="24"/>
  <c r="J42" i="24"/>
  <c r="J44" i="24"/>
  <c r="K40" i="24"/>
  <c r="K42" i="24"/>
  <c r="K44" i="24"/>
  <c r="L44" i="24"/>
  <c r="E40" i="24"/>
  <c r="E42" i="24"/>
  <c r="E44" i="24"/>
  <c r="I78" i="24" l="1"/>
  <c r="I79" i="24"/>
  <c r="K77" i="24"/>
  <c r="I39" i="24"/>
  <c r="G39" i="24"/>
  <c r="L39" i="24"/>
  <c r="E39" i="24"/>
  <c r="M39" i="24"/>
  <c r="H45" i="24"/>
  <c r="F45" i="24"/>
  <c r="D45" i="24"/>
  <c r="J45" i="24"/>
  <c r="K45" i="24"/>
  <c r="I45" i="24"/>
  <c r="G45" i="24"/>
  <c r="L45" i="24"/>
  <c r="E45" i="24"/>
  <c r="M45" i="24"/>
  <c r="K6" i="24"/>
  <c r="J6" i="24"/>
  <c r="H6" i="24"/>
  <c r="F6" i="24"/>
  <c r="D6" i="24"/>
  <c r="K14" i="24"/>
  <c r="J14" i="24"/>
  <c r="H14" i="24"/>
  <c r="F14" i="24"/>
  <c r="D14" i="24"/>
  <c r="I6" i="24"/>
  <c r="L6" i="24"/>
  <c r="M6" i="24"/>
  <c r="E6" i="24"/>
  <c r="G6" i="24"/>
  <c r="J79" i="24"/>
  <c r="J78" i="24"/>
  <c r="H39" i="24"/>
  <c r="F39" i="24"/>
  <c r="D39" i="24"/>
  <c r="J39" i="24"/>
  <c r="K39" i="24"/>
  <c r="I14" i="24"/>
  <c r="L14" i="24"/>
  <c r="M14" i="24"/>
  <c r="G14" i="24"/>
  <c r="E14" i="24"/>
  <c r="I83" i="24" l="1"/>
  <c r="I82" i="24"/>
  <c r="K79" i="24"/>
  <c r="K78" i="24"/>
  <c r="I81" i="24" s="1"/>
</calcChain>
</file>

<file path=xl/sharedStrings.xml><?xml version="1.0" encoding="utf-8"?>
<sst xmlns="http://schemas.openxmlformats.org/spreadsheetml/2006/main" count="1757" uniqueCount="520">
  <si>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</si>
  <si>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</si>
  <si>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</si>
  <si>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</si>
  <si>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</si>
  <si>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</si>
  <si>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</si>
  <si>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</si>
  <si>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</si>
  <si>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</si>
  <si>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</si>
  <si>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</si>
  <si>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</si>
  <si>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Passau (09275)</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</si>
  <si>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</si>
  <si>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</si>
  <si>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</si>
  <si>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</si>
  <si>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</si>
  <si>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</si>
  <si>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</si>
  <si>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</si>
  <si>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</si>
  <si>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</si>
  <si>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</si>
  <si>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</si>
  <si>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</si>
  <si>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</si>
  <si>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</si>
  <si>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</si>
  <si>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</si>
  <si>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</si>
  <si>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</si>
  <si>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</si>
  <si>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</si>
  <si>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</si>
  <si>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</si>
  <si>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</si>
  <si>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</si>
  <si>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</si>
  <si>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</si>
  <si>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</si>
  <si>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</si>
  <si>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</si>
  <si>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</si>
  <si>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</si>
  <si>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</si>
  <si>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</si>
  <si>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</si>
  <si>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</si>
  <si>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</si>
  <si>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</si>
  <si>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</si>
  <si>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</si>
  <si>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</si>
  <si>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</si>
  <si>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</si>
  <si>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</si>
  <si>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</si>
  <si>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</si>
  <si>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</si>
  <si>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</si>
  <si>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</si>
  <si>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</si>
  <si>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</si>
  <si>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</si>
  <si>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</si>
  <si>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</si>
  <si>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</si>
  <si>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</si>
  <si>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</si>
  <si>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</si>
  <si>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</si>
  <si>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</si>
  <si>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</si>
  <si>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</si>
  <si>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</si>
  <si>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</si>
  <si>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</si>
  <si>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</si>
  <si>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</si>
  <si>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</si>
  <si>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</si>
  <si>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</si>
  <si>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</si>
  <si>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</si>
  <si>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</si>
  <si>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</si>
  <si>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</si>
  <si>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</si>
  <si>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</si>
  <si>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</si>
  <si>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Passau (09275);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</si>
  <si>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</si>
  <si>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</si>
  <si>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</si>
  <si>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</si>
  <si>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</si>
  <si>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</si>
  <si>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</si>
  <si>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</si>
  <si>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</si>
  <si>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</si>
  <si>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</si>
  <si>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</si>
  <si>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</si>
  <si>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</si>
  <si>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</si>
  <si>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</si>
  <si>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</si>
  <si>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</si>
  <si>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</si>
  <si>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</si>
  <si>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</si>
  <si>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</si>
  <si>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</si>
  <si>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</si>
  <si>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</si>
  <si>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</si>
  <si>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</si>
  <si>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</si>
  <si>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</si>
  <si>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</si>
  <si>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</si>
  <si>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</si>
  <si>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</si>
  <si>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</si>
  <si>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</si>
  <si>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</si>
  <si>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</si>
  <si>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</si>
  <si>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</si>
  <si>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</si>
  <si>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</si>
  <si>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</si>
  <si>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</si>
  <si>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</si>
  <si>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</si>
  <si>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</si>
  <si>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</si>
  <si>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</si>
  <si>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</si>
  <si>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</si>
  <si>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</si>
  <si>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</si>
  <si>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</si>
  <si>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</si>
  <si>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</si>
  <si>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</si>
  <si>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</si>
  <si>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</si>
  <si>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</si>
  <si>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</si>
  <si>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</si>
  <si>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</si>
  <si>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</si>
  <si>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</si>
  <si>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</si>
  <si>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</si>
  <si>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</si>
  <si>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</si>
  <si>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</si>
  <si>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</si>
  <si>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</si>
  <si>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</si>
  <si>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</si>
  <si>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</si>
  <si>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</si>
  <si>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</si>
  <si>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</si>
  <si>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</si>
  <si>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</si>
  <si>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</si>
  <si>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</si>
  <si>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</si>
  <si>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</si>
  <si>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</si>
  <si>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</si>
  <si>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</si>
  <si>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</si>
  <si>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</si>
  <si>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</si>
  <si>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</si>
  <si>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Passau (09275)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</si>
  <si>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</si>
  <si>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</si>
  <si>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</si>
  <si>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</si>
  <si>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</si>
  <si>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</si>
  <si>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</si>
  <si>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</si>
  <si>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</si>
  <si>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</si>
  <si>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</si>
  <si>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</si>
  <si>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</si>
  <si>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</si>
  <si>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</si>
  <si>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</si>
  <si>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</si>
  <si>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</si>
  <si>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</si>
  <si>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</si>
  <si>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</si>
  <si>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</si>
  <si>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</si>
  <si>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</si>
  <si>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</si>
  <si>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</si>
  <si>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</si>
  <si>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</si>
  <si>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</si>
  <si>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</si>
  <si>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</si>
  <si>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</si>
  <si>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</si>
  <si>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</si>
  <si>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</si>
  <si>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</si>
  <si>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</si>
  <si>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</si>
  <si>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</si>
  <si>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</si>
  <si>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</si>
  <si>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</si>
  <si>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</si>
  <si>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</si>
  <si>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</si>
  <si>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</si>
  <si>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</si>
  <si>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</si>
  <si>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</si>
  <si>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</si>
  <si>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</si>
  <si>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</si>
  <si>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</si>
  <si>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</si>
  <si>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</si>
  <si>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</si>
  <si>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</si>
  <si>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</si>
  <si>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</si>
  <si>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</si>
  <si>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</si>
  <si>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</si>
  <si>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</si>
  <si>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</si>
  <si>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</si>
  <si>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</si>
  <si>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</si>
  <si>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</si>
  <si>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</si>
  <si>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</si>
  <si>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</si>
  <si>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</si>
  <si>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</si>
  <si>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</si>
  <si>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</si>
  <si>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</si>
  <si>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</si>
  <si>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</si>
  <si>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</si>
  <si>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</si>
  <si>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</si>
  <si>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</si>
  <si>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</si>
  <si>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</si>
  <si>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</si>
  <si>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</si>
  <si>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</si>
  <si>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</si>
  <si>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</si>
  <si>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</si>
  <si>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</si>
  <si>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</si>
  <si>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</si>
  <si>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</si>
  <si>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</si>
  <si>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</si>
  <si>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</si>
  <si>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</si>
  <si>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</si>
  <si>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</si>
  <si>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</si>
  <si>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</si>
  <si>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</si>
  <si>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</si>
  <si>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</si>
  <si>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</si>
  <si>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</si>
  <si>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</si>
  <si>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</si>
  <si>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</si>
  <si>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</si>
  <si>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</si>
  <si>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</si>
  <si>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</si>
  <si>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</si>
  <si>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</si>
  <si>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</si>
  <si>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</si>
  <si>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</si>
  <si>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</si>
  <si>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</si>
  <si>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</si>
  <si>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</si>
  <si>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</si>
  <si>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</si>
  <si>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</si>
  <si>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</si>
  <si>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</si>
  <si>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</si>
  <si>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</si>
  <si>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</si>
  <si>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</si>
  <si>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</si>
  <si>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</si>
  <si>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</si>
  <si>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</si>
  <si>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</si>
  <si>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</si>
  <si>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</si>
  <si>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</si>
  <si>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</si>
  <si>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</si>
  <si>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</si>
  <si>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</si>
  <si>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</si>
  <si>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</si>
  <si>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</si>
  <si>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</si>
  <si>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</si>
  <si>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</si>
  <si>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</si>
  <si>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</si>
  <si>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</si>
  <si>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</si>
  <si>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</si>
  <si>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</si>
  <si>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</si>
  <si>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</si>
  <si>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</si>
  <si>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</si>
  <si>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</si>
  <si>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</si>
  <si>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</si>
  <si>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</si>
  <si>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</si>
  <si>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</si>
  <si>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</si>
  <si>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</si>
  <si>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</si>
  <si>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</si>
  <si>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</si>
  <si>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</si>
  <si>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</si>
  <si>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</si>
  <si>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</si>
  <si>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</si>
  <si>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</si>
  <si>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</si>
  <si>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</si>
  <si>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</si>
  <si>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</si>
  <si>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</si>
  <si>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</si>
  <si>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</si>
  <si>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</si>
  <si>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</si>
  <si>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</si>
  <si>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</si>
  <si>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</si>
  <si>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Passau (09275);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</si>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</sst>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{0630530F-3EC8-4CA4-A3B8-3CB4A338FB9D}</c15:txfldGUID>
                      <c15:f>Daten_Diagramme!$D$6</c15:f>
                      <c15:dlblFieldTableCache>
                        <c:ptCount val="1"/>
                        <c:pt idx="0">
                          <c:v>0.8</c:v>
                        </c:pt>
                      </c15:dlblFieldTableCache>
                    </c15:dlblFTEntry>
                  </c15:dlblFieldTable>
                  <c15:showDataLabelsRange val="0"/>
                </c:ext>
                <c:ext xmlns:c16="http://schemas.microsoft.com/office/drawing/2014/chart" uri="{C3380CC4-5D6E-409C-BE32-E72D297353CC}">
                  <c16:uniqueId val="{00000000-3915-46BC-9968-CBDBFC374114}"/>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{53CE3DAE-AD73-455F-A06C-0BABE47AB265}</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3915-46BC-9968-CBDBFC374114}"/>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{1ECB4CA4-CBBD-4895-9C8C-8E1DBD11C2D2}</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3915-46BC-9968-CBDBFC374114}"/>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{9369CC14-312E-4D9F-93D9-02864B0A12C5}</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3915-46BC-9968-CBDBFC374114}"/>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0.84604307128362899</c:v>
                </c:pt>
                <c:pt idx="1">
                  <c:v>1.0013227114154917</c:v>
                </c:pt>
                <c:pt idx="2">
                  <c:v>1.1186464311118853</c:v>
                </c:pt>
                <c:pt idx="3">
                  <c:v>1.0875687030768</c:v>
                </c:pt>
              </c:numCache>
            </c:numRef>
          </c:val>
          <c:extLst>
            <c:ext xmlns:c16="http://schemas.microsoft.com/office/drawing/2014/chart" uri="{C3380CC4-5D6E-409C-BE32-E72D297353CC}">
              <c16:uniqueId val="{00000004-3915-46BC-9968-CBDBFC374114}"/>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{AEFA2C68-449E-43D4-BD19-1999A07DBB6F}</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3915-46BC-9968-CBDBFC374114}"/>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{57819B7A-0E10-49E8-9CA2-F9F666346791}</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3915-46BC-9968-CBDBFC374114}"/>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{186C9E4C-9AC1-4D9A-9F68-D5563BE970FE}</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3915-46BC-9968-CBDBFC374114}"/>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{17A983B7-BDC6-4DC4-8B88-DA1495374863}</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3915-46BC-9968-CBDBFC37411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3915-46BC-9968-CBDBFC374114}"/>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3915-46BC-9968-CBDBFC374114}"/>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{581F8876-7A05-4962-84DB-1919C8DB5850}</c15:txfldGUID>
                      <c15:f>Daten_Diagramme!$E$6</c15:f>
                      <c15:dlblFieldTableCache>
                        <c:ptCount val="1"/>
                        <c:pt idx="0">
                          <c:v>-3.3</c:v>
                        </c:pt>
                      </c15:dlblFieldTableCache>
                    </c15:dlblFTEntry>
                  </c15:dlblFieldTable>
                  <c15:showDataLabelsRange val="0"/>
                </c:ext>
                <c:ext xmlns:c16="http://schemas.microsoft.com/office/drawing/2014/chart" uri="{C3380CC4-5D6E-409C-BE32-E72D297353CC}">
                  <c16:uniqueId val="{00000000-964D-46FC-BD86-4B50214DCB54}"/>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{93684FC5-3B75-4237-97C3-4BAEF8B9D110}</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964D-46FC-BD86-4B50214DCB54}"/>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{44A43EC4-BA8C-41BB-8CB5-8B21174593E0}</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964D-46FC-BD86-4B50214DCB54}"/>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{0EFA5D17-3B97-4773-AA6E-3608F249D570}</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964D-46FC-BD86-4B50214DCB5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-3.2636299778462203</c:v>
                </c:pt>
                <c:pt idx="1">
                  <c:v>-1.8915068707011207</c:v>
                </c:pt>
                <c:pt idx="2">
                  <c:v>-2.7637010795899166</c:v>
                </c:pt>
                <c:pt idx="3">
                  <c:v>-2.8655893304673015</c:v>
                </c:pt>
              </c:numCache>
            </c:numRef>
          </c:val>
          <c:extLst>
            <c:ext xmlns:c16="http://schemas.microsoft.com/office/drawing/2014/chart" uri="{C3380CC4-5D6E-409C-BE32-E72D297353CC}">
              <c16:uniqueId val="{00000004-964D-46FC-BD86-4B50214DCB54}"/>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{FC3B9787-2F92-4413-948C-FC60A6AF40F6}</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964D-46FC-BD86-4B50214DCB54}"/>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{9422D193-B0BE-4DD0-A174-98818F690BC3}</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964D-46FC-BD86-4B50214DCB54}"/>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{F73CE179-2412-4EE1-B473-1EC7C5F169A3}</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964D-46FC-BD86-4B50214DCB54}"/>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{AFB27DA7-835B-457F-9C21-72F7A5E784C2}</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964D-46FC-BD86-4B50214DCB5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964D-46FC-BD86-4B50214DCB54}"/>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964D-46FC-BD86-4B50214DCB54}"/>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{208A91CA-CE00-4454-BC7D-6257932BC202}</c15:txfldGUID>
                      <c15:f>Daten_Diagramme!$D$14</c15:f>
                      <c15:dlblFieldTableCache>
                        <c:ptCount val="1"/>
                        <c:pt idx="0">
                          <c:v>0.8</c:v>
                        </c:pt>
                      </c15:dlblFieldTableCache>
                    </c15:dlblFTEntry>
                  </c15:dlblFieldTable>
                  <c15:showDataLabelsRange val="0"/>
                </c:ext>
                <c:ext xmlns:c16="http://schemas.microsoft.com/office/drawing/2014/chart" uri="{C3380CC4-5D6E-409C-BE32-E72D297353CC}">
                  <c16:uniqueId val="{00000000-B544-4A22-8DC1-007D48DB077A}"/>
                </c:ext>
              </c:extLst>
            </c:dLbl>
            <c:dLbl>
              <c:idx val="1"/>
              <c:tx>
                <c:strRef>
                  <c:f>Daten_Diagramme!$D$15</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{AD51E4F4-60EC-47B4-863E-2AFB509E66BE}</c15:txfldGUID>
                      <c15:f>Daten_Diagramme!$D$15</c15:f>
                      <c15:dlblFieldTableCache>
                        <c:ptCount val="1"/>
                        <c:pt idx="0">
                          <c:v>1.2</c:v>
                        </c:pt>
                      </c15:dlblFieldTableCache>
                    </c15:dlblFTEntry>
                  </c15:dlblFieldTable>
                  <c15:showDataLabelsRange val="0"/>
                </c:ext>
                <c:ext xmlns:c16="http://schemas.microsoft.com/office/drawing/2014/chart" uri="{C3380CC4-5D6E-409C-BE32-E72D297353CC}">
                  <c16:uniqueId val="{00000001-B544-4A22-8DC1-007D48DB077A}"/>
                </c:ext>
              </c:extLst>
            </c:dLbl>
            <c:dLbl>
              <c:idx val="2"/>
              <c:tx>
                <c:strRef>
                  <c:f>Daten_Diagramme!$D$16</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{3FBC46D2-100E-4D46-B462-1E358B6A9AF0}</c15:txfldGUID>
                      <c15:f>Daten_Diagramme!$D$16</c15:f>
                      <c15:dlblFieldTableCache>
                        <c:ptCount val="1"/>
                        <c:pt idx="0">
                          <c:v>2.7</c:v>
                        </c:pt>
                      </c15:dlblFieldTableCache>
                    </c15:dlblFTEntry>
                  </c15:dlblFieldTable>
                  <c15:showDataLabelsRange val="0"/>
                </c:ext>
                <c:ext xmlns:c16="http://schemas.microsoft.com/office/drawing/2014/chart" uri="{C3380CC4-5D6E-409C-BE32-E72D297353CC}">
                  <c16:uniqueId val="{00000002-B544-4A22-8DC1-007D48DB077A}"/>
                </c:ext>
              </c:extLst>
            </c:dLbl>
            <c:dLbl>
              <c:idx val="3"/>
              <c:tx>
                <c:strRef>
                  <c:f>Daten_Diagramme!$D$17</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{B7053280-7CD8-4245-B204-B80A6F5C5FD7}</c15:txfldGUID>
                      <c15:f>Daten_Diagramme!$D$17</c15:f>
                      <c15:dlblFieldTableCache>
                        <c:ptCount val="1"/>
                        <c:pt idx="0">
                          <c:v>-1.6</c:v>
                        </c:pt>
                      </c15:dlblFieldTableCache>
                    </c15:dlblFTEntry>
                  </c15:dlblFieldTable>
                  <c15:showDataLabelsRange val="0"/>
                </c:ext>
                <c:ext xmlns:c16="http://schemas.microsoft.com/office/drawing/2014/chart" uri="{C3380CC4-5D6E-409C-BE32-E72D297353CC}">
                  <c16:uniqueId val="{00000003-B544-4A22-8DC1-007D48DB077A}"/>
                </c:ext>
              </c:extLst>
            </c:dLbl>
            <c:dLbl>
              <c:idx val="4"/>
              <c:tx>
                <c:strRef>
                  <c:f>Daten_Diagramme!$D$18</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{E1C45893-9DC9-475C-9139-66DEFA052DCB}</c15:txfldGUID>
                      <c15:f>Daten_Diagramme!$D$18</c15:f>
                      <c15:dlblFieldTableCache>
                        <c:ptCount val="1"/>
                        <c:pt idx="0">
                          <c:v>1.3</c:v>
                        </c:pt>
                      </c15:dlblFieldTableCache>
                    </c15:dlblFTEntry>
                  </c15:dlblFieldTable>
                  <c15:showDataLabelsRange val="0"/>
                </c:ext>
                <c:ext xmlns:c16="http://schemas.microsoft.com/office/drawing/2014/chart" uri="{C3380CC4-5D6E-409C-BE32-E72D297353CC}">
                  <c16:uniqueId val="{00000004-B544-4A22-8DC1-007D48DB077A}"/>
                </c:ext>
              </c:extLst>
            </c:dLbl>
            <c:dLbl>
              <c:idx val="5"/>
              <c:tx>
                <c:strRef>
                  <c:f>Daten_Diagramme!$D$19</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{BC101D48-5935-4AC1-9B7C-8A2CF093B7FD}</c15:txfldGUID>
                      <c15:f>Daten_Diagramme!$D$19</c15:f>
                      <c15:dlblFieldTableCache>
                        <c:ptCount val="1"/>
                        <c:pt idx="0">
                          <c:v>-3.5</c:v>
                        </c:pt>
                      </c15:dlblFieldTableCache>
                    </c15:dlblFTEntry>
                  </c15:dlblFieldTable>
                  <c15:showDataLabelsRange val="0"/>
                </c:ext>
                <c:ext xmlns:c16="http://schemas.microsoft.com/office/drawing/2014/chart" uri="{C3380CC4-5D6E-409C-BE32-E72D297353CC}">
                  <c16:uniqueId val="{00000005-B544-4A22-8DC1-007D48DB077A}"/>
                </c:ext>
              </c:extLst>
            </c:dLbl>
            <c:dLbl>
              <c:idx val="6"/>
              <c:tx>
                <c:strRef>
                  <c:f>Daten_Diagramme!$D$20</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{F6540522-006C-4C68-87BE-AC0F3AD4AC3D}</c15:txfldGUID>
                      <c15:f>Daten_Diagramme!$D$20</c15:f>
                      <c15:dlblFieldTableCache>
                        <c:ptCount val="1"/>
                        <c:pt idx="0">
                          <c:v>4.4</c:v>
                        </c:pt>
                      </c15:dlblFieldTableCache>
                    </c15:dlblFTEntry>
                  </c15:dlblFieldTable>
                  <c15:showDataLabelsRange val="0"/>
                </c:ext>
                <c:ext xmlns:c16="http://schemas.microsoft.com/office/drawing/2014/chart" uri="{C3380CC4-5D6E-409C-BE32-E72D297353CC}">
                  <c16:uniqueId val="{00000006-B544-4A22-8DC1-007D48DB077A}"/>
                </c:ext>
              </c:extLst>
            </c:dLbl>
            <c:dLbl>
              <c:idx val="7"/>
              <c:tx>
                <c:strRef>
                  <c:f>Daten_Diagramme!$D$21</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{4B13DD3A-147E-4553-8C43-9BAFDD443FB7}</c15:txfldGUID>
                      <c15:f>Daten_Diagramme!$D$21</c15:f>
                      <c15:dlblFieldTableCache>
                        <c:ptCount val="1"/>
                        <c:pt idx="0">
                          <c:v>3.2</c:v>
                        </c:pt>
                      </c15:dlblFieldTableCache>
                    </c15:dlblFTEntry>
                  </c15:dlblFieldTable>
                  <c15:showDataLabelsRange val="0"/>
                </c:ext>
                <c:ext xmlns:c16="http://schemas.microsoft.com/office/drawing/2014/chart" uri="{C3380CC4-5D6E-409C-BE32-E72D297353CC}">
                  <c16:uniqueId val="{00000007-B544-4A22-8DC1-007D48DB077A}"/>
                </c:ext>
              </c:extLst>
            </c:dLbl>
            <c:dLbl>
              <c:idx val="8"/>
              <c:tx>
                <c:strRef>
                  <c:f>Daten_Diagramme!$D$22</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{89A3E50B-BF26-4CA0-904B-0024267A28E5}</c15:txfldGUID>
                      <c15:f>Daten_Diagramme!$D$22</c15:f>
                      <c15:dlblFieldTableCache>
                        <c:ptCount val="1"/>
                        <c:pt idx="0">
                          <c:v>2.1</c:v>
                        </c:pt>
                      </c15:dlblFieldTableCache>
                    </c15:dlblFTEntry>
                  </c15:dlblFieldTable>
                  <c15:showDataLabelsRange val="0"/>
                </c:ext>
                <c:ext xmlns:c16="http://schemas.microsoft.com/office/drawing/2014/chart" uri="{C3380CC4-5D6E-409C-BE32-E72D297353CC}">
                  <c16:uniqueId val="{00000008-B544-4A22-8DC1-007D48DB077A}"/>
                </c:ext>
              </c:extLst>
            </c:dLbl>
            <c:dLbl>
              <c:idx val="9"/>
              <c:tx>
                <c:strRef>
                  <c:f>Daten_Diagramme!$D$23</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{B69A0529-B5A4-433A-A82D-25CE5DF74E4F}</c15:txfldGUID>
                      <c15:f>Daten_Diagramme!$D$23</c15:f>
                      <c15:dlblFieldTableCache>
                        <c:ptCount val="1"/>
                        <c:pt idx="0">
                          <c:v>0.8</c:v>
                        </c:pt>
                      </c15:dlblFieldTableCache>
                    </c15:dlblFTEntry>
                  </c15:dlblFieldTable>
                  <c15:showDataLabelsRange val="0"/>
                </c:ext>
                <c:ext xmlns:c16="http://schemas.microsoft.com/office/drawing/2014/chart" uri="{C3380CC4-5D6E-409C-BE32-E72D297353CC}">
                  <c16:uniqueId val="{00000009-B544-4A22-8DC1-007D48DB077A}"/>
                </c:ext>
              </c:extLst>
            </c:dLbl>
            <c:dLbl>
              <c:idx val="10"/>
              <c:tx>
                <c:strRef>
                  <c:f>Daten_Diagramme!$D$24</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{CDD60122-2E1D-4A1F-961D-5A83C54093DA}</c15:txfldGUID>
                      <c15:f>Daten_Diagramme!$D$24</c15:f>
                      <c15:dlblFieldTableCache>
                        <c:ptCount val="1"/>
                        <c:pt idx="0">
                          <c:v>-2.1</c:v>
                        </c:pt>
                      </c15:dlblFieldTableCache>
                    </c15:dlblFTEntry>
                  </c15:dlblFieldTable>
                  <c15:showDataLabelsRange val="0"/>
                </c:ext>
                <c:ext xmlns:c16="http://schemas.microsoft.com/office/drawing/2014/chart" uri="{C3380CC4-5D6E-409C-BE32-E72D297353CC}">
                  <c16:uniqueId val="{0000000A-B544-4A22-8DC1-007D48DB077A}"/>
                </c:ext>
              </c:extLst>
            </c:dLbl>
            <c:dLbl>
              <c:idx val="11"/>
              <c:tx>
                <c:strRef>
                  <c:f>Daten_Diagramme!$D$25</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{51B35A95-68AD-41BE-A517-3840CA316200}</c15:txfldGUID>
                      <c15:f>Daten_Diagramme!$D$25</c15:f>
                      <c15:dlblFieldTableCache>
                        <c:ptCount val="1"/>
                        <c:pt idx="0">
                          <c:v>1.8</c:v>
                        </c:pt>
                      </c15:dlblFieldTableCache>
                    </c15:dlblFTEntry>
                  </c15:dlblFieldTable>
                  <c15:showDataLabelsRange val="0"/>
                </c:ext>
                <c:ext xmlns:c16="http://schemas.microsoft.com/office/drawing/2014/chart" uri="{C3380CC4-5D6E-409C-BE32-E72D297353CC}">
                  <c16:uniqueId val="{0000000B-B544-4A22-8DC1-007D48DB077A}"/>
                </c:ext>
              </c:extLst>
            </c:dLbl>
            <c:dLbl>
              <c:idx val="12"/>
              <c:tx>
                <c:strRef>
                  <c:f>Daten_Diagramme!$D$26</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{DC55FEA9-BD54-44D6-9F8C-27D25D3A5BDF}</c15:txfldGUID>
                      <c15:f>Daten_Diagramme!$D$26</c15:f>
                      <c15:dlblFieldTableCache>
                        <c:ptCount val="1"/>
                        <c:pt idx="0">
                          <c:v>1.8</c:v>
                        </c:pt>
                      </c15:dlblFieldTableCache>
                    </c15:dlblFTEntry>
                  </c15:dlblFieldTable>
                  <c15:showDataLabelsRange val="0"/>
                </c:ext>
                <c:ext xmlns:c16="http://schemas.microsoft.com/office/drawing/2014/chart" uri="{C3380CC4-5D6E-409C-BE32-E72D297353CC}">
                  <c16:uniqueId val="{0000000C-B544-4A22-8DC1-007D48DB077A}"/>
                </c:ext>
              </c:extLst>
            </c:dLbl>
            <c:dLbl>
              <c:idx val="13"/>
              <c:tx>
                <c:strRef>
                  <c:f>Daten_Diagramme!$D$27</c:f>
                  <c:strCache>
                    <c:ptCount val="1"/>
                    <c:pt idx="0">
                      <c:v>8.9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{C880F9C8-D233-40E6-838B-7B5400B4F205}</c15:txfldGUID>
                      <c15:f>Daten_Diagramme!$D$27</c15:f>
                      <c15:dlblFieldTableCache>
                        <c:ptCount val="1"/>
                        <c:pt idx="0">
                          <c:v>8.9</c:v>
                        </c:pt>
                      </c15:dlblFieldTableCache>
                    </c15:dlblFTEntry>
                  </c15:dlblFieldTable>
                  <c15:showDataLabelsRange val="0"/>
                </c:ext>
                <c:ext xmlns:c16="http://schemas.microsoft.com/office/drawing/2014/chart" uri="{C3380CC4-5D6E-409C-BE32-E72D297353CC}">
                  <c16:uniqueId val="{0000000D-B544-4A22-8DC1-007D48DB077A}"/>
                </c:ext>
              </c:extLst>
            </c:dLbl>
            <c:dLbl>
              <c:idx val="14"/>
              <c:tx>
                <c:strRef>
                  <c:f>Daten_Diagramme!$D$28</c:f>
                  <c:strCache>
                    <c:ptCount val="1"/>
                    <c:pt idx="0">
                      <c:v>9.1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{A88C4A80-8828-4820-A053-F8FD9C3B04AE}</c15:txfldGUID>
                      <c15:f>Daten_Diagramme!$D$28</c15:f>
                      <c15:dlblFieldTableCache>
                        <c:ptCount val="1"/>
                        <c:pt idx="0">
                          <c:v>9.1</c:v>
                        </c:pt>
                      </c15:dlblFieldTableCache>
                    </c15:dlblFTEntry>
                  </c15:dlblFieldTable>
                  <c15:showDataLabelsRange val="0"/>
                </c:ext>
                <c:ext xmlns:c16="http://schemas.microsoft.com/office/drawing/2014/chart" uri="{C3380CC4-5D6E-409C-BE32-E72D297353CC}">
                  <c16:uniqueId val="{0000000E-B544-4A22-8DC1-007D48DB077A}"/>
                </c:ext>
              </c:extLst>
            </c:dLbl>
            <c:dLbl>
              <c:idx val="15"/>
              <c:tx>
                <c:strRef>
                  <c:f>Daten_Diagramme!$D$29</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{6C56D8A0-98D1-4555-80FE-649510AC8316}</c15:txfldGUID>
                      <c15:f>Daten_Diagramme!$D$29</c15:f>
                      <c15:dlblFieldTableCache>
                        <c:ptCount val="1"/>
                        <c:pt idx="0">
                          <c:v>0.6</c:v>
                        </c:pt>
                      </c15:dlblFieldTableCache>
                    </c15:dlblFTEntry>
                  </c15:dlblFieldTable>
                  <c15:showDataLabelsRange val="0"/>
                </c:ext>
                <c:ext xmlns:c16="http://schemas.microsoft.com/office/drawing/2014/chart" uri="{C3380CC4-5D6E-409C-BE32-E72D297353CC}">
                  <c16:uniqueId val="{0000000F-B544-4A22-8DC1-007D48DB077A}"/>
                </c:ext>
              </c:extLst>
            </c:dLbl>
            <c:dLbl>
              <c:idx val="16"/>
              <c:tx>
                <c:strRef>
                  <c:f>Daten_Diagramme!$D$30</c:f>
                  <c:strCache>
                    <c:ptCount val="1"/>
                    <c:pt idx="0">
                      <c:v>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{2275EC83-E84C-41C8-8953-6C46327DF206}</c15:txfldGUID>
                      <c15:f>Daten_Diagramme!$D$30</c15:f>
                      <c15:dlblFieldTableCache>
                        <c:ptCount val="1"/>
                        <c:pt idx="0">
                          <c:v>6.6</c:v>
                        </c:pt>
                      </c15:dlblFieldTableCache>
                    </c15:dlblFTEntry>
                  </c15:dlblFieldTable>
                  <c15:showDataLabelsRange val="0"/>
                </c:ext>
                <c:ext xmlns:c16="http://schemas.microsoft.com/office/drawing/2014/chart" uri="{C3380CC4-5D6E-409C-BE32-E72D297353CC}">
                  <c16:uniqueId val="{00000010-B544-4A22-8DC1-007D48DB077A}"/>
                </c:ext>
              </c:extLst>
            </c:dLbl>
            <c:dLbl>
              <c:idx val="17"/>
              <c:tx>
                <c:strRef>
                  <c:f>Daten_Diagramme!$D$31</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{D6BE8BD3-8B86-4407-9117-CDE1E81C7715}</c15:txfldGUID>
                      <c15:f>Daten_Diagramme!$D$31</c15:f>
                      <c15:dlblFieldTableCache>
                        <c:ptCount val="1"/>
                        <c:pt idx="0">
                          <c:v>3.0</c:v>
                        </c:pt>
                      </c15:dlblFieldTableCache>
                    </c15:dlblFTEntry>
                  </c15:dlblFieldTable>
                  <c15:showDataLabelsRange val="0"/>
                </c:ext>
                <c:ext xmlns:c16="http://schemas.microsoft.com/office/drawing/2014/chart" uri="{C3380CC4-5D6E-409C-BE32-E72D297353CC}">
                  <c16:uniqueId val="{00000011-B544-4A22-8DC1-007D48DB077A}"/>
                </c:ext>
              </c:extLst>
            </c:dLbl>
            <c:dLbl>
              <c:idx val="18"/>
              <c:tx>
                <c:strRef>
                  <c:f>Daten_Diagramme!$D$32</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{CF26F2C0-5D4C-4695-80A4-491751A8B68A}</c15:txfldGUID>
                      <c15:f>Daten_Diagramme!$D$32</c15:f>
                      <c15:dlblFieldTableCache>
                        <c:ptCount val="1"/>
                        <c:pt idx="0">
                          <c:v>0.1</c:v>
                        </c:pt>
                      </c15:dlblFieldTableCache>
                    </c15:dlblFTEntry>
                  </c15:dlblFieldTable>
                  <c15:showDataLabelsRange val="0"/>
                </c:ext>
                <c:ext xmlns:c16="http://schemas.microsoft.com/office/drawing/2014/chart" uri="{C3380CC4-5D6E-409C-BE32-E72D297353CC}">
                  <c16:uniqueId val="{00000012-B544-4A22-8DC1-007D48DB077A}"/>
                </c:ext>
              </c:extLst>
            </c:dLbl>
            <c:dLbl>
              <c:idx val="19"/>
              <c:tx>
                <c:strRef>
                  <c:f>Daten_Diagramme!$D$33</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{9373FF62-72B5-4B44-B356-76B4EA9D997D}</c15:txfldGUID>
                      <c15:f>Daten_Diagramme!$D$33</c15:f>
                      <c15:dlblFieldTableCache>
                        <c:ptCount val="1"/>
                        <c:pt idx="0">
                          <c:v>-3.2</c:v>
                        </c:pt>
                      </c15:dlblFieldTableCache>
                    </c15:dlblFTEntry>
                  </c15:dlblFieldTable>
                  <c15:showDataLabelsRange val="0"/>
                </c:ext>
                <c:ext xmlns:c16="http://schemas.microsoft.com/office/drawing/2014/chart" uri="{C3380CC4-5D6E-409C-BE32-E72D297353CC}">
                  <c16:uniqueId val="{00000013-B544-4A22-8DC1-007D48DB077A}"/>
                </c:ext>
              </c:extLst>
            </c:dLbl>
            <c:dLbl>
              <c:idx val="20"/>
              <c:tx>
                <c:strRef>
                  <c:f>Daten_Diagramme!$D$34</c:f>
                  <c:strCache>
                    <c:ptCount val="1"/>
                    <c:pt idx="0">
                      <c:v>9.4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{69EE5246-27A7-4EAB-BF0C-CAB3DBE6D605}</c15:txfldGUID>
                      <c15:f>Daten_Diagramme!$D$34</c15:f>
                      <c15:dlblFieldTableCache>
                        <c:ptCount val="1"/>
                        <c:pt idx="0">
                          <c:v>9.4</c:v>
                        </c:pt>
                      </c15:dlblFieldTableCache>
                    </c15:dlblFTEntry>
                  </c15:dlblFieldTable>
                  <c15:showDataLabelsRange val="0"/>
                </c:ext>
                <c:ext xmlns:c16="http://schemas.microsoft.com/office/drawing/2014/chart" uri="{C3380CC4-5D6E-409C-BE32-E72D297353CC}">
                  <c16:uniqueId val="{00000014-B544-4A22-8DC1-007D48DB077A}"/>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{D25D430D-5B1E-455C-A268-52A923E51BFF}</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B544-4A22-8DC1-007D48DB077A}"/>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{609D5193-4294-4B70-B6EF-DC3683A00CE4}</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B544-4A22-8DC1-007D48DB077A}"/>
                </c:ext>
              </c:extLst>
            </c:dLbl>
            <c:dLbl>
              <c:idx val="23"/>
              <c:tx>
                <c:strRef>
                  <c:f>Daten_Diagramme!$D$37</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{E70F9A34-4F36-4AD6-8335-6F515ADC4D33}</c15:txfldGUID>
                      <c15:f>Daten_Diagramme!$D$37</c15:f>
                      <c15:dlblFieldTableCache>
                        <c:ptCount val="1"/>
                        <c:pt idx="0">
                          <c:v>1.2</c:v>
                        </c:pt>
                      </c15:dlblFieldTableCache>
                    </c15:dlblFTEntry>
                  </c15:dlblFieldTable>
                  <c15:showDataLabelsRange val="0"/>
                </c:ext>
                <c:ext xmlns:c16="http://schemas.microsoft.com/office/drawing/2014/chart" uri="{C3380CC4-5D6E-409C-BE32-E72D297353CC}">
                  <c16:uniqueId val="{00000017-B544-4A22-8DC1-007D48DB077A}"/>
                </c:ext>
              </c:extLst>
            </c:dLbl>
            <c:dLbl>
              <c:idx val="24"/>
              <c:layout>
                <c:manualLayout>
                  <c:x val="4.7769028871392123E-3"/>
                  <c:y val="-4.6876052205785108E-5"/>
                </c:manualLayout>
              </c:layout>
              <c:tx>
                <c:strRef>
                  <c:f>Daten_Diagramme!$D$38</c:f>
                  <c:strCache>
                    <c:ptCount val="1"/>
                    <c:pt idx="0">
                      <c:v>-0.3</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{2C0FAE5D-2E96-49A6-BF00-6FE61DD94195}</c15:txfldGUID>
                      <c15:f>Daten_Diagramme!$D$38</c15:f>
                      <c15:dlblFieldTableCache>
                        <c:ptCount val="1"/>
                        <c:pt idx="0">
                          <c:v>-0.3</c:v>
                        </c:pt>
                      </c15:dlblFieldTableCache>
                    </c15:dlblFTEntry>
                  </c15:dlblFieldTable>
                  <c15:showDataLabelsRange val="0"/>
                </c:ext>
                <c:ext xmlns:c16="http://schemas.microsoft.com/office/drawing/2014/chart" uri="{C3380CC4-5D6E-409C-BE32-E72D297353CC}">
                  <c16:uniqueId val="{00000018-B544-4A22-8DC1-007D48DB077A}"/>
                </c:ext>
              </c:extLst>
            </c:dLbl>
            <c:dLbl>
              <c:idx val="25"/>
              <c:tx>
                <c:strRef>
                  <c:f>Daten_Diagramme!$D$39</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{3AAB301C-40C0-4A64-88C3-8F0C4DEF32AB}</c15:txfldGUID>
                      <c15:f>Daten_Diagramme!$D$39</c15:f>
                      <c15:dlblFieldTableCache>
                        <c:ptCount val="1"/>
                        <c:pt idx="0">
                          <c:v>1.7</c:v>
                        </c:pt>
                      </c15:dlblFieldTableCache>
                    </c15:dlblFTEntry>
                  </c15:dlblFieldTable>
                  <c15:showDataLabelsRange val="0"/>
                </c:ext>
                <c:ext xmlns:c16="http://schemas.microsoft.com/office/drawing/2014/chart" uri="{C3380CC4-5D6E-409C-BE32-E72D297353CC}">
                  <c16:uniqueId val="{00000019-B544-4A22-8DC1-007D48DB077A}"/>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{57894E6A-691D-424D-8731-737940929461}</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B544-4A22-8DC1-007D48DB077A}"/>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{3B62A3C4-AA07-4AB5-821E-F332E4171B1B}</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B544-4A22-8DC1-007D48DB077A}"/>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{C088A56B-8193-4035-A84D-10876902B0A9}</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B544-4A22-8DC1-007D48DB077A}"/>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{A18EF8EB-7DF1-4034-8081-B8010CC04FE3}</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B544-4A22-8DC1-007D48DB077A}"/>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{4E3C206D-0DB2-4AE8-B6E0-BF7546B19AF6}</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B544-4A22-8DC1-007D48DB077A}"/>
                </c:ext>
              </c:extLst>
            </c:dLbl>
            <c:dLbl>
              <c:idx val="31"/>
              <c:tx>
                <c:strRef>
                  <c:f>Daten_Diagramme!$D$45</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{9DE01564-41C6-47CB-9EDB-778B18C83270}</c15:txfldGUID>
                      <c15:f>Daten_Diagramme!$D$45</c15:f>
                      <c15:dlblFieldTableCache>
                        <c:ptCount val="1"/>
                        <c:pt idx="0">
                          <c:v>1.7</c:v>
                        </c:pt>
                      </c15:dlblFieldTableCache>
                    </c15:dlblFTEntry>
                  </c15:dlblFieldTable>
                  <c15:showDataLabelsRange val="0"/>
                </c:ext>
                <c:ext xmlns:c16="http://schemas.microsoft.com/office/drawing/2014/chart" uri="{C3380CC4-5D6E-409C-BE32-E72D297353CC}">
                  <c16:uniqueId val="{0000001F-B544-4A22-8DC1-007D48DB077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0.84604307128362899</c:v>
                </c:pt>
                <c:pt idx="1">
                  <c:v>1.2131715771230502</c:v>
                </c:pt>
                <c:pt idx="2">
                  <c:v>2.7179006560449861</c:v>
                </c:pt>
                <c:pt idx="3">
                  <c:v>-1.5557967643562309</c:v>
                </c:pt>
                <c:pt idx="4">
                  <c:v>1.2632978723404256</c:v>
                </c:pt>
                <c:pt idx="5">
                  <c:v>-3.5286185196284086</c:v>
                </c:pt>
                <c:pt idx="6">
                  <c:v>4.4132397191574722</c:v>
                </c:pt>
                <c:pt idx="7">
                  <c:v>3.2108573320092684</c:v>
                </c:pt>
                <c:pt idx="8">
                  <c:v>2.0901224856725475</c:v>
                </c:pt>
                <c:pt idx="9">
                  <c:v>0.80730080730080733</c:v>
                </c:pt>
                <c:pt idx="10">
                  <c:v>-2.10992445949466</c:v>
                </c:pt>
                <c:pt idx="11">
                  <c:v>1.7857142857142858</c:v>
                </c:pt>
                <c:pt idx="12">
                  <c:v>1.8092105263157894</c:v>
                </c:pt>
                <c:pt idx="13">
                  <c:v>8.9184060721062615</c:v>
                </c:pt>
                <c:pt idx="14">
                  <c:v>9.0800477897252083</c:v>
                </c:pt>
                <c:pt idx="15">
                  <c:v>0.56497175141242939</c:v>
                </c:pt>
                <c:pt idx="16">
                  <c:v>6.587615283267457</c:v>
                </c:pt>
                <c:pt idx="17">
                  <c:v>2.9622063329928499</c:v>
                </c:pt>
                <c:pt idx="18">
                  <c:v>9.595087315294569E-2</c:v>
                </c:pt>
                <c:pt idx="19">
                  <c:v>-3.1776208582292234</c:v>
                </c:pt>
                <c:pt idx="20">
                  <c:v>9.4117647058823533</c:v>
                </c:pt>
                <c:pt idx="21">
                  <c:v>0</c:v>
                </c:pt>
                <c:pt idx="23">
                  <c:v>1.2131715771230502</c:v>
                </c:pt>
                <c:pt idx="24">
                  <c:v>-0.29482915028726941</c:v>
                </c:pt>
                <c:pt idx="25">
                  <c:v>1.7315763214275233</c:v>
                </c:pt>
              </c:numCache>
            </c:numRef>
          </c:val>
          <c:extLst>
            <c:ext xmlns:c16="http://schemas.microsoft.com/office/drawing/2014/chart" uri="{C3380CC4-5D6E-409C-BE32-E72D297353CC}">
              <c16:uniqueId val="{00000020-B544-4A22-8DC1-007D48DB077A}"/>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{F33FA40F-31DD-43B0-A9C9-7041FCB7A26F}</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B544-4A22-8DC1-007D48DB077A}"/>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{4BFBE759-AEA1-46E2-B125-59E1826550A1}</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B544-4A22-8DC1-007D48DB077A}"/>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{FC345997-AABD-4D16-80F2-A4DDCDF35F31}</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B544-4A22-8DC1-007D48DB077A}"/>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{EBDFAAB5-C26F-4BD9-BB8E-60FB8A0F8C06}</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B544-4A22-8DC1-007D48DB077A}"/>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{39A6EABB-D5C9-4690-83D0-33B66BDAC8FC}</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B544-4A22-8DC1-007D48DB077A}"/>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{6F22662E-5472-4EA1-B3BF-0329E63DF839}</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B544-4A22-8DC1-007D48DB077A}"/>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{54249F62-8772-49BB-98FF-3B12FEA47C44}</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B544-4A22-8DC1-007D48DB077A}"/>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{657BDE47-DFCB-45E4-918E-4D917F37ED3C}</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B544-4A22-8DC1-007D48DB077A}"/>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{7AC50F64-E87A-492C-B742-02790598203D}</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B544-4A22-8DC1-007D48DB077A}"/>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{A81A2607-12FF-400E-837E-ED86817428FD}</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B544-4A22-8DC1-007D48DB077A}"/>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{30000053-C994-4503-91EF-A6811A012C84}</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B544-4A22-8DC1-007D48DB077A}"/>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{81FC5234-039E-4DDB-8BC5-8A3DF1621047}</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B544-4A22-8DC1-007D48DB077A}"/>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{7A368F96-891B-4BE7-AD47-DF3D32614D3C}</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B544-4A22-8DC1-007D48DB077A}"/>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{A698A982-A57F-4A02-BD4E-D913BE1EF352}</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B544-4A22-8DC1-007D48DB077A}"/>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{7127DA38-CA23-44E8-B375-65FB8E33DD05}</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B544-4A22-8DC1-007D48DB077A}"/>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{4745B1F9-EDEE-45D9-8F97-BDE2F7D9B025}</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B544-4A22-8DC1-007D48DB077A}"/>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{CA493EA7-8F6F-4407-BA41-76C367EEB64B}</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B544-4A22-8DC1-007D48DB077A}"/>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{8FD8C8A9-1A20-4A1E-89D2-70BBA46A05AD}</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B544-4A22-8DC1-007D48DB077A}"/>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{C776E20A-EFA2-47DB-B940-4592105787BE}</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B544-4A22-8DC1-007D48DB077A}"/>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{3BF2679F-738C-4C06-B3FB-BDEAE836253D}</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B544-4A22-8DC1-007D48DB077A}"/>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{70462504-81CB-4E3F-947E-0F400373C143}</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B544-4A22-8DC1-007D48DB077A}"/>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{F14F8F79-4A54-46FF-8871-A5C7EFEEE25F}</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B544-4A22-8DC1-007D48DB077A}"/>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{7503AFAF-2968-4D87-8C39-8F6D6C0615C0}</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B544-4A22-8DC1-007D48DB077A}"/>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{22EDED6F-2E9F-49C0-B3C5-C6FD466AED6D}</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B544-4A22-8DC1-007D48DB077A}"/>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{8D0C2EA5-D384-4916-909E-DEEECFBE3B40}</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B544-4A22-8DC1-007D48DB077A}"/>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{3140F60A-86F6-48E1-8007-32BB616A0FF9}</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B544-4A22-8DC1-007D48DB077A}"/>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{D9F450A8-2B43-4E0E-965E-554552E1B13F}</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B544-4A22-8DC1-007D48DB077A}"/>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{B690EA90-F4FF-414C-8B13-C6CE2D4DAF4A}</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B544-4A22-8DC1-007D48DB077A}"/>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{EB024394-B837-4608-835D-5935D4A45524}</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B544-4A22-8DC1-007D48DB077A}"/>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{07F3F95C-5B4A-498F-BE55-D50845A5FCF9}</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B544-4A22-8DC1-007D48DB077A}"/>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{B3D6B722-722A-4CA0-9ED8-FC0F1EB8D301}</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B544-4A22-8DC1-007D48DB077A}"/>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{F20C1FCD-725E-47BE-AA3E-A19B4A57A17E}</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B544-4A22-8DC1-007D48DB077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B544-4A22-8DC1-007D48DB077A}"/>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B544-4A22-8DC1-007D48DB077A}"/>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{9AF00AB2-7E12-4518-A600-2735A3BCB2C7}</c15:txfldGUID>
                      <c15:f>Daten_Diagramme!$E$14</c15:f>
                      <c15:dlblFieldTableCache>
                        <c:ptCount val="1"/>
                        <c:pt idx="0">
                          <c:v>-3.3</c:v>
                        </c:pt>
                      </c15:dlblFieldTableCache>
                    </c15:dlblFTEntry>
                  </c15:dlblFieldTable>
                  <c15:showDataLabelsRange val="0"/>
                </c:ext>
                <c:ext xmlns:c16="http://schemas.microsoft.com/office/drawing/2014/chart" uri="{C3380CC4-5D6E-409C-BE32-E72D297353CC}">
                  <c16:uniqueId val="{00000000-BC67-4BD5-9F56-8D4739C92C1D}"/>
                </c:ext>
              </c:extLst>
            </c:dLbl>
            <c:dLbl>
              <c:idx val="1"/>
              <c:tx>
                <c:strRef>
                  <c:f>Daten_Diagramme!$E$15</c:f>
                  <c:strCache>
                    <c:ptCount val="1"/>
                    <c:pt idx="0">
                      <c:v>8.9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{E2E9258B-8FF0-43DC-8A32-7F061860D945}</c15:txfldGUID>
                      <c15:f>Daten_Diagramme!$E$15</c15:f>
                      <c15:dlblFieldTableCache>
                        <c:ptCount val="1"/>
                        <c:pt idx="0">
                          <c:v>8.9</c:v>
                        </c:pt>
                      </c15:dlblFieldTableCache>
                    </c15:dlblFTEntry>
                  </c15:dlblFieldTable>
                  <c15:showDataLabelsRange val="0"/>
                </c:ext>
                <c:ext xmlns:c16="http://schemas.microsoft.com/office/drawing/2014/chart" uri="{C3380CC4-5D6E-409C-BE32-E72D297353CC}">
                  <c16:uniqueId val="{00000001-BC67-4BD5-9F56-8D4739C92C1D}"/>
                </c:ext>
              </c:extLst>
            </c:dLbl>
            <c:dLbl>
              <c:idx val="2"/>
              <c:tx>
                <c:strRef>
                  <c:f>Daten_Diagramme!$E$16</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{E295A70D-70E2-4ADB-A893-AF21F2441052}</c15:txfldGUID>
                      <c15:f>Daten_Diagramme!$E$16</c15:f>
                      <c15:dlblFieldTableCache>
                        <c:ptCount val="1"/>
                        <c:pt idx="0">
                          <c:v>-4.8</c:v>
                        </c:pt>
                      </c15:dlblFieldTableCache>
                    </c15:dlblFTEntry>
                  </c15:dlblFieldTable>
                  <c15:showDataLabelsRange val="0"/>
                </c:ext>
                <c:ext xmlns:c16="http://schemas.microsoft.com/office/drawing/2014/chart" uri="{C3380CC4-5D6E-409C-BE32-E72D297353CC}">
                  <c16:uniqueId val="{00000002-BC67-4BD5-9F56-8D4739C92C1D}"/>
                </c:ext>
              </c:extLst>
            </c:dLbl>
            <c:dLbl>
              <c:idx val="3"/>
              <c:tx>
                <c:strRef>
                  <c:f>Daten_Diagramme!$E$17</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{B58B0074-1E32-4E08-80A0-C04F1B3BAA33}</c15:txfldGUID>
                      <c15:f>Daten_Diagramme!$E$17</c15:f>
                      <c15:dlblFieldTableCache>
                        <c:ptCount val="1"/>
                        <c:pt idx="0">
                          <c:v>-4.1</c:v>
                        </c:pt>
                      </c15:dlblFieldTableCache>
                    </c15:dlblFTEntry>
                  </c15:dlblFieldTable>
                  <c15:showDataLabelsRange val="0"/>
                </c:ext>
                <c:ext xmlns:c16="http://schemas.microsoft.com/office/drawing/2014/chart" uri="{C3380CC4-5D6E-409C-BE32-E72D297353CC}">
                  <c16:uniqueId val="{00000003-BC67-4BD5-9F56-8D4739C92C1D}"/>
                </c:ext>
              </c:extLst>
            </c:dLbl>
            <c:dLbl>
              <c:idx val="4"/>
              <c:tx>
                <c:strRef>
                  <c:f>Daten_Diagramme!$E$18</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{9D317ED2-DCFD-4ADE-84BD-999AC64D20FF}</c15:txfldGUID>
                      <c15:f>Daten_Diagramme!$E$18</c15:f>
                      <c15:dlblFieldTableCache>
                        <c:ptCount val="1"/>
                        <c:pt idx="0">
                          <c:v>-4.4</c:v>
                        </c:pt>
                      </c15:dlblFieldTableCache>
                    </c15:dlblFTEntry>
                  </c15:dlblFieldTable>
                  <c15:showDataLabelsRange val="0"/>
                </c:ext>
                <c:ext xmlns:c16="http://schemas.microsoft.com/office/drawing/2014/chart" uri="{C3380CC4-5D6E-409C-BE32-E72D297353CC}">
                  <c16:uniqueId val="{00000004-BC67-4BD5-9F56-8D4739C92C1D}"/>
                </c:ext>
              </c:extLst>
            </c:dLbl>
            <c:dLbl>
              <c:idx val="5"/>
              <c:tx>
                <c:strRef>
                  <c:f>Daten_Diagramme!$E$19</c:f>
                  <c:strCache>
                    <c:ptCount val="1"/>
                    <c:pt idx="0">
                      <c:v>-7.3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{114F4507-92E8-40AF-A6E8-D3F00FD2A310}</c15:txfldGUID>
                      <c15:f>Daten_Diagramme!$E$19</c15:f>
                      <c15:dlblFieldTableCache>
                        <c:ptCount val="1"/>
                        <c:pt idx="0">
                          <c:v>-7.3</c:v>
                        </c:pt>
                      </c15:dlblFieldTableCache>
                    </c15:dlblFTEntry>
                  </c15:dlblFieldTable>
                  <c15:showDataLabelsRange val="0"/>
                </c:ext>
                <c:ext xmlns:c16="http://schemas.microsoft.com/office/drawing/2014/chart" uri="{C3380CC4-5D6E-409C-BE32-E72D297353CC}">
                  <c16:uniqueId val="{00000005-BC67-4BD5-9F56-8D4739C92C1D}"/>
                </c:ext>
              </c:extLst>
            </c:dLbl>
            <c:dLbl>
              <c:idx val="6"/>
              <c:tx>
                <c:strRef>
                  <c:f>Daten_Diagramme!$E$20</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{B26D5E96-775B-43E7-8F4F-3075E98933DE}</c15:txfldGUID>
                      <c15:f>Daten_Diagramme!$E$20</c15:f>
                      <c15:dlblFieldTableCache>
                        <c:ptCount val="1"/>
                        <c:pt idx="0">
                          <c:v>5.2</c:v>
                        </c:pt>
                      </c15:dlblFieldTableCache>
                    </c15:dlblFTEntry>
                  </c15:dlblFieldTable>
                  <c15:showDataLabelsRange val="0"/>
                </c:ext>
                <c:ext xmlns:c16="http://schemas.microsoft.com/office/drawing/2014/chart" uri="{C3380CC4-5D6E-409C-BE32-E72D297353CC}">
                  <c16:uniqueId val="{00000006-BC67-4BD5-9F56-8D4739C92C1D}"/>
                </c:ext>
              </c:extLst>
            </c:dLbl>
            <c:dLbl>
              <c:idx val="7"/>
              <c:tx>
                <c:strRef>
                  <c:f>Daten_Diagramme!$E$21</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{93C3D6C8-8B27-4D70-BD23-47A9339D3DC7}</c15:txfldGUID>
                      <c15:f>Daten_Diagramme!$E$21</c15:f>
                      <c15:dlblFieldTableCache>
                        <c:ptCount val="1"/>
                        <c:pt idx="0">
                          <c:v>2.5</c:v>
                        </c:pt>
                      </c15:dlblFieldTableCache>
                    </c15:dlblFTEntry>
                  </c15:dlblFieldTable>
                  <c15:showDataLabelsRange val="0"/>
                </c:ext>
                <c:ext xmlns:c16="http://schemas.microsoft.com/office/drawing/2014/chart" uri="{C3380CC4-5D6E-409C-BE32-E72D297353CC}">
                  <c16:uniqueId val="{00000007-BC67-4BD5-9F56-8D4739C92C1D}"/>
                </c:ext>
              </c:extLst>
            </c:dLbl>
            <c:dLbl>
              <c:idx val="8"/>
              <c:tx>
                <c:strRef>
                  <c:f>Daten_Diagramme!$E$22</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{556A6651-630C-4E64-B5E5-E7946C03F2B5}</c15:txfldGUID>
                      <c15:f>Daten_Diagramme!$E$22</c15:f>
                      <c15:dlblFieldTableCache>
                        <c:ptCount val="1"/>
                        <c:pt idx="0">
                          <c:v>-1.0</c:v>
                        </c:pt>
                      </c15:dlblFieldTableCache>
                    </c15:dlblFTEntry>
                  </c15:dlblFieldTable>
                  <c15:showDataLabelsRange val="0"/>
                </c:ext>
                <c:ext xmlns:c16="http://schemas.microsoft.com/office/drawing/2014/chart" uri="{C3380CC4-5D6E-409C-BE32-E72D297353CC}">
                  <c16:uniqueId val="{00000008-BC67-4BD5-9F56-8D4739C92C1D}"/>
                </c:ext>
              </c:extLst>
            </c:dLbl>
            <c:dLbl>
              <c:idx val="9"/>
              <c:tx>
                <c:strRef>
                  <c:f>Daten_Diagramme!$E$23</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{E1458C3D-FFC2-4355-B13E-1648F0939BF2}</c15:txfldGUID>
                      <c15:f>Daten_Diagramme!$E$23</c15:f>
                      <c15:dlblFieldTableCache>
                        <c:ptCount val="1"/>
                        <c:pt idx="0">
                          <c:v>-3.4</c:v>
                        </c:pt>
                      </c15:dlblFieldTableCache>
                    </c15:dlblFTEntry>
                  </c15:dlblFieldTable>
                  <c15:showDataLabelsRange val="0"/>
                </c:ext>
                <c:ext xmlns:c16="http://schemas.microsoft.com/office/drawing/2014/chart" uri="{C3380CC4-5D6E-409C-BE32-E72D297353CC}">
                  <c16:uniqueId val="{00000009-BC67-4BD5-9F56-8D4739C92C1D}"/>
                </c:ext>
              </c:extLst>
            </c:dLbl>
            <c:dLbl>
              <c:idx val="10"/>
              <c:tx>
                <c:strRef>
                  <c:f>Daten_Diagramme!$E$24</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{386D5432-543C-4D20-8D96-21C6DE5FBB80}</c15:txfldGUID>
                      <c15:f>Daten_Diagramme!$E$24</c15:f>
                      <c15:dlblFieldTableCache>
                        <c:ptCount val="1"/>
                        <c:pt idx="0">
                          <c:v>-6.0</c:v>
                        </c:pt>
                      </c15:dlblFieldTableCache>
                    </c15:dlblFTEntry>
                  </c15:dlblFieldTable>
                  <c15:showDataLabelsRange val="0"/>
                </c:ext>
                <c:ext xmlns:c16="http://schemas.microsoft.com/office/drawing/2014/chart" uri="{C3380CC4-5D6E-409C-BE32-E72D297353CC}">
                  <c16:uniqueId val="{0000000A-BC67-4BD5-9F56-8D4739C92C1D}"/>
                </c:ext>
              </c:extLst>
            </c:dLbl>
            <c:dLbl>
              <c:idx val="11"/>
              <c:tx>
                <c:strRef>
                  <c:f>Daten_Diagramme!$E$25</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{30210550-E305-44D8-A706-5CF3F95B312D}</c15:txfldGUID>
                      <c15:f>Daten_Diagramme!$E$25</c15:f>
                      <c15:dlblFieldTableCache>
                        <c:ptCount val="1"/>
                        <c:pt idx="0">
                          <c:v>0.7</c:v>
                        </c:pt>
                      </c15:dlblFieldTableCache>
                    </c15:dlblFTEntry>
                  </c15:dlblFieldTable>
                  <c15:showDataLabelsRange val="0"/>
                </c:ext>
                <c:ext xmlns:c16="http://schemas.microsoft.com/office/drawing/2014/chart" uri="{C3380CC4-5D6E-409C-BE32-E72D297353CC}">
                  <c16:uniqueId val="{0000000B-BC67-4BD5-9F56-8D4739C92C1D}"/>
                </c:ext>
              </c:extLst>
            </c:dLbl>
            <c:dLbl>
              <c:idx val="12"/>
              <c:tx>
                <c:strRef>
                  <c:f>Daten_Diagramme!$E$26</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{A7E07505-D78B-4757-8516-146EF6CA1890}</c15:txfldGUID>
                      <c15:f>Daten_Diagramme!$E$26</c15:f>
                      <c15:dlblFieldTableCache>
                        <c:ptCount val="1"/>
                        <c:pt idx="0">
                          <c:v>-2.6</c:v>
                        </c:pt>
                      </c15:dlblFieldTableCache>
                    </c15:dlblFTEntry>
                  </c15:dlblFieldTable>
                  <c15:showDataLabelsRange val="0"/>
                </c:ext>
                <c:ext xmlns:c16="http://schemas.microsoft.com/office/drawing/2014/chart" uri="{C3380CC4-5D6E-409C-BE32-E72D297353CC}">
                  <c16:uniqueId val="{0000000C-BC67-4BD5-9F56-8D4739C92C1D}"/>
                </c:ext>
              </c:extLst>
            </c:dLbl>
            <c:dLbl>
              <c:idx val="13"/>
              <c:tx>
                <c:strRef>
                  <c:f>Daten_Diagramme!$E$27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{2A06C648-1667-4B3E-A0F1-AE8DCDEA5C3B}</c15:txfldGUID>
                      <c15:f>Daten_Diagramme!$E$27</c15:f>
                      <c15:dlblFieldTableCache>
                        <c:ptCount val="1"/>
                        <c:pt idx="0">
                          <c:v>-0.8</c:v>
                        </c:pt>
                      </c15:dlblFieldTableCache>
                    </c15:dlblFTEntry>
                  </c15:dlblFieldTable>
                  <c15:showDataLabelsRange val="0"/>
                </c:ext>
                <c:ext xmlns:c16="http://schemas.microsoft.com/office/drawing/2014/chart" uri="{C3380CC4-5D6E-409C-BE32-E72D297353CC}">
                  <c16:uniqueId val="{0000000D-BC67-4BD5-9F56-8D4739C92C1D}"/>
                </c:ext>
              </c:extLst>
            </c:dLbl>
            <c:dLbl>
              <c:idx val="14"/>
              <c:tx>
                <c:strRef>
                  <c:f>Daten_Diagramme!$E$28</c:f>
                  <c:strCache>
                    <c:ptCount val="1"/>
                    <c:pt idx="0">
                      <c:v>-11.6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{436D78C0-F686-4F08-9A74-0B724CBBD5B1}</c15:txfldGUID>
                      <c15:f>Daten_Diagramme!$E$28</c15:f>
                      <c15:dlblFieldTableCache>
                        <c:ptCount val="1"/>
                        <c:pt idx="0">
                          <c:v>-11.6</c:v>
                        </c:pt>
                      </c15:dlblFieldTableCache>
                    </c15:dlblFTEntry>
                  </c15:dlblFieldTable>
                  <c15:showDataLabelsRange val="0"/>
                </c:ext>
                <c:ext xmlns:c16="http://schemas.microsoft.com/office/drawing/2014/chart" uri="{C3380CC4-5D6E-409C-BE32-E72D297353CC}">
                  <c16:uniqueId val="{0000000E-BC67-4BD5-9F56-8D4739C92C1D}"/>
                </c:ext>
              </c:extLst>
            </c:dLbl>
            <c:dLbl>
              <c:idx val="15"/>
              <c:tx>
                <c:strRef>
                  <c:f>Daten_Diagramme!$E$29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{FEAD6DDE-00F4-4905-A5B6-EB1C7462E129}</c15:txfldGUID>
                      <c15:f>Daten_Diagramme!$E$29</c15:f>
                      <c15:dlblFieldTableCache>
                        <c:ptCount val="1"/>
                      </c15:dlblFieldTableCache>
                    </c15:dlblFTEntry>
                  </c15:dlblFieldTable>
                  <c15:showDataLabelsRange val="0"/>
                </c:ext>
                <c:ext xmlns:c16="http://schemas.microsoft.com/office/drawing/2014/chart" uri="{C3380CC4-5D6E-409C-BE32-E72D297353CC}">
                  <c16:uniqueId val="{0000000F-BC67-4BD5-9F56-8D4739C92C1D}"/>
                </c:ext>
              </c:extLst>
            </c:dLbl>
            <c:dLbl>
              <c:idx val="16"/>
              <c:tx>
                <c:strRef>
                  <c:f>Daten_Diagramme!$E$30</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{96EFD0BE-6124-4C7B-8503-3A9AB86B3D82}</c15:txfldGUID>
                      <c15:f>Daten_Diagramme!$E$30</c15:f>
                      <c15:dlblFieldTableCache>
                        <c:ptCount val="1"/>
                        <c:pt idx="0">
                          <c:v>0.6</c:v>
                        </c:pt>
                      </c15:dlblFieldTableCache>
                    </c15:dlblFTEntry>
                  </c15:dlblFieldTable>
                  <c15:showDataLabelsRange val="0"/>
                </c:ext>
                <c:ext xmlns:c16="http://schemas.microsoft.com/office/drawing/2014/chart" uri="{C3380CC4-5D6E-409C-BE32-E72D297353CC}">
                  <c16:uniqueId val="{00000010-BC67-4BD5-9F56-8D4739C92C1D}"/>
                </c:ext>
              </c:extLst>
            </c:dLbl>
            <c:dLbl>
              <c:idx val="17"/>
              <c:tx>
                <c:strRef>
                  <c:f>Daten_Diagramme!$E$31</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{26F9D506-1E7E-4D46-9547-31EC3BBAECED}</c15:txfldGUID>
                      <c15:f>Daten_Diagramme!$E$31</c15:f>
                      <c15:dlblFieldTableCache>
                        <c:ptCount val="1"/>
                        <c:pt idx="0">
                          <c:v>-2.3</c:v>
                        </c:pt>
                      </c15:dlblFieldTableCache>
                    </c15:dlblFTEntry>
                  </c15:dlblFieldTable>
                  <c15:showDataLabelsRange val="0"/>
                </c:ext>
                <c:ext xmlns:c16="http://schemas.microsoft.com/office/drawing/2014/chart" uri="{C3380CC4-5D6E-409C-BE32-E72D297353CC}">
                  <c16:uniqueId val="{00000011-BC67-4BD5-9F56-8D4739C92C1D}"/>
                </c:ext>
              </c:extLst>
            </c:dLbl>
            <c:dLbl>
              <c:idx val="18"/>
              <c:tx>
                <c:strRef>
                  <c:f>Daten_Diagramme!$E$32</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{F7AC3451-1253-4812-B460-9F1F71724E67}</c15:txfldGUID>
                      <c15:f>Daten_Diagramme!$E$32</c15:f>
                      <c15:dlblFieldTableCache>
                        <c:ptCount val="1"/>
                        <c:pt idx="0">
                          <c:v>3.0</c:v>
                        </c:pt>
                      </c15:dlblFieldTableCache>
                    </c15:dlblFTEntry>
                  </c15:dlblFieldTable>
                  <c15:showDataLabelsRange val="0"/>
                </c:ext>
                <c:ext xmlns:c16="http://schemas.microsoft.com/office/drawing/2014/chart" uri="{C3380CC4-5D6E-409C-BE32-E72D297353CC}">
                  <c16:uniqueId val="{00000012-BC67-4BD5-9F56-8D4739C92C1D}"/>
                </c:ext>
              </c:extLst>
            </c:dLbl>
            <c:dLbl>
              <c:idx val="19"/>
              <c:tx>
                <c:strRef>
                  <c:f>Daten_Diagramme!$E$33</c:f>
                  <c:strCache>
                    <c:ptCount val="1"/>
                    <c:pt idx="0">
                      <c:v>-19.7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{EE2014C8-AEC0-4542-A107-7E110E47CE40}</c15:txfldGUID>
                      <c15:f>Daten_Diagramme!$E$33</c15:f>
                      <c15:dlblFieldTableCache>
                        <c:ptCount val="1"/>
                        <c:pt idx="0">
                          <c:v>-19.7</c:v>
                        </c:pt>
                      </c15:dlblFieldTableCache>
                    </c15:dlblFTEntry>
                  </c15:dlblFieldTable>
                  <c15:showDataLabelsRange val="0"/>
                </c:ext>
                <c:ext xmlns:c16="http://schemas.microsoft.com/office/drawing/2014/chart" uri="{C3380CC4-5D6E-409C-BE32-E72D297353CC}">
                  <c16:uniqueId val="{00000013-BC67-4BD5-9F56-8D4739C92C1D}"/>
                </c:ext>
              </c:extLst>
            </c:dLbl>
            <c:dLbl>
              <c:idx val="20"/>
              <c:tx>
                <c:strRef>
                  <c:f>Daten_Diagramme!$E$34</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{3F3BBBDE-7C65-4ABD-937B-CD324165F0C6}</c15:txfldGUID>
                      <c15:f>Daten_Diagramme!$E$34</c15:f>
                      <c15:dlblFieldTableCache>
                        <c:ptCount val="1"/>
                        <c:pt idx="0">
                          <c:v>-4.8</c:v>
                        </c:pt>
                      </c15:dlblFieldTableCache>
                    </c15:dlblFTEntry>
                  </c15:dlblFieldTable>
                  <c15:showDataLabelsRange val="0"/>
                </c:ext>
                <c:ext xmlns:c16="http://schemas.microsoft.com/office/drawing/2014/chart" uri="{C3380CC4-5D6E-409C-BE32-E72D297353CC}">
                  <c16:uniqueId val="{00000014-BC67-4BD5-9F56-8D4739C92C1D}"/>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{9370AA7B-EE1F-4566-804E-A5866C3CCA79}</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BC67-4BD5-9F56-8D4739C92C1D}"/>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{BB0D71BF-901E-417B-AA3E-88CF4E58475A}</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BC67-4BD5-9F56-8D4739C92C1D}"/>
                </c:ext>
              </c:extLst>
            </c:dLbl>
            <c:dLbl>
              <c:idx val="23"/>
              <c:tx>
                <c:strRef>
                  <c:f>Daten_Diagramme!$E$37</c:f>
                  <c:strCache>
                    <c:ptCount val="1"/>
                    <c:pt idx="0">
                      <c:v>8.9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{1C3306FA-FE02-474A-88F0-3DE8FFA46939}</c15:txfldGUID>
                      <c15:f>Daten_Diagramme!$E$37</c15:f>
                      <c15:dlblFieldTableCache>
                        <c:ptCount val="1"/>
                        <c:pt idx="0">
                          <c:v>8.9</c:v>
                        </c:pt>
                      </c15:dlblFieldTableCache>
                    </c15:dlblFTEntry>
                  </c15:dlblFieldTable>
                  <c15:showDataLabelsRange val="0"/>
                </c:ext>
                <c:ext xmlns:c16="http://schemas.microsoft.com/office/drawing/2014/chart" uri="{C3380CC4-5D6E-409C-BE32-E72D297353CC}">
                  <c16:uniqueId val="{00000017-BC67-4BD5-9F56-8D4739C92C1D}"/>
                </c:ext>
              </c:extLst>
            </c:dLbl>
            <c:dLbl>
              <c:idx val="24"/>
              <c:tx>
                <c:strRef>
                  <c:f>Daten_Diagramme!$E$38</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{CC375DC2-BE80-4AB5-A834-434C27F7AD7A}</c15:txfldGUID>
                      <c15:f>Daten_Diagramme!$E$38</c15:f>
                      <c15:dlblFieldTableCache>
                        <c:ptCount val="1"/>
                        <c:pt idx="0">
                          <c:v>-2.2</c:v>
                        </c:pt>
                      </c15:dlblFieldTableCache>
                    </c15:dlblFTEntry>
                  </c15:dlblFieldTable>
                  <c15:showDataLabelsRange val="0"/>
                </c:ext>
                <c:ext xmlns:c16="http://schemas.microsoft.com/office/drawing/2014/chart" uri="{C3380CC4-5D6E-409C-BE32-E72D297353CC}">
                  <c16:uniqueId val="{00000018-BC67-4BD5-9F56-8D4739C92C1D}"/>
                </c:ext>
              </c:extLst>
            </c:dLbl>
            <c:dLbl>
              <c:idx val="25"/>
              <c:tx>
                <c:strRef>
                  <c:f>Daten_Diagramme!$E$39</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{B42A55BF-E5D4-4237-A741-AFD2B0134854}</c15:txfldGUID>
                      <c15:f>Daten_Diagramme!$E$39</c15:f>
                      <c15:dlblFieldTableCache>
                        <c:ptCount val="1"/>
                        <c:pt idx="0">
                          <c:v>-4.0</c:v>
                        </c:pt>
                      </c15:dlblFieldTableCache>
                    </c15:dlblFTEntry>
                  </c15:dlblFieldTable>
                  <c15:showDataLabelsRange val="0"/>
                </c:ext>
                <c:ext xmlns:c16="http://schemas.microsoft.com/office/drawing/2014/chart" uri="{C3380CC4-5D6E-409C-BE32-E72D297353CC}">
                  <c16:uniqueId val="{00000019-BC67-4BD5-9F56-8D4739C92C1D}"/>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{9C0FC8B7-42CC-4C71-9C64-1B5B639F56BC}</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BC67-4BD5-9F56-8D4739C92C1D}"/>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{D347578A-489A-4CF8-821F-B3B32F1F8C24}</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BC67-4BD5-9F56-8D4739C92C1D}"/>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{F5264572-1D8C-4478-88C9-C4B799925585}</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BC67-4BD5-9F56-8D4739C92C1D}"/>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{F79E92A4-5CED-4CC0-ADDF-B806E7683215}</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BC67-4BD5-9F56-8D4739C92C1D}"/>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{B6708BA7-9F5D-4D58-849F-95E104323F29}</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BC67-4BD5-9F56-8D4739C92C1D}"/>
                </c:ext>
              </c:extLst>
            </c:dLbl>
            <c:dLbl>
              <c:idx val="31"/>
              <c:tx>
                <c:strRef>
                  <c:f>Daten_Diagramme!$E$45</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{66AD9515-41E1-48F8-9968-0268BAA786FB}</c15:txfldGUID>
                      <c15:f>Daten_Diagramme!$E$45</c15:f>
                      <c15:dlblFieldTableCache>
                        <c:ptCount val="1"/>
                        <c:pt idx="0">
                          <c:v>-4.0</c:v>
                        </c:pt>
                      </c15:dlblFieldTableCache>
                    </c15:dlblFTEntry>
                  </c15:dlblFieldTable>
                  <c15:showDataLabelsRange val="0"/>
                </c:ext>
                <c:ext xmlns:c16="http://schemas.microsoft.com/office/drawing/2014/chart" uri="{C3380CC4-5D6E-409C-BE32-E72D297353CC}">
                  <c16:uniqueId val="{0000001F-BC67-4BD5-9F56-8D4739C92C1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-3.2636299778462203</c:v>
                </c:pt>
                <c:pt idx="1">
                  <c:v>8.9397089397089395</c:v>
                </c:pt>
                <c:pt idx="2">
                  <c:v>-4.7945205479452051</c:v>
                </c:pt>
                <c:pt idx="3">
                  <c:v>-4.0506329113924053</c:v>
                </c:pt>
                <c:pt idx="4">
                  <c:v>-4.4280442804428048</c:v>
                </c:pt>
                <c:pt idx="5">
                  <c:v>-7.2510822510822512</c:v>
                </c:pt>
                <c:pt idx="6">
                  <c:v>5.2486187845303869</c:v>
                </c:pt>
                <c:pt idx="7">
                  <c:v>2.4933214603739984</c:v>
                </c:pt>
                <c:pt idx="8">
                  <c:v>-1.0364426613172852</c:v>
                </c:pt>
                <c:pt idx="9">
                  <c:v>-3.4482758620689653</c:v>
                </c:pt>
                <c:pt idx="10">
                  <c:v>-5.9716599190283404</c:v>
                </c:pt>
                <c:pt idx="11">
                  <c:v>0.73800738007380073</c:v>
                </c:pt>
                <c:pt idx="12">
                  <c:v>-2.6058631921824102</c:v>
                </c:pt>
                <c:pt idx="13">
                  <c:v>-0.76452599388379205</c:v>
                </c:pt>
                <c:pt idx="14">
                  <c:v>-11.594202898550725</c:v>
                </c:pt>
                <c:pt idx="15">
                  <c:v>150</c:v>
                </c:pt>
                <c:pt idx="16">
                  <c:v>0.57306590257879653</c:v>
                </c:pt>
                <c:pt idx="17">
                  <c:v>-2.2727272727272729</c:v>
                </c:pt>
                <c:pt idx="18">
                  <c:v>3.0326594090202179</c:v>
                </c:pt>
                <c:pt idx="19">
                  <c:v>-19.686800894854585</c:v>
                </c:pt>
                <c:pt idx="20">
                  <c:v>-4.7913446676970635</c:v>
                </c:pt>
                <c:pt idx="21">
                  <c:v>0</c:v>
                </c:pt>
                <c:pt idx="23">
                  <c:v>8.9397089397089395</c:v>
                </c:pt>
                <c:pt idx="24">
                  <c:v>-2.1664464993394978</c:v>
                </c:pt>
                <c:pt idx="25">
                  <c:v>-3.9674180183975842</c:v>
                </c:pt>
              </c:numCache>
            </c:numRef>
          </c:val>
          <c:extLst>
            <c:ext xmlns:c16="http://schemas.microsoft.com/office/drawing/2014/chart" uri="{C3380CC4-5D6E-409C-BE32-E72D297353CC}">
              <c16:uniqueId val="{00000020-BC67-4BD5-9F56-8D4739C92C1D}"/>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{8755C9FC-8861-491E-8624-8D2FE0E3C8CE}</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BC67-4BD5-9F56-8D4739C92C1D}"/>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{41D2B96B-36E5-4C76-8AC4-D7A82EE5F5F8}</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BC67-4BD5-9F56-8D4739C92C1D}"/>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{B2CCCF1B-5AB1-49C1-8A6B-B338ACBA6695}</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BC67-4BD5-9F56-8D4739C92C1D}"/>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{A598A5A1-A85F-4D3E-858D-13D49C2B7433}</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BC67-4BD5-9F56-8D4739C92C1D}"/>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{146ACBE7-7E6B-4FD2-BF0D-9654B500DF39}</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BC67-4BD5-9F56-8D4739C92C1D}"/>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{869336E8-B236-40A9-AB97-7B0B6CBBA204}</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BC67-4BD5-9F56-8D4739C92C1D}"/>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{C58C5FC1-4E18-4B38-8CEB-ADF1C2166299}</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BC67-4BD5-9F56-8D4739C92C1D}"/>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{5BDF3520-03D4-4BE6-BE38-2EC89FAE3B3D}</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BC67-4BD5-9F56-8D4739C92C1D}"/>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{B8417BF9-1217-4295-96BA-256CEAA49101}</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BC67-4BD5-9F56-8D4739C92C1D}"/>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{58C90C0A-4EE7-4DBB-874D-9B6A57072000}</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BC67-4BD5-9F56-8D4739C92C1D}"/>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{8C7554E8-074A-4026-844F-03D59471CE46}</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BC67-4BD5-9F56-8D4739C92C1D}"/>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{B1769F9E-F398-405F-91A6-FE70072C4464}</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BC67-4BD5-9F56-8D4739C92C1D}"/>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{7D7E14A1-F7DF-497C-A859-28BD4CE3805E}</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BC67-4BD5-9F56-8D4739C92C1D}"/>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{4BDEDACB-0049-4704-9B76-974BCBB76B89}</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BC67-4BD5-9F56-8D4739C92C1D}"/>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{AB686F89-584C-4D8C-93BD-364479DC652F}</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BC67-4BD5-9F56-8D4739C92C1D}"/>
                </c:ext>
              </c:extLst>
            </c:dLbl>
            <c:dLbl>
              <c:idx val="15"/>
              <c:tx>
                <c:strRef>
                  <c:f>Daten_Diagramme!$G$29</c:f>
                  <c:strCache>
                    <c:ptCount val="1"/>
                    <c:pt idx="0">
                      <c:v>&gt; 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{7742CE4A-C465-4998-A33D-552AF95BE5FF}</c15:txfldGUID>
                      <c15:f>Daten_Diagramme!$G$29</c15:f>
                      <c15:dlblFieldTableCache>
                        <c:ptCount val="1"/>
                        <c:pt idx="0">
                          <c:v>&gt; 50</c:v>
                        </c:pt>
                      </c15:dlblFieldTableCache>
                    </c15:dlblFTEntry>
                  </c15:dlblFieldTable>
                  <c15:showDataLabelsRange val="0"/>
                </c:ext>
                <c:ext xmlns:c16="http://schemas.microsoft.com/office/drawing/2014/chart" uri="{C3380CC4-5D6E-409C-BE32-E72D297353CC}">
                  <c16:uniqueId val="{00000030-BC67-4BD5-9F56-8D4739C92C1D}"/>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{F1771ECE-F59D-4C2F-9A27-6AD44B62EDC7}</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BC67-4BD5-9F56-8D4739C92C1D}"/>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{3D5CA34F-093F-4971-B49D-E9ABC749D422}</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BC67-4BD5-9F56-8D4739C92C1D}"/>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{D38CDCF2-5D1B-49A5-A811-C2391DB7D4A7}</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BC67-4BD5-9F56-8D4739C92C1D}"/>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{5FD4E7FD-201F-47EF-B5A6-9F2A05C39BD2}</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BC67-4BD5-9F56-8D4739C92C1D}"/>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{9AECB199-C5F1-45B3-B161-5BF9AB6A9275}</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BC67-4BD5-9F56-8D4739C92C1D}"/>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{23BF1CF5-066F-479A-BFA4-8D867EB520F5}</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BC67-4BD5-9F56-8D4739C92C1D}"/>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{75299990-2F1F-4112-BDB0-ED0A31DD249B}</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BC67-4BD5-9F56-8D4739C92C1D}"/>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{9F78A9BF-AA82-4154-8862-666BB96F44C4}</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BC67-4BD5-9F56-8D4739C92C1D}"/>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{7BC49FA4-864D-434C-AE86-343443031915}</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BC67-4BD5-9F56-8D4739C92C1D}"/>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{1906CC80-7AED-4037-9ABD-0E691699E9E0}</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BC67-4BD5-9F56-8D4739C92C1D}"/>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{9EBE8F93-4516-46D6-9C84-AD7A6D26FC6D}</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BC67-4BD5-9F56-8D4739C92C1D}"/>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{B04A0073-B09F-4882-8A7D-EB2C620E0A55}</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BC67-4BD5-9F56-8D4739C92C1D}"/>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{DC7CD188-F903-43DA-A0BC-6B661B716F61}</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BC67-4BD5-9F56-8D4739C92C1D}"/>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{4200401E-64DC-4FB9-8848-73F69BCF7050}</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BC67-4BD5-9F56-8D4739C92C1D}"/>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{DE87625A-D149-4D0C-99F4-1C16785CEE7D}</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BC67-4BD5-9F56-8D4739C92C1D}"/>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{4B06CA05-120A-4668-9CB0-51D6EC33B4A2}</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BC67-4BD5-9F56-8D4739C92C1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-0.75</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BC67-4BD5-9F56-8D4739C92C1D}"/>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45</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160</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BC67-4BD5-9F56-8D4739C92C1D}"/>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{EE8C90AE-D5B6-46C1-8F96-0D56C592FEC0}</c15:txfldGUID>
                      <c15:f>Diagramm!$I$46</c15:f>
                      <c15:dlblFieldTableCache>
                        <c:ptCount val="1"/>
                      </c15:dlblFieldTableCache>
                    </c15:dlblFTEntry>
                  </c15:dlblFieldTable>
                  <c15:showDataLabelsRange val="0"/>
                </c:ext>
                <c:ext xmlns:c16="http://schemas.microsoft.com/office/drawing/2014/chart" uri="{C3380CC4-5D6E-409C-BE32-E72D297353CC}">
                  <c16:uniqueId val="{00000000-AAFE-4F39-AE48-7E3DA229DCAE}"/>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{BDB03520-CD72-4B77-B53F-577A67A9CE45}</c15:txfldGUID>
                      <c15:f>Diagramm!$I$47</c15:f>
                      <c15:dlblFieldTableCache>
                        <c:ptCount val="1"/>
                      </c15:dlblFieldTableCache>
                    </c15:dlblFTEntry>
                  </c15:dlblFieldTable>
                  <c15:showDataLabelsRange val="0"/>
                </c:ext>
                <c:ext xmlns:c16="http://schemas.microsoft.com/office/drawing/2014/chart" uri="{C3380CC4-5D6E-409C-BE32-E72D297353CC}">
                  <c16:uniqueId val="{00000001-AAFE-4F39-AE48-7E3DA229DCAE}"/>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{19EC1938-65E8-456F-B02D-3AD00CD51DFC}</c15:txfldGUID>
                      <c15:f>Diagramm!$I$48</c15:f>
                      <c15:dlblFieldTableCache>
                        <c:ptCount val="1"/>
                      </c15:dlblFieldTableCache>
                    </c15:dlblFTEntry>
                  </c15:dlblFieldTable>
                  <c15:showDataLabelsRange val="0"/>
                </c:ext>
                <c:ext xmlns:c16="http://schemas.microsoft.com/office/drawing/2014/chart" uri="{C3380CC4-5D6E-409C-BE32-E72D297353CC}">
                  <c16:uniqueId val="{00000002-AAFE-4F39-AE48-7E3DA229DCAE}"/>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{8D92BFBC-4CB6-4661-B04B-1E3BB04AE2DC}</c15:txfldGUID>
                      <c15:f>Diagramm!$I$49</c15:f>
                      <c15:dlblFieldTableCache>
                        <c:ptCount val="1"/>
                      </c15:dlblFieldTableCache>
                    </c15:dlblFTEntry>
                  </c15:dlblFieldTable>
                  <c15:showDataLabelsRange val="0"/>
                </c:ext>
                <c:ext xmlns:c16="http://schemas.microsoft.com/office/drawing/2014/chart" uri="{C3380CC4-5D6E-409C-BE32-E72D297353CC}">
                  <c16:uniqueId val="{00000003-AAFE-4F39-AE48-7E3DA229DCAE}"/>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{F8316A50-7907-4B64-935A-D97C6A12FCBE}</c15:txfldGUID>
                      <c15:f>Diagramm!$I$50</c15:f>
                      <c15:dlblFieldTableCache>
                        <c:ptCount val="1"/>
                      </c15:dlblFieldTableCache>
                    </c15:dlblFTEntry>
                  </c15:dlblFieldTable>
                  <c15:showDataLabelsRange val="0"/>
                </c:ext>
                <c:ext xmlns:c16="http://schemas.microsoft.com/office/drawing/2014/chart" uri="{C3380CC4-5D6E-409C-BE32-E72D297353CC}">
                  <c16:uniqueId val="{00000004-AAFE-4F39-AE48-7E3DA229DCAE}"/>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{A2091C12-9D57-4E79-AF00-B6E010CA7746}</c15:txfldGUID>
                      <c15:f>Diagramm!$I$51</c15:f>
                      <c15:dlblFieldTableCache>
                        <c:ptCount val="1"/>
                      </c15:dlblFieldTableCache>
                    </c15:dlblFTEntry>
                  </c15:dlblFieldTable>
                  <c15:showDataLabelsRange val="0"/>
                </c:ext>
                <c:ext xmlns:c16="http://schemas.microsoft.com/office/drawing/2014/chart" uri="{C3380CC4-5D6E-409C-BE32-E72D297353CC}">
                  <c16:uniqueId val="{00000005-AAFE-4F39-AE48-7E3DA229DCAE}"/>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{F15E5193-C52E-4367-9838-6D57B15E7B15}</c15:txfldGUID>
                      <c15:f>Diagramm!$I$52</c15:f>
                      <c15:dlblFieldTableCache>
                        <c:ptCount val="1"/>
                      </c15:dlblFieldTableCache>
                    </c15:dlblFTEntry>
                  </c15:dlblFieldTable>
                  <c15:showDataLabelsRange val="0"/>
                </c:ext>
                <c:ext xmlns:c16="http://schemas.microsoft.com/office/drawing/2014/chart" uri="{C3380CC4-5D6E-409C-BE32-E72D297353CC}">
                  <c16:uniqueId val="{00000006-AAFE-4F39-AE48-7E3DA229DCAE}"/>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{6522A095-2ADE-48CD-B4BF-1BD68DD2F446}</c15:txfldGUID>
                      <c15:f>Diagramm!$I$53</c15:f>
                      <c15:dlblFieldTableCache>
                        <c:ptCount val="1"/>
                      </c15:dlblFieldTableCache>
                    </c15:dlblFTEntry>
                  </c15:dlblFieldTable>
                  <c15:showDataLabelsRange val="0"/>
                </c:ext>
                <c:ext xmlns:c16="http://schemas.microsoft.com/office/drawing/2014/chart" uri="{C3380CC4-5D6E-409C-BE32-E72D297353CC}">
                  <c16:uniqueId val="{00000007-AAFE-4F39-AE48-7E3DA229DCAE}"/>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{E4A7977C-2BB0-4F83-AF4C-4CE310D1D1ED}</c15:txfldGUID>
                      <c15:f>Diagramm!$I$54</c15:f>
                      <c15:dlblFieldTableCache>
                        <c:ptCount val="1"/>
                      </c15:dlblFieldTableCache>
                    </c15:dlblFTEntry>
                  </c15:dlblFieldTable>
                  <c15:showDataLabelsRange val="0"/>
                </c:ext>
                <c:ext xmlns:c16="http://schemas.microsoft.com/office/drawing/2014/chart" uri="{C3380CC4-5D6E-409C-BE32-E72D297353CC}">
                  <c16:uniqueId val="{00000008-AAFE-4F39-AE48-7E3DA229DCAE}"/>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{BD6C09F6-001C-4220-B6F6-738B528BDD65}</c15:txfldGUID>
                      <c15:f>Diagramm!$I$55</c15:f>
                      <c15:dlblFieldTableCache>
                        <c:ptCount val="1"/>
                      </c15:dlblFieldTableCache>
                    </c15:dlblFTEntry>
                  </c15:dlblFieldTable>
                  <c15:showDataLabelsRange val="0"/>
                </c:ext>
                <c:ext xmlns:c16="http://schemas.microsoft.com/office/drawing/2014/chart" uri="{C3380CC4-5D6E-409C-BE32-E72D297353CC}">
                  <c16:uniqueId val="{00000009-AAFE-4F39-AE48-7E3DA229DCAE}"/>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{7417A70E-5B71-4423-9404-C38B17A87430}</c15:txfldGUID>
                      <c15:f>Diagramm!$I$56</c15:f>
                      <c15:dlblFieldTableCache>
                        <c:ptCount val="1"/>
                      </c15:dlblFieldTableCache>
                    </c15:dlblFTEntry>
                  </c15:dlblFieldTable>
                  <c15:showDataLabelsRange val="0"/>
                </c:ext>
                <c:ext xmlns:c16="http://schemas.microsoft.com/office/drawing/2014/chart" uri="{C3380CC4-5D6E-409C-BE32-E72D297353CC}">
                  <c16:uniqueId val="{0000000A-AAFE-4F39-AE48-7E3DA229DCAE}"/>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{1DEC8362-E5B3-4DFA-A029-4EC02BA89CC5}</c15:txfldGUID>
                      <c15:f>Diagramm!$I$57</c15:f>
                      <c15:dlblFieldTableCache>
                        <c:ptCount val="1"/>
                      </c15:dlblFieldTableCache>
                    </c15:dlblFTEntry>
                  </c15:dlblFieldTable>
                  <c15:showDataLabelsRange val="0"/>
                </c:ext>
                <c:ext xmlns:c16="http://schemas.microsoft.com/office/drawing/2014/chart" uri="{C3380CC4-5D6E-409C-BE32-E72D297353CC}">
                  <c16:uniqueId val="{0000000B-AAFE-4F39-AE48-7E3DA229DCAE}"/>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{D0D28652-2E32-47E2-92BC-13EF1419BF87}</c15:txfldGUID>
                      <c15:f>Diagramm!$I$58</c15:f>
                      <c15:dlblFieldTableCache>
                        <c:ptCount val="1"/>
                      </c15:dlblFieldTableCache>
                    </c15:dlblFTEntry>
                  </c15:dlblFieldTable>
                  <c15:showDataLabelsRange val="0"/>
                </c:ext>
                <c:ext xmlns:c16="http://schemas.microsoft.com/office/drawing/2014/chart" uri="{C3380CC4-5D6E-409C-BE32-E72D297353CC}">
                  <c16:uniqueId val="{0000000C-AAFE-4F39-AE48-7E3DA229DCAE}"/>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{2074532D-7536-401C-96BA-D89EB1377482}</c15:txfldGUID>
                      <c15:f>Diagramm!$I$59</c15:f>
                      <c15:dlblFieldTableCache>
                        <c:ptCount val="1"/>
                      </c15:dlblFieldTableCache>
                    </c15:dlblFTEntry>
                  </c15:dlblFieldTable>
                  <c15:showDataLabelsRange val="0"/>
                </c:ext>
                <c:ext xmlns:c16="http://schemas.microsoft.com/office/drawing/2014/chart" uri="{C3380CC4-5D6E-409C-BE32-E72D297353CC}">
                  <c16:uniqueId val="{0000000D-AAFE-4F39-AE48-7E3DA229DCAE}"/>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{62803245-0BB5-4158-B4D5-720615C4B8BE}</c15:txfldGUID>
                      <c15:f>Diagramm!$I$60</c15:f>
                      <c15:dlblFieldTableCache>
                        <c:ptCount val="1"/>
                      </c15:dlblFieldTableCache>
                    </c15:dlblFTEntry>
                  </c15:dlblFieldTable>
                  <c15:showDataLabelsRange val="0"/>
                </c:ext>
                <c:ext xmlns:c16="http://schemas.microsoft.com/office/drawing/2014/chart" uri="{C3380CC4-5D6E-409C-BE32-E72D297353CC}">
                  <c16:uniqueId val="{0000000E-AAFE-4F39-AE48-7E3DA229DCAE}"/>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{7FBE4129-8B0D-45B3-A554-3F14109A036A}</c15:txfldGUID>
                      <c15:f>Diagramm!$I$61</c15:f>
                      <c15:dlblFieldTableCache>
                        <c:ptCount val="1"/>
                      </c15:dlblFieldTableCache>
                    </c15:dlblFTEntry>
                  </c15:dlblFieldTable>
                  <c15:showDataLabelsRange val="0"/>
                </c:ext>
                <c:ext xmlns:c16="http://schemas.microsoft.com/office/drawing/2014/chart" uri="{C3380CC4-5D6E-409C-BE32-E72D297353CC}">
                  <c16:uniqueId val="{0000000F-AAFE-4F39-AE48-7E3DA229DCAE}"/>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{BF13B8AA-A8A3-4DF6-9F2E-22513F7F9676}</c15:txfldGUID>
                      <c15:f>Diagramm!$I$62</c15:f>
                      <c15:dlblFieldTableCache>
                        <c:ptCount val="1"/>
                      </c15:dlblFieldTableCache>
                    </c15:dlblFTEntry>
                  </c15:dlblFieldTable>
                  <c15:showDataLabelsRange val="0"/>
                </c:ext>
                <c:ext xmlns:c16="http://schemas.microsoft.com/office/drawing/2014/chart" uri="{C3380CC4-5D6E-409C-BE32-E72D297353CC}">
                  <c16:uniqueId val="{00000010-AAFE-4F39-AE48-7E3DA229DCAE}"/>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{1F8FAFAB-FE8E-4058-AA5D-9813FEA94578}</c15:txfldGUID>
                      <c15:f>Diagramm!$I$63</c15:f>
                      <c15:dlblFieldTableCache>
                        <c:ptCount val="1"/>
                      </c15:dlblFieldTableCache>
                    </c15:dlblFTEntry>
                  </c15:dlblFieldTable>
                  <c15:showDataLabelsRange val="0"/>
                </c:ext>
                <c:ext xmlns:c16="http://schemas.microsoft.com/office/drawing/2014/chart" uri="{C3380CC4-5D6E-409C-BE32-E72D297353CC}">
                  <c16:uniqueId val="{00000011-AAFE-4F39-AE48-7E3DA229DCAE}"/>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{F25048D7-7DA7-4720-81A9-327ABA3DACD0}</c15:txfldGUID>
                      <c15:f>Diagramm!$I$64</c15:f>
                      <c15:dlblFieldTableCache>
                        <c:ptCount val="1"/>
                      </c15:dlblFieldTableCache>
                    </c15:dlblFTEntry>
                  </c15:dlblFieldTable>
                  <c15:showDataLabelsRange val="0"/>
                </c:ext>
                <c:ext xmlns:c16="http://schemas.microsoft.com/office/drawing/2014/chart" uri="{C3380CC4-5D6E-409C-BE32-E72D297353CC}">
                  <c16:uniqueId val="{00000012-AAFE-4F39-AE48-7E3DA229DCAE}"/>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{499D89CB-87CE-49A9-B138-CDE5AE57E197}</c15:txfldGUID>
                      <c15:f>Diagramm!$I$65</c15:f>
                      <c15:dlblFieldTableCache>
                        <c:ptCount val="1"/>
                      </c15:dlblFieldTableCache>
                    </c15:dlblFTEntry>
                  </c15:dlblFieldTable>
                  <c15:showDataLabelsRange val="0"/>
                </c:ext>
                <c:ext xmlns:c16="http://schemas.microsoft.com/office/drawing/2014/chart" uri="{C3380CC4-5D6E-409C-BE32-E72D297353CC}">
                  <c16:uniqueId val="{00000013-AAFE-4F39-AE48-7E3DA229DCAE}"/>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{DB810DD5-36E5-45A8-9A5C-898DDDD5CB78}</c15:txfldGUID>
                      <c15:f>Diagramm!$I$66</c15:f>
                      <c15:dlblFieldTableCache>
                        <c:ptCount val="1"/>
                      </c15:dlblFieldTableCache>
                    </c15:dlblFTEntry>
                  </c15:dlblFieldTable>
                  <c15:showDataLabelsRange val="0"/>
                </c:ext>
                <c:ext xmlns:c16="http://schemas.microsoft.com/office/drawing/2014/chart" uri="{C3380CC4-5D6E-409C-BE32-E72D297353CC}">
                  <c16:uniqueId val="{00000014-AAFE-4F39-AE48-7E3DA229DCAE}"/>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{CC53DDF9-7BE7-4D55-9584-99AED794959D}</c15:txfldGUID>
                      <c15:f>Diagramm!$I$67</c15:f>
                      <c15:dlblFieldTableCache>
                        <c:ptCount val="1"/>
                      </c15:dlblFieldTableCache>
                    </c15:dlblFTEntry>
                  </c15:dlblFieldTable>
                  <c15:showDataLabelsRange val="0"/>
                </c:ext>
                <c:ext xmlns:c16="http://schemas.microsoft.com/office/drawing/2014/chart" uri="{C3380CC4-5D6E-409C-BE32-E72D297353CC}">
                  <c16:uniqueId val="{00000015-AAFE-4F39-AE48-7E3DA229DCA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AAFE-4F39-AE48-7E3DA229DCAE}"/>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{AB82DC5A-A39F-4B9E-BBDE-8C92A81685B6}</c15:txfldGUID>
                      <c15:f>Diagramm!$K$46</c15:f>
                      <c15:dlblFieldTableCache>
                        <c:ptCount val="1"/>
                      </c15:dlblFieldTableCache>
                    </c15:dlblFTEntry>
                  </c15:dlblFieldTable>
                  <c15:showDataLabelsRange val="0"/>
                </c:ext>
                <c:ext xmlns:c16="http://schemas.microsoft.com/office/drawing/2014/chart" uri="{C3380CC4-5D6E-409C-BE32-E72D297353CC}">
                  <c16:uniqueId val="{00000017-AAFE-4F39-AE48-7E3DA229DCAE}"/>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{CA83F4E5-F8D8-4F07-A663-7041C954F090}</c15:txfldGUID>
                      <c15:f>Diagramm!$K$47</c15:f>
                      <c15:dlblFieldTableCache>
                        <c:ptCount val="1"/>
                      </c15:dlblFieldTableCache>
                    </c15:dlblFTEntry>
                  </c15:dlblFieldTable>
                  <c15:showDataLabelsRange val="0"/>
                </c:ext>
                <c:ext xmlns:c16="http://schemas.microsoft.com/office/drawing/2014/chart" uri="{C3380CC4-5D6E-409C-BE32-E72D297353CC}">
                  <c16:uniqueId val="{00000018-AAFE-4F39-AE48-7E3DA229DCAE}"/>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{3DA2EA4C-55EA-453F-A6B9-900F66630B90}</c15:txfldGUID>
                      <c15:f>Diagramm!$K$48</c15:f>
                      <c15:dlblFieldTableCache>
                        <c:ptCount val="1"/>
                      </c15:dlblFieldTableCache>
                    </c15:dlblFTEntry>
                  </c15:dlblFieldTable>
                  <c15:showDataLabelsRange val="0"/>
                </c:ext>
                <c:ext xmlns:c16="http://schemas.microsoft.com/office/drawing/2014/chart" uri="{C3380CC4-5D6E-409C-BE32-E72D297353CC}">
                  <c16:uniqueId val="{00000019-AAFE-4F39-AE48-7E3DA229DCAE}"/>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{5215742E-D22D-48FA-B015-1A0501428009}</c15:txfldGUID>
                      <c15:f>Diagramm!$K$49</c15:f>
                      <c15:dlblFieldTableCache>
                        <c:ptCount val="1"/>
                      </c15:dlblFieldTableCache>
                    </c15:dlblFTEntry>
                  </c15:dlblFieldTable>
                  <c15:showDataLabelsRange val="0"/>
                </c:ext>
                <c:ext xmlns:c16="http://schemas.microsoft.com/office/drawing/2014/chart" uri="{C3380CC4-5D6E-409C-BE32-E72D297353CC}">
                  <c16:uniqueId val="{0000001A-AAFE-4F39-AE48-7E3DA229DCAE}"/>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{2689237F-6CA1-438A-B6DF-8A99E4D8DCFD}</c15:txfldGUID>
                      <c15:f>Diagramm!$K$50</c15:f>
                      <c15:dlblFieldTableCache>
                        <c:ptCount val="1"/>
                      </c15:dlblFieldTableCache>
                    </c15:dlblFTEntry>
                  </c15:dlblFieldTable>
                  <c15:showDataLabelsRange val="0"/>
                </c:ext>
                <c:ext xmlns:c16="http://schemas.microsoft.com/office/drawing/2014/chart" uri="{C3380CC4-5D6E-409C-BE32-E72D297353CC}">
                  <c16:uniqueId val="{0000001B-AAFE-4F39-AE48-7E3DA229DCAE}"/>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{36441FE7-E3A6-40D3-B86A-88E969D0DCEB}</c15:txfldGUID>
                      <c15:f>Diagramm!$K$51</c15:f>
                      <c15:dlblFieldTableCache>
                        <c:ptCount val="1"/>
                      </c15:dlblFieldTableCache>
                    </c15:dlblFTEntry>
                  </c15:dlblFieldTable>
                  <c15:showDataLabelsRange val="0"/>
                </c:ext>
                <c:ext xmlns:c16="http://schemas.microsoft.com/office/drawing/2014/chart" uri="{C3380CC4-5D6E-409C-BE32-E72D297353CC}">
                  <c16:uniqueId val="{0000001C-AAFE-4F39-AE48-7E3DA229DCAE}"/>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{5019DB7D-FABD-469F-B16A-F4E32FCC2DEE}</c15:txfldGUID>
                      <c15:f>Diagramm!$K$52</c15:f>
                      <c15:dlblFieldTableCache>
                        <c:ptCount val="1"/>
                      </c15:dlblFieldTableCache>
                    </c15:dlblFTEntry>
                  </c15:dlblFieldTable>
                  <c15:showDataLabelsRange val="0"/>
                </c:ext>
                <c:ext xmlns:c16="http://schemas.microsoft.com/office/drawing/2014/chart" uri="{C3380CC4-5D6E-409C-BE32-E72D297353CC}">
                  <c16:uniqueId val="{0000001D-AAFE-4F39-AE48-7E3DA229DCAE}"/>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{7437E394-D9FE-4E42-9326-2EB5E6A0DFCC}</c15:txfldGUID>
                      <c15:f>Diagramm!$K$53</c15:f>
                      <c15:dlblFieldTableCache>
                        <c:ptCount val="1"/>
                      </c15:dlblFieldTableCache>
                    </c15:dlblFTEntry>
                  </c15:dlblFieldTable>
                  <c15:showDataLabelsRange val="0"/>
                </c:ext>
                <c:ext xmlns:c16="http://schemas.microsoft.com/office/drawing/2014/chart" uri="{C3380CC4-5D6E-409C-BE32-E72D297353CC}">
                  <c16:uniqueId val="{0000001E-AAFE-4F39-AE48-7E3DA229DCAE}"/>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{026CB90C-6903-49C4-9CE7-B01241125253}</c15:txfldGUID>
                      <c15:f>Diagramm!$K$54</c15:f>
                      <c15:dlblFieldTableCache>
                        <c:ptCount val="1"/>
                      </c15:dlblFieldTableCache>
                    </c15:dlblFTEntry>
                  </c15:dlblFieldTable>
                  <c15:showDataLabelsRange val="0"/>
                </c:ext>
                <c:ext xmlns:c16="http://schemas.microsoft.com/office/drawing/2014/chart" uri="{C3380CC4-5D6E-409C-BE32-E72D297353CC}">
                  <c16:uniqueId val="{0000001F-AAFE-4F39-AE48-7E3DA229DCAE}"/>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{BD245ECC-695E-45C8-9366-30552155DAA2}</c15:txfldGUID>
                      <c15:f>Diagramm!$K$55</c15:f>
                      <c15:dlblFieldTableCache>
                        <c:ptCount val="1"/>
                      </c15:dlblFieldTableCache>
                    </c15:dlblFTEntry>
                  </c15:dlblFieldTable>
                  <c15:showDataLabelsRange val="0"/>
                </c:ext>
                <c:ext xmlns:c16="http://schemas.microsoft.com/office/drawing/2014/chart" uri="{C3380CC4-5D6E-409C-BE32-E72D297353CC}">
                  <c16:uniqueId val="{00000020-AAFE-4F39-AE48-7E3DA229DCAE}"/>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{0BE7B4C9-948C-408E-B017-EE8C02F25FF0}</c15:txfldGUID>
                      <c15:f>Diagramm!$K$56</c15:f>
                      <c15:dlblFieldTableCache>
                        <c:ptCount val="1"/>
                      </c15:dlblFieldTableCache>
                    </c15:dlblFTEntry>
                  </c15:dlblFieldTable>
                  <c15:showDataLabelsRange val="0"/>
                </c:ext>
                <c:ext xmlns:c16="http://schemas.microsoft.com/office/drawing/2014/chart" uri="{C3380CC4-5D6E-409C-BE32-E72D297353CC}">
                  <c16:uniqueId val="{00000021-AAFE-4F39-AE48-7E3DA229DCAE}"/>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{423A4210-1DA4-4F5A-851B-55E5A7314E1E}</c15:txfldGUID>
                      <c15:f>Diagramm!$K$57</c15:f>
                      <c15:dlblFieldTableCache>
                        <c:ptCount val="1"/>
                      </c15:dlblFieldTableCache>
                    </c15:dlblFTEntry>
                  </c15:dlblFieldTable>
                  <c15:showDataLabelsRange val="0"/>
                </c:ext>
                <c:ext xmlns:c16="http://schemas.microsoft.com/office/drawing/2014/chart" uri="{C3380CC4-5D6E-409C-BE32-E72D297353CC}">
                  <c16:uniqueId val="{00000022-AAFE-4F39-AE48-7E3DA229DCAE}"/>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{658B531D-87B6-4A58-9F62-4F46B986BBDD}</c15:txfldGUID>
                      <c15:f>Diagramm!$K$58</c15:f>
                      <c15:dlblFieldTableCache>
                        <c:ptCount val="1"/>
                      </c15:dlblFieldTableCache>
                    </c15:dlblFTEntry>
                  </c15:dlblFieldTable>
                  <c15:showDataLabelsRange val="0"/>
                </c:ext>
                <c:ext xmlns:c16="http://schemas.microsoft.com/office/drawing/2014/chart" uri="{C3380CC4-5D6E-409C-BE32-E72D297353CC}">
                  <c16:uniqueId val="{00000023-AAFE-4F39-AE48-7E3DA229DCAE}"/>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{39D759B9-560C-4CB1-B1DD-DF0EB40ED902}</c15:txfldGUID>
                      <c15:f>Diagramm!$K$59</c15:f>
                      <c15:dlblFieldTableCache>
                        <c:ptCount val="1"/>
                      </c15:dlblFieldTableCache>
                    </c15:dlblFTEntry>
                  </c15:dlblFieldTable>
                  <c15:showDataLabelsRange val="0"/>
                </c:ext>
                <c:ext xmlns:c16="http://schemas.microsoft.com/office/drawing/2014/chart" uri="{C3380CC4-5D6E-409C-BE32-E72D297353CC}">
                  <c16:uniqueId val="{00000024-AAFE-4F39-AE48-7E3DA229DCAE}"/>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{99E67666-99FC-497E-8E3D-8065746320E7}</c15:txfldGUID>
                      <c15:f>Diagramm!$K$60</c15:f>
                      <c15:dlblFieldTableCache>
                        <c:ptCount val="1"/>
                      </c15:dlblFieldTableCache>
                    </c15:dlblFTEntry>
                  </c15:dlblFieldTable>
                  <c15:showDataLabelsRange val="0"/>
                </c:ext>
                <c:ext xmlns:c16="http://schemas.microsoft.com/office/drawing/2014/chart" uri="{C3380CC4-5D6E-409C-BE32-E72D297353CC}">
                  <c16:uniqueId val="{00000025-AAFE-4F39-AE48-7E3DA229DCAE}"/>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{B2C44778-5843-4ED3-8E49-191656581797}</c15:txfldGUID>
                      <c15:f>Diagramm!$K$61</c15:f>
                      <c15:dlblFieldTableCache>
                        <c:ptCount val="1"/>
                      </c15:dlblFieldTableCache>
                    </c15:dlblFTEntry>
                  </c15:dlblFieldTable>
                  <c15:showDataLabelsRange val="0"/>
                </c:ext>
                <c:ext xmlns:c16="http://schemas.microsoft.com/office/drawing/2014/chart" uri="{C3380CC4-5D6E-409C-BE32-E72D297353CC}">
                  <c16:uniqueId val="{00000026-AAFE-4F39-AE48-7E3DA229DCAE}"/>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{89EAD2E3-3E2E-4389-9E09-B948A6E7493E}</c15:txfldGUID>
                      <c15:f>Diagramm!$K$62</c15:f>
                      <c15:dlblFieldTableCache>
                        <c:ptCount val="1"/>
                      </c15:dlblFieldTableCache>
                    </c15:dlblFTEntry>
                  </c15:dlblFieldTable>
                  <c15:showDataLabelsRange val="0"/>
                </c:ext>
                <c:ext xmlns:c16="http://schemas.microsoft.com/office/drawing/2014/chart" uri="{C3380CC4-5D6E-409C-BE32-E72D297353CC}">
                  <c16:uniqueId val="{00000027-AAFE-4F39-AE48-7E3DA229DCAE}"/>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{DBA9A211-D754-4520-BF90-58D30A3BE50C}</c15:txfldGUID>
                      <c15:f>Diagramm!$K$63</c15:f>
                      <c15:dlblFieldTableCache>
                        <c:ptCount val="1"/>
                      </c15:dlblFieldTableCache>
                    </c15:dlblFTEntry>
                  </c15:dlblFieldTable>
                  <c15:showDataLabelsRange val="0"/>
                </c:ext>
                <c:ext xmlns:c16="http://schemas.microsoft.com/office/drawing/2014/chart" uri="{C3380CC4-5D6E-409C-BE32-E72D297353CC}">
                  <c16:uniqueId val="{00000028-AAFE-4F39-AE48-7E3DA229DCAE}"/>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{0B1A623D-9DFC-4AFC-B9DF-705F655BC57A}</c15:txfldGUID>
                      <c15:f>Diagramm!$K$64</c15:f>
                      <c15:dlblFieldTableCache>
                        <c:ptCount val="1"/>
                      </c15:dlblFieldTableCache>
                    </c15:dlblFTEntry>
                  </c15:dlblFieldTable>
                  <c15:showDataLabelsRange val="0"/>
                </c:ext>
                <c:ext xmlns:c16="http://schemas.microsoft.com/office/drawing/2014/chart" uri="{C3380CC4-5D6E-409C-BE32-E72D297353CC}">
                  <c16:uniqueId val="{00000029-AAFE-4F39-AE48-7E3DA229DCAE}"/>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{C7C6DC59-7071-423C-B6D7-78377090AB0C}</c15:txfldGUID>
                      <c15:f>Diagramm!$K$65</c15:f>
                      <c15:dlblFieldTableCache>
                        <c:ptCount val="1"/>
                      </c15:dlblFieldTableCache>
                    </c15:dlblFTEntry>
                  </c15:dlblFieldTable>
                  <c15:showDataLabelsRange val="0"/>
                </c:ext>
                <c:ext xmlns:c16="http://schemas.microsoft.com/office/drawing/2014/chart" uri="{C3380CC4-5D6E-409C-BE32-E72D297353CC}">
                  <c16:uniqueId val="{0000002A-AAFE-4F39-AE48-7E3DA229DCAE}"/>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{D375D38C-D436-46BE-92F1-936C606112CF}</c15:txfldGUID>
                      <c15:f>Diagramm!$K$66</c15:f>
                      <c15:dlblFieldTableCache>
                        <c:ptCount val="1"/>
                      </c15:dlblFieldTableCache>
                    </c15:dlblFTEntry>
                  </c15:dlblFieldTable>
                  <c15:showDataLabelsRange val="0"/>
                </c:ext>
                <c:ext xmlns:c16="http://schemas.microsoft.com/office/drawing/2014/chart" uri="{C3380CC4-5D6E-409C-BE32-E72D297353CC}">
                  <c16:uniqueId val="{0000002B-AAFE-4F39-AE48-7E3DA229DCAE}"/>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{DDB72CA0-86E1-44D4-88B8-76CA9D612C11}</c15:txfldGUID>
                      <c15:f>Diagramm!$K$67</c15:f>
                      <c15:dlblFieldTableCache>
                        <c:ptCount val="1"/>
                      </c15:dlblFieldTableCache>
                    </c15:dlblFTEntry>
                  </c15:dlblFieldTable>
                  <c15:showDataLabelsRange val="0"/>
                </c:ext>
                <c:ext xmlns:c16="http://schemas.microsoft.com/office/drawing/2014/chart" uri="{C3380CC4-5D6E-409C-BE32-E72D297353CC}">
                  <c16:uniqueId val="{0000002C-AAFE-4F39-AE48-7E3DA229DCAE}"/>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AAFE-4F39-AE48-7E3DA229DCAE}"/>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{CE39076F-B2F5-4D20-954D-B6FF0D89997B}</c15:txfldGUID>
                      <c15:f>Diagramm!$J$46</c15:f>
                      <c15:dlblFieldTableCache>
                        <c:ptCount val="1"/>
                      </c15:dlblFieldTableCache>
                    </c15:dlblFTEntry>
                  </c15:dlblFieldTable>
                  <c15:showDataLabelsRange val="0"/>
                </c:ext>
                <c:ext xmlns:c16="http://schemas.microsoft.com/office/drawing/2014/chart" uri="{C3380CC4-5D6E-409C-BE32-E72D297353CC}">
                  <c16:uniqueId val="{0000002E-AAFE-4F39-AE48-7E3DA229DCAE}"/>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{2C9E5212-2558-4562-A5F6-90906D8E8037}</c15:txfldGUID>
                      <c15:f>Diagramm!$J$47</c15:f>
                      <c15:dlblFieldTableCache>
                        <c:ptCount val="1"/>
                      </c15:dlblFieldTableCache>
                    </c15:dlblFTEntry>
                  </c15:dlblFieldTable>
                  <c15:showDataLabelsRange val="0"/>
                </c:ext>
                <c:ext xmlns:c16="http://schemas.microsoft.com/office/drawing/2014/chart" uri="{C3380CC4-5D6E-409C-BE32-E72D297353CC}">
                  <c16:uniqueId val="{0000002F-AAFE-4F39-AE48-7E3DA229DCAE}"/>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{C0A70438-9084-4E50-8436-A7D49E3652C6}</c15:txfldGUID>
                      <c15:f>Diagramm!$J$48</c15:f>
                      <c15:dlblFieldTableCache>
                        <c:ptCount val="1"/>
                      </c15:dlblFieldTableCache>
                    </c15:dlblFTEntry>
                  </c15:dlblFieldTable>
                  <c15:showDataLabelsRange val="0"/>
                </c:ext>
                <c:ext xmlns:c16="http://schemas.microsoft.com/office/drawing/2014/chart" uri="{C3380CC4-5D6E-409C-BE32-E72D297353CC}">
                  <c16:uniqueId val="{00000030-AAFE-4F39-AE48-7E3DA229DCAE}"/>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{809A5C77-B60F-4950-9B60-7703E3CDFAE3}</c15:txfldGUID>
                      <c15:f>Diagramm!$J$49</c15:f>
                      <c15:dlblFieldTableCache>
                        <c:ptCount val="1"/>
                      </c15:dlblFieldTableCache>
                    </c15:dlblFTEntry>
                  </c15:dlblFieldTable>
                  <c15:showDataLabelsRange val="0"/>
                </c:ext>
                <c:ext xmlns:c16="http://schemas.microsoft.com/office/drawing/2014/chart" uri="{C3380CC4-5D6E-409C-BE32-E72D297353CC}">
                  <c16:uniqueId val="{00000031-AAFE-4F39-AE48-7E3DA229DCAE}"/>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{2FFEC40C-C9E2-4C96-BC44-C5D7D5437281}</c15:txfldGUID>
                      <c15:f>Diagramm!$J$50</c15:f>
                      <c15:dlblFieldTableCache>
                        <c:ptCount val="1"/>
                      </c15:dlblFieldTableCache>
                    </c15:dlblFTEntry>
                  </c15:dlblFieldTable>
                  <c15:showDataLabelsRange val="0"/>
                </c:ext>
                <c:ext xmlns:c16="http://schemas.microsoft.com/office/drawing/2014/chart" uri="{C3380CC4-5D6E-409C-BE32-E72D297353CC}">
                  <c16:uniqueId val="{00000032-AAFE-4F39-AE48-7E3DA229DCAE}"/>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{A4393CBD-38C0-454B-B336-DA851331F973}</c15:txfldGUID>
                      <c15:f>Diagramm!$J$51</c15:f>
                      <c15:dlblFieldTableCache>
                        <c:ptCount val="1"/>
                      </c15:dlblFieldTableCache>
                    </c15:dlblFTEntry>
                  </c15:dlblFieldTable>
                  <c15:showDataLabelsRange val="0"/>
                </c:ext>
                <c:ext xmlns:c16="http://schemas.microsoft.com/office/drawing/2014/chart" uri="{C3380CC4-5D6E-409C-BE32-E72D297353CC}">
                  <c16:uniqueId val="{00000033-AAFE-4F39-AE48-7E3DA229DCAE}"/>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{802667B4-AFD8-4384-A687-84A311E65B86}</c15:txfldGUID>
                      <c15:f>Diagramm!$J$52</c15:f>
                      <c15:dlblFieldTableCache>
                        <c:ptCount val="1"/>
                      </c15:dlblFieldTableCache>
                    </c15:dlblFTEntry>
                  </c15:dlblFieldTable>
                  <c15:showDataLabelsRange val="0"/>
                </c:ext>
                <c:ext xmlns:c16="http://schemas.microsoft.com/office/drawing/2014/chart" uri="{C3380CC4-5D6E-409C-BE32-E72D297353CC}">
                  <c16:uniqueId val="{00000034-AAFE-4F39-AE48-7E3DA229DCAE}"/>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{70CCD11A-CA0A-4660-A57B-07236EE30552}</c15:txfldGUID>
                      <c15:f>Diagramm!$J$53</c15:f>
                      <c15:dlblFieldTableCache>
                        <c:ptCount val="1"/>
                      </c15:dlblFieldTableCache>
                    </c15:dlblFTEntry>
                  </c15:dlblFieldTable>
                  <c15:showDataLabelsRange val="0"/>
                </c:ext>
                <c:ext xmlns:c16="http://schemas.microsoft.com/office/drawing/2014/chart" uri="{C3380CC4-5D6E-409C-BE32-E72D297353CC}">
                  <c16:uniqueId val="{00000035-AAFE-4F39-AE48-7E3DA229DCAE}"/>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{8F3C5F86-7D51-44F8-90D0-5408BA33A384}</c15:txfldGUID>
                      <c15:f>Diagramm!$J$54</c15:f>
                      <c15:dlblFieldTableCache>
                        <c:ptCount val="1"/>
                      </c15:dlblFieldTableCache>
                    </c15:dlblFTEntry>
                  </c15:dlblFieldTable>
                  <c15:showDataLabelsRange val="0"/>
                </c:ext>
                <c:ext xmlns:c16="http://schemas.microsoft.com/office/drawing/2014/chart" uri="{C3380CC4-5D6E-409C-BE32-E72D297353CC}">
                  <c16:uniqueId val="{00000036-AAFE-4F39-AE48-7E3DA229DCAE}"/>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{09AD033B-D140-4D32-ADA2-6922251C86B8}</c15:txfldGUID>
                      <c15:f>Diagramm!$J$55</c15:f>
                      <c15:dlblFieldTableCache>
                        <c:ptCount val="1"/>
                      </c15:dlblFieldTableCache>
                    </c15:dlblFTEntry>
                  </c15:dlblFieldTable>
                  <c15:showDataLabelsRange val="0"/>
                </c:ext>
                <c:ext xmlns:c16="http://schemas.microsoft.com/office/drawing/2014/chart" uri="{C3380CC4-5D6E-409C-BE32-E72D297353CC}">
                  <c16:uniqueId val="{00000037-AAFE-4F39-AE48-7E3DA229DCAE}"/>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{252A2B47-E6CF-4D1B-8D50-A26243F4B989}</c15:txfldGUID>
                      <c15:f>Diagramm!$J$56</c15:f>
                      <c15:dlblFieldTableCache>
                        <c:ptCount val="1"/>
                      </c15:dlblFieldTableCache>
                    </c15:dlblFTEntry>
                  </c15:dlblFieldTable>
                  <c15:showDataLabelsRange val="0"/>
                </c:ext>
                <c:ext xmlns:c16="http://schemas.microsoft.com/office/drawing/2014/chart" uri="{C3380CC4-5D6E-409C-BE32-E72D297353CC}">
                  <c16:uniqueId val="{00000038-AAFE-4F39-AE48-7E3DA229DCAE}"/>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{3F3DCD26-F9E8-46C7-ACC5-C9C1B0DA2C9D}</c15:txfldGUID>
                      <c15:f>Diagramm!$J$57</c15:f>
                      <c15:dlblFieldTableCache>
                        <c:ptCount val="1"/>
                      </c15:dlblFieldTableCache>
                    </c15:dlblFTEntry>
                  </c15:dlblFieldTable>
                  <c15:showDataLabelsRange val="0"/>
                </c:ext>
                <c:ext xmlns:c16="http://schemas.microsoft.com/office/drawing/2014/chart" uri="{C3380CC4-5D6E-409C-BE32-E72D297353CC}">
                  <c16:uniqueId val="{00000039-AAFE-4F39-AE48-7E3DA229DCAE}"/>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{F1DEE7C3-DF65-4D76-A312-40DD04EA26C2}</c15:txfldGUID>
                      <c15:f>Diagramm!$J$58</c15:f>
                      <c15:dlblFieldTableCache>
                        <c:ptCount val="1"/>
                      </c15:dlblFieldTableCache>
                    </c15:dlblFTEntry>
                  </c15:dlblFieldTable>
                  <c15:showDataLabelsRange val="0"/>
                </c:ext>
                <c:ext xmlns:c16="http://schemas.microsoft.com/office/drawing/2014/chart" uri="{C3380CC4-5D6E-409C-BE32-E72D297353CC}">
                  <c16:uniqueId val="{0000003A-AAFE-4F39-AE48-7E3DA229DCAE}"/>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{98CBF848-31F1-4C25-9BB0-AB14D0E6F9BA}</c15:txfldGUID>
                      <c15:f>Diagramm!$J$59</c15:f>
                      <c15:dlblFieldTableCache>
                        <c:ptCount val="1"/>
                      </c15:dlblFieldTableCache>
                    </c15:dlblFTEntry>
                  </c15:dlblFieldTable>
                  <c15:showDataLabelsRange val="0"/>
                </c:ext>
                <c:ext xmlns:c16="http://schemas.microsoft.com/office/drawing/2014/chart" uri="{C3380CC4-5D6E-409C-BE32-E72D297353CC}">
                  <c16:uniqueId val="{0000003B-AAFE-4F39-AE48-7E3DA229DCAE}"/>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{6A120458-3A90-4889-91C5-E20C9735DA0E}</c15:txfldGUID>
                      <c15:f>Diagramm!$J$60</c15:f>
                      <c15:dlblFieldTableCache>
                        <c:ptCount val="1"/>
                      </c15:dlblFieldTableCache>
                    </c15:dlblFTEntry>
                  </c15:dlblFieldTable>
                  <c15:showDataLabelsRange val="0"/>
                </c:ext>
                <c:ext xmlns:c16="http://schemas.microsoft.com/office/drawing/2014/chart" uri="{C3380CC4-5D6E-409C-BE32-E72D297353CC}">
                  <c16:uniqueId val="{0000003C-AAFE-4F39-AE48-7E3DA229DCAE}"/>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{4A68EDF4-3582-4D64-A359-E6BCB7FCA4F8}</c15:txfldGUID>
                      <c15:f>Diagramm!$J$61</c15:f>
                      <c15:dlblFieldTableCache>
                        <c:ptCount val="1"/>
                      </c15:dlblFieldTableCache>
                    </c15:dlblFTEntry>
                  </c15:dlblFieldTable>
                  <c15:showDataLabelsRange val="0"/>
                </c:ext>
                <c:ext xmlns:c16="http://schemas.microsoft.com/office/drawing/2014/chart" uri="{C3380CC4-5D6E-409C-BE32-E72D297353CC}">
                  <c16:uniqueId val="{0000003D-AAFE-4F39-AE48-7E3DA229DCAE}"/>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{A6CE2053-1C83-4638-AD99-F57A22965471}</c15:txfldGUID>
                      <c15:f>Diagramm!$J$62</c15:f>
                      <c15:dlblFieldTableCache>
                        <c:ptCount val="1"/>
                      </c15:dlblFieldTableCache>
                    </c15:dlblFTEntry>
                  </c15:dlblFieldTable>
                  <c15:showDataLabelsRange val="0"/>
                </c:ext>
                <c:ext xmlns:c16="http://schemas.microsoft.com/office/drawing/2014/chart" uri="{C3380CC4-5D6E-409C-BE32-E72D297353CC}">
                  <c16:uniqueId val="{0000003E-AAFE-4F39-AE48-7E3DA229DCAE}"/>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{BD375806-6528-43B4-9F51-8F146D1A637C}</c15:txfldGUID>
                      <c15:f>Diagramm!$J$63</c15:f>
                      <c15:dlblFieldTableCache>
                        <c:ptCount val="1"/>
                      </c15:dlblFieldTableCache>
                    </c15:dlblFTEntry>
                  </c15:dlblFieldTable>
                  <c15:showDataLabelsRange val="0"/>
                </c:ext>
                <c:ext xmlns:c16="http://schemas.microsoft.com/office/drawing/2014/chart" uri="{C3380CC4-5D6E-409C-BE32-E72D297353CC}">
                  <c16:uniqueId val="{0000003F-AAFE-4F39-AE48-7E3DA229DCAE}"/>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{A18F5C2B-5F3E-4006-AF85-FD4476065B8D}</c15:txfldGUID>
                      <c15:f>Diagramm!$J$64</c15:f>
                      <c15:dlblFieldTableCache>
                        <c:ptCount val="1"/>
                      </c15:dlblFieldTableCache>
                    </c15:dlblFTEntry>
                  </c15:dlblFieldTable>
                  <c15:showDataLabelsRange val="0"/>
                </c:ext>
                <c:ext xmlns:c16="http://schemas.microsoft.com/office/drawing/2014/chart" uri="{C3380CC4-5D6E-409C-BE32-E72D297353CC}">
                  <c16:uniqueId val="{00000040-AAFE-4F39-AE48-7E3DA229DCAE}"/>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{FD3BDC75-F366-479D-982D-3AC6F7207B71}</c15:txfldGUID>
                      <c15:f>Diagramm!$J$65</c15:f>
                      <c15:dlblFieldTableCache>
                        <c:ptCount val="1"/>
                      </c15:dlblFieldTableCache>
                    </c15:dlblFTEntry>
                  </c15:dlblFieldTable>
                  <c15:showDataLabelsRange val="0"/>
                </c:ext>
                <c:ext xmlns:c16="http://schemas.microsoft.com/office/drawing/2014/chart" uri="{C3380CC4-5D6E-409C-BE32-E72D297353CC}">
                  <c16:uniqueId val="{00000041-AAFE-4F39-AE48-7E3DA229DCAE}"/>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{C2F99583-5379-4439-8633-9632E614E85D}</c15:txfldGUID>
                      <c15:f>Diagramm!$J$66</c15:f>
                      <c15:dlblFieldTableCache>
                        <c:ptCount val="1"/>
                      </c15:dlblFieldTableCache>
                    </c15:dlblFTEntry>
                  </c15:dlblFieldTable>
                  <c15:showDataLabelsRange val="0"/>
                </c:ext>
                <c:ext xmlns:c16="http://schemas.microsoft.com/office/drawing/2014/chart" uri="{C3380CC4-5D6E-409C-BE32-E72D297353CC}">
                  <c16:uniqueId val="{00000042-AAFE-4F39-AE48-7E3DA229DCAE}"/>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{A6270B35-1080-4245-8D43-77E21C9F7DDD}</c15:txfldGUID>
                      <c15:f>Diagramm!$J$67</c15:f>
                      <c15:dlblFieldTableCache>
                        <c:ptCount val="1"/>
                      </c15:dlblFieldTableCache>
                    </c15:dlblFTEntry>
                  </c15:dlblFieldTable>
                  <c15:showDataLabelsRange val="0"/>
                </c:ext>
                <c:ext xmlns:c16="http://schemas.microsoft.com/office/drawing/2014/chart" uri="{C3380CC4-5D6E-409C-BE32-E72D297353CC}">
                  <c16:uniqueId val="{00000043-AAFE-4F39-AE48-7E3DA229DCA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AAFE-4F39-AE48-7E3DA229DCAE}"/>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5BD-4421-BD2F-B7CF59C2DE90}"/>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5BD-4421-BD2F-B7CF59C2DE90}"/>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5BD-4421-BD2F-B7CF59C2DE90}"/>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5BD-4421-BD2F-B7CF59C2DE90}"/>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5BD-4421-BD2F-B7CF59C2DE90}"/>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5BD-4421-BD2F-B7CF59C2DE90}"/>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5BD-4421-BD2F-B7CF59C2DE90}"/>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5BD-4421-BD2F-B7CF59C2DE90}"/>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5BD-4421-BD2F-B7CF59C2DE90}"/>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5BD-4421-BD2F-B7CF59C2DE90}"/>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5BD-4421-BD2F-B7CF59C2DE90}"/>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5BD-4421-BD2F-B7CF59C2DE90}"/>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B5BD-4421-BD2F-B7CF59C2DE90}"/>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B5BD-4421-BD2F-B7CF59C2DE90}"/>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B5BD-4421-BD2F-B7CF59C2DE90}"/>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B5BD-4421-BD2F-B7CF59C2DE90}"/>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B5BD-4421-BD2F-B7CF59C2DE90}"/>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B5BD-4421-BD2F-B7CF59C2DE90}"/>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B5BD-4421-BD2F-B7CF59C2DE90}"/>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B5BD-4421-BD2F-B7CF59C2DE90}"/>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B5BD-4421-BD2F-B7CF59C2DE90}"/>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B5BD-4421-BD2F-B7CF59C2DE9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B5BD-4421-BD2F-B7CF59C2DE90}"/>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B5BD-4421-BD2F-B7CF59C2DE90}"/>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B5BD-4421-BD2F-B7CF59C2DE90}"/>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B5BD-4421-BD2F-B7CF59C2DE90}"/>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B5BD-4421-BD2F-B7CF59C2DE90}"/>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B5BD-4421-BD2F-B7CF59C2DE90}"/>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B5BD-4421-BD2F-B7CF59C2DE90}"/>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B5BD-4421-BD2F-B7CF59C2DE90}"/>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B5BD-4421-BD2F-B7CF59C2DE90}"/>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B5BD-4421-BD2F-B7CF59C2DE90}"/>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B5BD-4421-BD2F-B7CF59C2DE90}"/>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B5BD-4421-BD2F-B7CF59C2DE90}"/>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B5BD-4421-BD2F-B7CF59C2DE90}"/>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B5BD-4421-BD2F-B7CF59C2DE90}"/>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B5BD-4421-BD2F-B7CF59C2DE90}"/>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B5BD-4421-BD2F-B7CF59C2DE90}"/>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B5BD-4421-BD2F-B7CF59C2DE90}"/>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B5BD-4421-BD2F-B7CF59C2DE90}"/>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B5BD-4421-BD2F-B7CF59C2DE90}"/>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B5BD-4421-BD2F-B7CF59C2DE90}"/>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B5BD-4421-BD2F-B7CF59C2DE90}"/>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B5BD-4421-BD2F-B7CF59C2DE90}"/>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B5BD-4421-BD2F-B7CF59C2DE90}"/>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B5BD-4421-BD2F-B7CF59C2DE90}"/>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B5BD-4421-BD2F-B7CF59C2DE90}"/>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B5BD-4421-BD2F-B7CF59C2DE90}"/>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B5BD-4421-BD2F-B7CF59C2DE90}"/>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B5BD-4421-BD2F-B7CF59C2DE90}"/>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B5BD-4421-BD2F-B7CF59C2DE90}"/>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B5BD-4421-BD2F-B7CF59C2DE90}"/>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B5BD-4421-BD2F-B7CF59C2DE90}"/>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B5BD-4421-BD2F-B7CF59C2DE90}"/>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B5BD-4421-BD2F-B7CF59C2DE90}"/>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B5BD-4421-BD2F-B7CF59C2DE90}"/>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B5BD-4421-BD2F-B7CF59C2DE90}"/>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B5BD-4421-BD2F-B7CF59C2DE90}"/>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B5BD-4421-BD2F-B7CF59C2DE90}"/>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B5BD-4421-BD2F-B7CF59C2DE90}"/>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B5BD-4421-BD2F-B7CF59C2DE90}"/>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B5BD-4421-BD2F-B7CF59C2DE90}"/>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B5BD-4421-BD2F-B7CF59C2DE90}"/>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B5BD-4421-BD2F-B7CF59C2DE90}"/>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B5BD-4421-BD2F-B7CF59C2DE90}"/>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B5BD-4421-BD2F-B7CF59C2DE90}"/>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B5BD-4421-BD2F-B7CF59C2DE90}"/>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B5BD-4421-BD2F-B7CF59C2DE9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B5BD-4421-BD2F-B7CF59C2DE90}"/>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102.50851772810663</c:v>
                </c:pt>
                <c:pt idx="2">
                  <c:v>104.3356172076828</c:v>
                </c:pt>
                <c:pt idx="3">
                  <c:v>99.940095099030287</c:v>
                </c:pt>
                <c:pt idx="4">
                  <c:v>102.47107716500057</c:v>
                </c:pt>
                <c:pt idx="5">
                  <c:v>105.06758021640645</c:v>
                </c:pt>
                <c:pt idx="6">
                  <c:v>106.97892096297127</c:v>
                </c:pt>
                <c:pt idx="7">
                  <c:v>103.00273316110675</c:v>
                </c:pt>
                <c:pt idx="8">
                  <c:v>105.3109438765959</c:v>
                </c:pt>
                <c:pt idx="9">
                  <c:v>107.4693923396608</c:v>
                </c:pt>
                <c:pt idx="10">
                  <c:v>109.51177505709686</c:v>
                </c:pt>
                <c:pt idx="11">
                  <c:v>105.82575161930437</c:v>
                </c:pt>
                <c:pt idx="12">
                  <c:v>108.52334419109664</c:v>
                </c:pt>
                <c:pt idx="13">
                  <c:v>110.64809614736606</c:v>
                </c:pt>
                <c:pt idx="14">
                  <c:v>112.58564528810513</c:v>
                </c:pt>
                <c:pt idx="15">
                  <c:v>109.04376801827101</c:v>
                </c:pt>
                <c:pt idx="16">
                  <c:v>111.07304653861993</c:v>
                </c:pt>
                <c:pt idx="17">
                  <c:v>113.763150997791</c:v>
                </c:pt>
                <c:pt idx="18">
                  <c:v>116.16496312104533</c:v>
                </c:pt>
                <c:pt idx="19">
                  <c:v>112.65491032985136</c:v>
                </c:pt>
                <c:pt idx="20">
                  <c:v>114.39589651428356</c:v>
                </c:pt>
                <c:pt idx="21">
                  <c:v>116.07323374143547</c:v>
                </c:pt>
                <c:pt idx="22">
                  <c:v>117.84417237635255</c:v>
                </c:pt>
                <c:pt idx="23">
                  <c:v>114.10573215021154</c:v>
                </c:pt>
                <c:pt idx="24">
                  <c:v>115.36373507057547</c:v>
                </c:pt>
              </c:numCache>
            </c:numRef>
          </c:val>
          <c:smooth val="0"/>
          <c:extLst>
            <c:ext xmlns:c16="http://schemas.microsoft.com/office/drawing/2014/chart" uri="{C3380CC4-5D6E-409C-BE32-E72D297353CC}">
              <c16:uniqueId val="{00000000-FC56-43CB-8A10-FDBFA0923C74}"/>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106.03479521565784</c:v>
                </c:pt>
                <c:pt idx="2">
                  <c:v>109.20623414280537</c:v>
                </c:pt>
                <c:pt idx="3">
                  <c:v>104.44001449800653</c:v>
                </c:pt>
                <c:pt idx="4">
                  <c:v>104.02319681043856</c:v>
                </c:pt>
                <c:pt idx="5">
                  <c:v>110.98223994200798</c:v>
                </c:pt>
                <c:pt idx="6">
                  <c:v>114.35302645886192</c:v>
                </c:pt>
                <c:pt idx="7">
                  <c:v>110.07611453425154</c:v>
                </c:pt>
                <c:pt idx="8">
                  <c:v>111.23595505617978</c:v>
                </c:pt>
                <c:pt idx="9">
                  <c:v>118.5755708590069</c:v>
                </c:pt>
                <c:pt idx="10">
                  <c:v>122.23631750634287</c:v>
                </c:pt>
                <c:pt idx="11">
                  <c:v>116.20152229068503</c:v>
                </c:pt>
                <c:pt idx="12">
                  <c:v>116.96266763320044</c:v>
                </c:pt>
                <c:pt idx="13">
                  <c:v>123.48677056904675</c:v>
                </c:pt>
                <c:pt idx="14">
                  <c:v>125.77020659659297</c:v>
                </c:pt>
                <c:pt idx="15">
                  <c:v>123.61362812613265</c:v>
                </c:pt>
                <c:pt idx="16">
                  <c:v>127.63682493657123</c:v>
                </c:pt>
                <c:pt idx="17">
                  <c:v>134.54150054367523</c:v>
                </c:pt>
                <c:pt idx="18">
                  <c:v>139.48894527002537</c:v>
                </c:pt>
                <c:pt idx="19">
                  <c:v>136.60746647335992</c:v>
                </c:pt>
                <c:pt idx="20">
                  <c:v>135.57448350851757</c:v>
                </c:pt>
                <c:pt idx="21">
                  <c:v>141.04748097136644</c:v>
                </c:pt>
                <c:pt idx="22">
                  <c:v>144.11018484958319</c:v>
                </c:pt>
                <c:pt idx="23">
                  <c:v>138.41971728887279</c:v>
                </c:pt>
                <c:pt idx="24">
                  <c:v>133.07357738310984</c:v>
                </c:pt>
              </c:numCache>
            </c:numRef>
          </c:val>
          <c:smooth val="0"/>
          <c:extLst>
            <c:ext xmlns:c16="http://schemas.microsoft.com/office/drawing/2014/chart" uri="{C3380CC4-5D6E-409C-BE32-E72D297353CC}">
              <c16:uniqueId val="{00000001-FC56-43CB-8A10-FDBFA0923C74}"/>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102.3969493372072</c:v>
                </c:pt>
                <c:pt idx="2">
                  <c:v>102.42418739785728</c:v>
                </c:pt>
                <c:pt idx="3">
                  <c:v>102.0700926094062</c:v>
                </c:pt>
                <c:pt idx="4">
                  <c:v>100.2723806065008</c:v>
                </c:pt>
                <c:pt idx="5">
                  <c:v>100.92609406210278</c:v>
                </c:pt>
                <c:pt idx="6">
                  <c:v>102.05193390230616</c:v>
                </c:pt>
                <c:pt idx="7">
                  <c:v>102.21536226620664</c:v>
                </c:pt>
                <c:pt idx="8">
                  <c:v>100.86253858725259</c:v>
                </c:pt>
                <c:pt idx="9">
                  <c:v>101.57980751770475</c:v>
                </c:pt>
                <c:pt idx="10">
                  <c:v>101.62520428545487</c:v>
                </c:pt>
                <c:pt idx="11">
                  <c:v>101.81587071000544</c:v>
                </c:pt>
                <c:pt idx="12">
                  <c:v>100.50844379880152</c:v>
                </c:pt>
                <c:pt idx="13">
                  <c:v>102.12456873070637</c:v>
                </c:pt>
                <c:pt idx="14">
                  <c:v>101.9339023061558</c:v>
                </c:pt>
                <c:pt idx="15">
                  <c:v>102.79644089340837</c:v>
                </c:pt>
                <c:pt idx="16">
                  <c:v>101.1621572544035</c:v>
                </c:pt>
                <c:pt idx="17">
                  <c:v>102.78736153985837</c:v>
                </c:pt>
                <c:pt idx="18">
                  <c:v>101.77955329580534</c:v>
                </c:pt>
                <c:pt idx="19">
                  <c:v>101.47085527510443</c:v>
                </c:pt>
                <c:pt idx="20">
                  <c:v>100.10895224260032</c:v>
                </c:pt>
                <c:pt idx="21">
                  <c:v>101.05320501180314</c:v>
                </c:pt>
                <c:pt idx="22">
                  <c:v>100.54476121300165</c:v>
                </c:pt>
                <c:pt idx="23">
                  <c:v>100.44488832395133</c:v>
                </c:pt>
                <c:pt idx="24">
                  <c:v>95.877973488287637</c:v>
                </c:pt>
              </c:numCache>
            </c:numRef>
          </c:val>
          <c:smooth val="0"/>
          <c:extLst>
            <c:ext xmlns:c16="http://schemas.microsoft.com/office/drawing/2014/chart" uri="{C3380CC4-5D6E-409C-BE32-E72D297353CC}">
              <c16:uniqueId val="{00000002-FC56-43CB-8A10-FDBFA0923C74}"/>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FC56-43CB-8A10-FDBFA0923C74}"/>
                </c:ext>
              </c:extLst>
            </c:dLbl>
            <c:dLbl>
              <c:idx val="1"/>
              <c:delete val="1"/>
              <c:extLst>
                <c:ext xmlns:c15="http://schemas.microsoft.com/office/drawing/2012/chart" uri="{CE6537A1-D6FC-4f65-9D91-7224C49458BB}"/>
                <c:ext xmlns:c16="http://schemas.microsoft.com/office/drawing/2014/chart" uri="{C3380CC4-5D6E-409C-BE32-E72D297353CC}">
                  <c16:uniqueId val="{00000004-FC56-43CB-8A10-FDBFA0923C74}"/>
                </c:ext>
              </c:extLst>
            </c:dLbl>
            <c:dLbl>
              <c:idx val="2"/>
              <c:delete val="1"/>
              <c:extLst>
                <c:ext xmlns:c15="http://schemas.microsoft.com/office/drawing/2012/chart" uri="{CE6537A1-D6FC-4f65-9D91-7224C49458BB}"/>
                <c:ext xmlns:c16="http://schemas.microsoft.com/office/drawing/2014/chart" uri="{C3380CC4-5D6E-409C-BE32-E72D297353CC}">
                  <c16:uniqueId val="{00000005-FC56-43CB-8A10-FDBFA0923C74}"/>
                </c:ext>
              </c:extLst>
            </c:dLbl>
            <c:dLbl>
              <c:idx val="3"/>
              <c:delete val="1"/>
              <c:extLst>
                <c:ext xmlns:c15="http://schemas.microsoft.com/office/drawing/2012/chart" uri="{CE6537A1-D6FC-4f65-9D91-7224C49458BB}"/>
                <c:ext xmlns:c16="http://schemas.microsoft.com/office/drawing/2014/chart" uri="{C3380CC4-5D6E-409C-BE32-E72D297353CC}">
                  <c16:uniqueId val="{00000006-FC56-43CB-8A10-FDBFA0923C74}"/>
                </c:ext>
              </c:extLst>
            </c:dLbl>
            <c:dLbl>
              <c:idx val="4"/>
              <c:delete val="1"/>
              <c:extLst>
                <c:ext xmlns:c15="http://schemas.microsoft.com/office/drawing/2012/chart" uri="{CE6537A1-D6FC-4f65-9D91-7224C49458BB}"/>
                <c:ext xmlns:c16="http://schemas.microsoft.com/office/drawing/2014/chart" uri="{C3380CC4-5D6E-409C-BE32-E72D297353CC}">
                  <c16:uniqueId val="{00000007-FC56-43CB-8A10-FDBFA0923C74}"/>
                </c:ext>
              </c:extLst>
            </c:dLbl>
            <c:dLbl>
              <c:idx val="5"/>
              <c:delete val="1"/>
              <c:extLst>
                <c:ext xmlns:c15="http://schemas.microsoft.com/office/drawing/2012/chart" uri="{CE6537A1-D6FC-4f65-9D91-7224C49458BB}"/>
                <c:ext xmlns:c16="http://schemas.microsoft.com/office/drawing/2014/chart" uri="{C3380CC4-5D6E-409C-BE32-E72D297353CC}">
                  <c16:uniqueId val="{00000008-FC56-43CB-8A10-FDBFA0923C74}"/>
                </c:ext>
              </c:extLst>
            </c:dLbl>
            <c:dLbl>
              <c:idx val="6"/>
              <c:delete val="1"/>
              <c:extLst>
                <c:ext xmlns:c15="http://schemas.microsoft.com/office/drawing/2012/chart" uri="{CE6537A1-D6FC-4f65-9D91-7224C49458BB}"/>
                <c:ext xmlns:c16="http://schemas.microsoft.com/office/drawing/2014/chart" uri="{C3380CC4-5D6E-409C-BE32-E72D297353CC}">
                  <c16:uniqueId val="{00000009-FC56-43CB-8A10-FDBFA0923C74}"/>
                </c:ext>
              </c:extLst>
            </c:dLbl>
            <c:dLbl>
              <c:idx val="7"/>
              <c:delete val="1"/>
              <c:extLst>
                <c:ext xmlns:c15="http://schemas.microsoft.com/office/drawing/2012/chart" uri="{CE6537A1-D6FC-4f65-9D91-7224C49458BB}"/>
                <c:ext xmlns:c16="http://schemas.microsoft.com/office/drawing/2014/chart" uri="{C3380CC4-5D6E-409C-BE32-E72D297353CC}">
                  <c16:uniqueId val="{0000000A-FC56-43CB-8A10-FDBFA0923C74}"/>
                </c:ext>
              </c:extLst>
            </c:dLbl>
            <c:dLbl>
              <c:idx val="8"/>
              <c:delete val="1"/>
              <c:extLst>
                <c:ext xmlns:c15="http://schemas.microsoft.com/office/drawing/2012/chart" uri="{CE6537A1-D6FC-4f65-9D91-7224C49458BB}"/>
                <c:ext xmlns:c16="http://schemas.microsoft.com/office/drawing/2014/chart" uri="{C3380CC4-5D6E-409C-BE32-E72D297353CC}">
                  <c16:uniqueId val="{0000000B-FC56-43CB-8A10-FDBFA0923C74}"/>
                </c:ext>
              </c:extLst>
            </c:dLbl>
            <c:dLbl>
              <c:idx val="9"/>
              <c:delete val="1"/>
              <c:extLst>
                <c:ext xmlns:c15="http://schemas.microsoft.com/office/drawing/2012/chart" uri="{CE6537A1-D6FC-4f65-9D91-7224C49458BB}"/>
                <c:ext xmlns:c16="http://schemas.microsoft.com/office/drawing/2014/chart" uri="{C3380CC4-5D6E-409C-BE32-E72D297353CC}">
                  <c16:uniqueId val="{0000000C-FC56-43CB-8A10-FDBFA0923C74}"/>
                </c:ext>
              </c:extLst>
            </c:dLbl>
            <c:dLbl>
              <c:idx val="10"/>
              <c:delete val="1"/>
              <c:extLst>
                <c:ext xmlns:c15="http://schemas.microsoft.com/office/drawing/2012/chart" uri="{CE6537A1-D6FC-4f65-9D91-7224C49458BB}"/>
                <c:ext xmlns:c16="http://schemas.microsoft.com/office/drawing/2014/chart" uri="{C3380CC4-5D6E-409C-BE32-E72D297353CC}">
                  <c16:uniqueId val="{0000000D-FC56-43CB-8A10-FDBFA0923C74}"/>
                </c:ext>
              </c:extLst>
            </c:dLbl>
            <c:dLbl>
              <c:idx val="11"/>
              <c:delete val="1"/>
              <c:extLst>
                <c:ext xmlns:c15="http://schemas.microsoft.com/office/drawing/2012/chart" uri="{CE6537A1-D6FC-4f65-9D91-7224C49458BB}"/>
                <c:ext xmlns:c16="http://schemas.microsoft.com/office/drawing/2014/chart" uri="{C3380CC4-5D6E-409C-BE32-E72D297353CC}">
                  <c16:uniqueId val="{0000000E-FC56-43CB-8A10-FDBFA0923C74}"/>
                </c:ext>
              </c:extLst>
            </c:dLbl>
            <c:dLbl>
              <c:idx val="12"/>
              <c:delete val="1"/>
              <c:extLst>
                <c:ext xmlns:c15="http://schemas.microsoft.com/office/drawing/2012/chart" uri="{CE6537A1-D6FC-4f65-9D91-7224C49458BB}"/>
                <c:ext xmlns:c16="http://schemas.microsoft.com/office/drawing/2014/chart" uri="{C3380CC4-5D6E-409C-BE32-E72D297353CC}">
                  <c16:uniqueId val="{0000000F-FC56-43CB-8A10-FDBFA0923C74}"/>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C56-43CB-8A10-FDBFA0923C74}"/>
                </c:ext>
              </c:extLst>
            </c:dLbl>
            <c:dLbl>
              <c:idx val="14"/>
              <c:delete val="1"/>
              <c:extLst>
                <c:ext xmlns:c15="http://schemas.microsoft.com/office/drawing/2012/chart" uri="{CE6537A1-D6FC-4f65-9D91-7224C49458BB}"/>
                <c:ext xmlns:c16="http://schemas.microsoft.com/office/drawing/2014/chart" uri="{C3380CC4-5D6E-409C-BE32-E72D297353CC}">
                  <c16:uniqueId val="{00000011-FC56-43CB-8A10-FDBFA0923C74}"/>
                </c:ext>
              </c:extLst>
            </c:dLbl>
            <c:dLbl>
              <c:idx val="15"/>
              <c:delete val="1"/>
              <c:extLst>
                <c:ext xmlns:c15="http://schemas.microsoft.com/office/drawing/2012/chart" uri="{CE6537A1-D6FC-4f65-9D91-7224C49458BB}"/>
                <c:ext xmlns:c16="http://schemas.microsoft.com/office/drawing/2014/chart" uri="{C3380CC4-5D6E-409C-BE32-E72D297353CC}">
                  <c16:uniqueId val="{00000012-FC56-43CB-8A10-FDBFA0923C74}"/>
                </c:ext>
              </c:extLst>
            </c:dLbl>
            <c:dLbl>
              <c:idx val="16"/>
              <c:delete val="1"/>
              <c:extLst>
                <c:ext xmlns:c15="http://schemas.microsoft.com/office/drawing/2012/chart" uri="{CE6537A1-D6FC-4f65-9D91-7224C49458BB}"/>
                <c:ext xmlns:c16="http://schemas.microsoft.com/office/drawing/2014/chart" uri="{C3380CC4-5D6E-409C-BE32-E72D297353CC}">
                  <c16:uniqueId val="{00000013-FC56-43CB-8A10-FDBFA0923C74}"/>
                </c:ext>
              </c:extLst>
            </c:dLbl>
            <c:dLbl>
              <c:idx val="17"/>
              <c:delete val="1"/>
              <c:extLst>
                <c:ext xmlns:c15="http://schemas.microsoft.com/office/drawing/2012/chart" uri="{CE6537A1-D6FC-4f65-9D91-7224C49458BB}"/>
                <c:ext xmlns:c16="http://schemas.microsoft.com/office/drawing/2014/chart" uri="{C3380CC4-5D6E-409C-BE32-E72D297353CC}">
                  <c16:uniqueId val="{00000014-FC56-43CB-8A10-FDBFA0923C74}"/>
                </c:ext>
              </c:extLst>
            </c:dLbl>
            <c:dLbl>
              <c:idx val="18"/>
              <c:delete val="1"/>
              <c:extLst>
                <c:ext xmlns:c15="http://schemas.microsoft.com/office/drawing/2012/chart" uri="{CE6537A1-D6FC-4f65-9D91-7224C49458BB}"/>
                <c:ext xmlns:c16="http://schemas.microsoft.com/office/drawing/2014/chart" uri="{C3380CC4-5D6E-409C-BE32-E72D297353CC}">
                  <c16:uniqueId val="{00000015-FC56-43CB-8A10-FDBFA0923C74}"/>
                </c:ext>
              </c:extLst>
            </c:dLbl>
            <c:dLbl>
              <c:idx val="19"/>
              <c:delete val="1"/>
              <c:extLst>
                <c:ext xmlns:c15="http://schemas.microsoft.com/office/drawing/2012/chart" uri="{CE6537A1-D6FC-4f65-9D91-7224C49458BB}"/>
                <c:ext xmlns:c16="http://schemas.microsoft.com/office/drawing/2014/chart" uri="{C3380CC4-5D6E-409C-BE32-E72D297353CC}">
                  <c16:uniqueId val="{00000016-FC56-43CB-8A10-FDBFA0923C74}"/>
                </c:ext>
              </c:extLst>
            </c:dLbl>
            <c:dLbl>
              <c:idx val="20"/>
              <c:delete val="1"/>
              <c:extLst>
                <c:ext xmlns:c15="http://schemas.microsoft.com/office/drawing/2012/chart" uri="{CE6537A1-D6FC-4f65-9D91-7224C49458BB}"/>
                <c:ext xmlns:c16="http://schemas.microsoft.com/office/drawing/2014/chart" uri="{C3380CC4-5D6E-409C-BE32-E72D297353CC}">
                  <c16:uniqueId val="{00000017-FC56-43CB-8A10-FDBFA0923C74}"/>
                </c:ext>
              </c:extLst>
            </c:dLbl>
            <c:dLbl>
              <c:idx val="21"/>
              <c:delete val="1"/>
              <c:extLst>
                <c:ext xmlns:c15="http://schemas.microsoft.com/office/drawing/2012/chart" uri="{CE6537A1-D6FC-4f65-9D91-7224C49458BB}"/>
                <c:ext xmlns:c16="http://schemas.microsoft.com/office/drawing/2014/chart" uri="{C3380CC4-5D6E-409C-BE32-E72D297353CC}">
                  <c16:uniqueId val="{00000018-FC56-43CB-8A10-FDBFA0923C74}"/>
                </c:ext>
              </c:extLst>
            </c:dLbl>
            <c:dLbl>
              <c:idx val="22"/>
              <c:delete val="1"/>
              <c:extLst>
                <c:ext xmlns:c15="http://schemas.microsoft.com/office/drawing/2012/chart" uri="{CE6537A1-D6FC-4f65-9D91-7224C49458BB}"/>
                <c:ext xmlns:c16="http://schemas.microsoft.com/office/drawing/2014/chart" uri="{C3380CC4-5D6E-409C-BE32-E72D297353CC}">
                  <c16:uniqueId val="{00000019-FC56-43CB-8A10-FDBFA0923C74}"/>
                </c:ext>
              </c:extLst>
            </c:dLbl>
            <c:dLbl>
              <c:idx val="23"/>
              <c:delete val="1"/>
              <c:extLst>
                <c:ext xmlns:c15="http://schemas.microsoft.com/office/drawing/2012/chart" uri="{CE6537A1-D6FC-4f65-9D91-7224C49458BB}"/>
                <c:ext xmlns:c16="http://schemas.microsoft.com/office/drawing/2014/chart" uri="{C3380CC4-5D6E-409C-BE32-E72D297353CC}">
                  <c16:uniqueId val="{0000001A-FC56-43CB-8A10-FDBFA0923C74}"/>
                </c:ext>
              </c:extLst>
            </c:dLbl>
            <c:dLbl>
              <c:idx val="24"/>
              <c:delete val="1"/>
              <c:extLst>
                <c:ext xmlns:c15="http://schemas.microsoft.com/office/drawing/2012/chart" uri="{CE6537A1-D6FC-4f65-9D91-7224C49458BB}"/>
                <c:ext xmlns:c16="http://schemas.microsoft.com/office/drawing/2014/chart" uri="{C3380CC4-5D6E-409C-BE32-E72D297353CC}">
                  <c16:uniqueId val="{0000001B-FC56-43CB-8A10-FDBFA0923C74}"/>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FC56-43CB-8A10-FDBFA0923C74}"/>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Passau (09275)</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61625</v>
      </c>
      <c r="F11" s="238">
        <v>60953</v>
      </c>
      <c r="G11" s="238">
        <v>62950</v>
      </c>
      <c r="H11" s="238">
        <v>62004</v>
      </c>
      <c r="I11" s="265">
        <v>61108</v>
      </c>
      <c r="J11" s="263">
        <v>517</v>
      </c>
      <c r="K11" s="266">
        <v>0.84604307128362899</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17.653549695740367</v>
      </c>
      <c r="E13" s="115">
        <v>10879</v>
      </c>
      <c r="F13" s="114">
        <v>10541</v>
      </c>
      <c r="G13" s="114">
        <v>10999</v>
      </c>
      <c r="H13" s="114">
        <v>10901</v>
      </c>
      <c r="I13" s="140">
        <v>10592</v>
      </c>
      <c r="J13" s="115">
        <v>287</v>
      </c>
      <c r="K13" s="116">
        <v>2.7095921450151059</v>
      </c>
    </row>
    <row r="14" spans="1:255" ht="14.1" customHeight="1" x14ac:dyDescent="0.2">
      <c r="A14" s="306" t="s">
        <v>230</v>
      </c>
      <c r="B14" s="307"/>
      <c r="C14" s="308"/>
      <c r="D14" s="113">
        <v>65.924543610547673</v>
      </c>
      <c r="E14" s="115">
        <v>40626</v>
      </c>
      <c r="F14" s="114">
        <v>40317</v>
      </c>
      <c r="G14" s="114">
        <v>41801</v>
      </c>
      <c r="H14" s="114">
        <v>41108</v>
      </c>
      <c r="I14" s="140">
        <v>40532</v>
      </c>
      <c r="J14" s="115">
        <v>94</v>
      </c>
      <c r="K14" s="116">
        <v>0.23191552353695846</v>
      </c>
    </row>
    <row r="15" spans="1:255" ht="14.1" customHeight="1" x14ac:dyDescent="0.2">
      <c r="A15" s="306" t="s">
        <v>231</v>
      </c>
      <c r="B15" s="307"/>
      <c r="C15" s="308"/>
      <c r="D15" s="113">
        <v>9.7606490872210951</v>
      </c>
      <c r="E15" s="115">
        <v>6015</v>
      </c>
      <c r="F15" s="114">
        <v>6009</v>
      </c>
      <c r="G15" s="114">
        <v>6059</v>
      </c>
      <c r="H15" s="114">
        <v>5980</v>
      </c>
      <c r="I15" s="140">
        <v>5959</v>
      </c>
      <c r="J15" s="115">
        <v>56</v>
      </c>
      <c r="K15" s="116">
        <v>0.93975499244839733</v>
      </c>
    </row>
    <row r="16" spans="1:255" ht="14.1" customHeight="1" x14ac:dyDescent="0.2">
      <c r="A16" s="306" t="s">
        <v>232</v>
      </c>
      <c r="B16" s="307"/>
      <c r="C16" s="308"/>
      <c r="D16" s="113">
        <v>6.1111561866125763</v>
      </c>
      <c r="E16" s="115">
        <v>3766</v>
      </c>
      <c r="F16" s="114">
        <v>3747</v>
      </c>
      <c r="G16" s="114">
        <v>3744</v>
      </c>
      <c r="H16" s="114">
        <v>3672</v>
      </c>
      <c r="I16" s="140">
        <v>3677</v>
      </c>
      <c r="J16" s="115">
        <v>89</v>
      </c>
      <c r="K16" s="116">
        <v>2.4204514549904812</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0.84381338742393508</v>
      </c>
      <c r="E18" s="115">
        <v>520</v>
      </c>
      <c r="F18" s="114">
        <v>471</v>
      </c>
      <c r="G18" s="114">
        <v>524</v>
      </c>
      <c r="H18" s="114">
        <v>510</v>
      </c>
      <c r="I18" s="140">
        <v>502</v>
      </c>
      <c r="J18" s="115">
        <v>18</v>
      </c>
      <c r="K18" s="116">
        <v>3.5856573705179282</v>
      </c>
    </row>
    <row r="19" spans="1:255" ht="14.1" customHeight="1" x14ac:dyDescent="0.2">
      <c r="A19" s="306" t="s">
        <v>235</v>
      </c>
      <c r="B19" s="307" t="s">
        <v>236</v>
      </c>
      <c r="C19" s="308"/>
      <c r="D19" s="113">
        <v>0.6961460446247465</v>
      </c>
      <c r="E19" s="115">
        <v>429</v>
      </c>
      <c r="F19" s="114">
        <v>379</v>
      </c>
      <c r="G19" s="114">
        <v>426</v>
      </c>
      <c r="H19" s="114">
        <v>412</v>
      </c>
      <c r="I19" s="140">
        <v>404</v>
      </c>
      <c r="J19" s="115">
        <v>25</v>
      </c>
      <c r="K19" s="116">
        <v>6.1881188118811883</v>
      </c>
    </row>
    <row r="20" spans="1:255" ht="14.1" customHeight="1" x14ac:dyDescent="0.2">
      <c r="A20" s="306">
        <v>12</v>
      </c>
      <c r="B20" s="307" t="s">
        <v>237</v>
      </c>
      <c r="C20" s="308"/>
      <c r="D20" s="113">
        <v>0.55334685598377287</v>
      </c>
      <c r="E20" s="115">
        <v>341</v>
      </c>
      <c r="F20" s="114">
        <v>283</v>
      </c>
      <c r="G20" s="114">
        <v>374</v>
      </c>
      <c r="H20" s="114">
        <v>382</v>
      </c>
      <c r="I20" s="140">
        <v>367</v>
      </c>
      <c r="J20" s="115">
        <v>-26</v>
      </c>
      <c r="K20" s="116">
        <v>-7.084468664850136</v>
      </c>
    </row>
    <row r="21" spans="1:255" ht="14.1" customHeight="1" x14ac:dyDescent="0.2">
      <c r="A21" s="306">
        <v>21</v>
      </c>
      <c r="B21" s="307" t="s">
        <v>238</v>
      </c>
      <c r="C21" s="308"/>
      <c r="D21" s="113">
        <v>0.95415821501014197</v>
      </c>
      <c r="E21" s="115">
        <v>588</v>
      </c>
      <c r="F21" s="114">
        <v>440</v>
      </c>
      <c r="G21" s="114">
        <v>669</v>
      </c>
      <c r="H21" s="114">
        <v>657</v>
      </c>
      <c r="I21" s="140">
        <v>605</v>
      </c>
      <c r="J21" s="115">
        <v>-17</v>
      </c>
      <c r="K21" s="116">
        <v>-2.8099173553719008</v>
      </c>
    </row>
    <row r="22" spans="1:255" ht="14.1" customHeight="1" x14ac:dyDescent="0.2">
      <c r="A22" s="306">
        <v>22</v>
      </c>
      <c r="B22" s="307" t="s">
        <v>239</v>
      </c>
      <c r="C22" s="308"/>
      <c r="D22" s="113">
        <v>3.17079107505071</v>
      </c>
      <c r="E22" s="115">
        <v>1954</v>
      </c>
      <c r="F22" s="114">
        <v>1813</v>
      </c>
      <c r="G22" s="114">
        <v>1842</v>
      </c>
      <c r="H22" s="114">
        <v>1793</v>
      </c>
      <c r="I22" s="140">
        <v>1768</v>
      </c>
      <c r="J22" s="115">
        <v>186</v>
      </c>
      <c r="K22" s="116">
        <v>10.520361990950226</v>
      </c>
    </row>
    <row r="23" spans="1:255" ht="14.1" customHeight="1" x14ac:dyDescent="0.2">
      <c r="A23" s="306">
        <v>23</v>
      </c>
      <c r="B23" s="307" t="s">
        <v>240</v>
      </c>
      <c r="C23" s="308"/>
      <c r="D23" s="113">
        <v>0.21582150101419878</v>
      </c>
      <c r="E23" s="115">
        <v>133</v>
      </c>
      <c r="F23" s="114">
        <v>140</v>
      </c>
      <c r="G23" s="114">
        <v>144</v>
      </c>
      <c r="H23" s="114">
        <v>137</v>
      </c>
      <c r="I23" s="140">
        <v>138</v>
      </c>
      <c r="J23" s="115">
        <v>-5</v>
      </c>
      <c r="K23" s="116">
        <v>-3.6231884057971016</v>
      </c>
    </row>
    <row r="24" spans="1:255" ht="14.1" customHeight="1" x14ac:dyDescent="0.2">
      <c r="A24" s="306">
        <v>24</v>
      </c>
      <c r="B24" s="307" t="s">
        <v>241</v>
      </c>
      <c r="C24" s="308"/>
      <c r="D24" s="113">
        <v>7.341176470588235</v>
      </c>
      <c r="E24" s="115">
        <v>4524</v>
      </c>
      <c r="F24" s="114">
        <v>4567</v>
      </c>
      <c r="G24" s="114">
        <v>4680</v>
      </c>
      <c r="H24" s="114">
        <v>4718</v>
      </c>
      <c r="I24" s="140">
        <v>4713</v>
      </c>
      <c r="J24" s="115">
        <v>-189</v>
      </c>
      <c r="K24" s="116">
        <v>-4.0101845957988544</v>
      </c>
    </row>
    <row r="25" spans="1:255" ht="14.1" customHeight="1" x14ac:dyDescent="0.2">
      <c r="A25" s="306">
        <v>25</v>
      </c>
      <c r="B25" s="307" t="s">
        <v>242</v>
      </c>
      <c r="C25" s="308"/>
      <c r="D25" s="113">
        <v>6.8430020283975663</v>
      </c>
      <c r="E25" s="115">
        <v>4217</v>
      </c>
      <c r="F25" s="114">
        <v>4272</v>
      </c>
      <c r="G25" s="114">
        <v>4324</v>
      </c>
      <c r="H25" s="114">
        <v>4329</v>
      </c>
      <c r="I25" s="140">
        <v>4355</v>
      </c>
      <c r="J25" s="115">
        <v>-138</v>
      </c>
      <c r="K25" s="116">
        <v>-3.1687715269804824</v>
      </c>
    </row>
    <row r="26" spans="1:255" ht="14.1" customHeight="1" x14ac:dyDescent="0.2">
      <c r="A26" s="306">
        <v>26</v>
      </c>
      <c r="B26" s="307" t="s">
        <v>243</v>
      </c>
      <c r="C26" s="308"/>
      <c r="D26" s="113">
        <v>2.8933062880324543</v>
      </c>
      <c r="E26" s="115">
        <v>1783</v>
      </c>
      <c r="F26" s="114">
        <v>1824</v>
      </c>
      <c r="G26" s="114">
        <v>1864</v>
      </c>
      <c r="H26" s="114">
        <v>1797</v>
      </c>
      <c r="I26" s="140">
        <v>1782</v>
      </c>
      <c r="J26" s="115">
        <v>1</v>
      </c>
      <c r="K26" s="116">
        <v>5.6116722783389451E-2</v>
      </c>
    </row>
    <row r="27" spans="1:255" ht="14.1" customHeight="1" x14ac:dyDescent="0.2">
      <c r="A27" s="306">
        <v>27</v>
      </c>
      <c r="B27" s="307" t="s">
        <v>244</v>
      </c>
      <c r="C27" s="308"/>
      <c r="D27" s="113">
        <v>3.461257606490872</v>
      </c>
      <c r="E27" s="115">
        <v>2133</v>
      </c>
      <c r="F27" s="114">
        <v>2099</v>
      </c>
      <c r="G27" s="114">
        <v>2120</v>
      </c>
      <c r="H27" s="114">
        <v>2122</v>
      </c>
      <c r="I27" s="140">
        <v>2122</v>
      </c>
      <c r="J27" s="115">
        <v>11</v>
      </c>
      <c r="K27" s="116">
        <v>0.51837888784165886</v>
      </c>
    </row>
    <row r="28" spans="1:255" ht="14.1" customHeight="1" x14ac:dyDescent="0.2">
      <c r="A28" s="306">
        <v>28</v>
      </c>
      <c r="B28" s="307" t="s">
        <v>245</v>
      </c>
      <c r="C28" s="308"/>
      <c r="D28" s="113">
        <v>0.36997971602434077</v>
      </c>
      <c r="E28" s="115">
        <v>228</v>
      </c>
      <c r="F28" s="114">
        <v>238</v>
      </c>
      <c r="G28" s="114">
        <v>238</v>
      </c>
      <c r="H28" s="114">
        <v>230</v>
      </c>
      <c r="I28" s="140">
        <v>235</v>
      </c>
      <c r="J28" s="115">
        <v>-7</v>
      </c>
      <c r="K28" s="116">
        <v>-2.978723404255319</v>
      </c>
    </row>
    <row r="29" spans="1:255" ht="14.1" customHeight="1" x14ac:dyDescent="0.2">
      <c r="A29" s="306">
        <v>29</v>
      </c>
      <c r="B29" s="307" t="s">
        <v>246</v>
      </c>
      <c r="C29" s="308"/>
      <c r="D29" s="113">
        <v>3.8409736308316429</v>
      </c>
      <c r="E29" s="115">
        <v>2367</v>
      </c>
      <c r="F29" s="114">
        <v>2342</v>
      </c>
      <c r="G29" s="114">
        <v>2433</v>
      </c>
      <c r="H29" s="114">
        <v>2401</v>
      </c>
      <c r="I29" s="140">
        <v>2343</v>
      </c>
      <c r="J29" s="115">
        <v>24</v>
      </c>
      <c r="K29" s="116">
        <v>1.0243277848911652</v>
      </c>
    </row>
    <row r="30" spans="1:255" ht="14.1" customHeight="1" x14ac:dyDescent="0.2">
      <c r="A30" s="306" t="s">
        <v>247</v>
      </c>
      <c r="B30" s="307" t="s">
        <v>248</v>
      </c>
      <c r="C30" s="308"/>
      <c r="D30" s="113">
        <v>1.6697768762677485</v>
      </c>
      <c r="E30" s="115">
        <v>1029</v>
      </c>
      <c r="F30" s="114">
        <v>1018</v>
      </c>
      <c r="G30" s="114">
        <v>1032</v>
      </c>
      <c r="H30" s="114">
        <v>1011</v>
      </c>
      <c r="I30" s="140">
        <v>998</v>
      </c>
      <c r="J30" s="115">
        <v>31</v>
      </c>
      <c r="K30" s="116">
        <v>3.1062124248496996</v>
      </c>
    </row>
    <row r="31" spans="1:255" ht="14.1" customHeight="1" x14ac:dyDescent="0.2">
      <c r="A31" s="306" t="s">
        <v>249</v>
      </c>
      <c r="B31" s="307" t="s">
        <v>250</v>
      </c>
      <c r="C31" s="308"/>
      <c r="D31" s="113">
        <v>2.0624746450304259</v>
      </c>
      <c r="E31" s="115">
        <v>1271</v>
      </c>
      <c r="F31" s="114">
        <v>1258</v>
      </c>
      <c r="G31" s="114">
        <v>1334</v>
      </c>
      <c r="H31" s="114">
        <v>1322</v>
      </c>
      <c r="I31" s="140">
        <v>1276</v>
      </c>
      <c r="J31" s="115">
        <v>-5</v>
      </c>
      <c r="K31" s="116">
        <v>-0.39184952978056425</v>
      </c>
    </row>
    <row r="32" spans="1:255" ht="14.1" customHeight="1" x14ac:dyDescent="0.2">
      <c r="A32" s="306">
        <v>31</v>
      </c>
      <c r="B32" s="307" t="s">
        <v>251</v>
      </c>
      <c r="C32" s="308"/>
      <c r="D32" s="113">
        <v>0.34726166328600405</v>
      </c>
      <c r="E32" s="115">
        <v>214</v>
      </c>
      <c r="F32" s="114">
        <v>211</v>
      </c>
      <c r="G32" s="114">
        <v>210</v>
      </c>
      <c r="H32" s="114">
        <v>190</v>
      </c>
      <c r="I32" s="140">
        <v>191</v>
      </c>
      <c r="J32" s="115">
        <v>23</v>
      </c>
      <c r="K32" s="116">
        <v>12.041884816753926</v>
      </c>
    </row>
    <row r="33" spans="1:11" ht="14.1" customHeight="1" x14ac:dyDescent="0.2">
      <c r="A33" s="306">
        <v>32</v>
      </c>
      <c r="B33" s="307" t="s">
        <v>252</v>
      </c>
      <c r="C33" s="308"/>
      <c r="D33" s="113">
        <v>2.9354969574036511</v>
      </c>
      <c r="E33" s="115">
        <v>1809</v>
      </c>
      <c r="F33" s="114">
        <v>1618</v>
      </c>
      <c r="G33" s="114">
        <v>1931</v>
      </c>
      <c r="H33" s="114">
        <v>1885</v>
      </c>
      <c r="I33" s="140">
        <v>1718</v>
      </c>
      <c r="J33" s="115">
        <v>91</v>
      </c>
      <c r="K33" s="116">
        <v>5.2968568102444706</v>
      </c>
    </row>
    <row r="34" spans="1:11" ht="14.1" customHeight="1" x14ac:dyDescent="0.2">
      <c r="A34" s="306">
        <v>33</v>
      </c>
      <c r="B34" s="307" t="s">
        <v>253</v>
      </c>
      <c r="C34" s="308"/>
      <c r="D34" s="113">
        <v>2.3448275862068964</v>
      </c>
      <c r="E34" s="115">
        <v>1445</v>
      </c>
      <c r="F34" s="114">
        <v>1382</v>
      </c>
      <c r="G34" s="114">
        <v>1574</v>
      </c>
      <c r="H34" s="114">
        <v>1524</v>
      </c>
      <c r="I34" s="140">
        <v>1449</v>
      </c>
      <c r="J34" s="115">
        <v>-4</v>
      </c>
      <c r="K34" s="116">
        <v>-0.27605244996549344</v>
      </c>
    </row>
    <row r="35" spans="1:11" ht="14.1" customHeight="1" x14ac:dyDescent="0.2">
      <c r="A35" s="306">
        <v>34</v>
      </c>
      <c r="B35" s="307" t="s">
        <v>254</v>
      </c>
      <c r="C35" s="308"/>
      <c r="D35" s="113">
        <v>3.0004056795131846</v>
      </c>
      <c r="E35" s="115">
        <v>1849</v>
      </c>
      <c r="F35" s="114">
        <v>1783</v>
      </c>
      <c r="G35" s="114">
        <v>1834</v>
      </c>
      <c r="H35" s="114">
        <v>1825</v>
      </c>
      <c r="I35" s="140">
        <v>1783</v>
      </c>
      <c r="J35" s="115">
        <v>66</v>
      </c>
      <c r="K35" s="116">
        <v>3.7016264722378014</v>
      </c>
    </row>
    <row r="36" spans="1:11" ht="14.1" customHeight="1" x14ac:dyDescent="0.2">
      <c r="A36" s="306">
        <v>41</v>
      </c>
      <c r="B36" s="307" t="s">
        <v>255</v>
      </c>
      <c r="C36" s="308"/>
      <c r="D36" s="113">
        <v>0.55659229208924954</v>
      </c>
      <c r="E36" s="115">
        <v>343</v>
      </c>
      <c r="F36" s="114">
        <v>347</v>
      </c>
      <c r="G36" s="114">
        <v>353</v>
      </c>
      <c r="H36" s="114">
        <v>345</v>
      </c>
      <c r="I36" s="140">
        <v>348</v>
      </c>
      <c r="J36" s="115">
        <v>-5</v>
      </c>
      <c r="K36" s="116">
        <v>-1.4367816091954022</v>
      </c>
    </row>
    <row r="37" spans="1:11" ht="14.1" customHeight="1" x14ac:dyDescent="0.2">
      <c r="A37" s="306">
        <v>42</v>
      </c>
      <c r="B37" s="307" t="s">
        <v>256</v>
      </c>
      <c r="C37" s="308"/>
      <c r="D37" s="113">
        <v>0.12657200811359026</v>
      </c>
      <c r="E37" s="115">
        <v>78</v>
      </c>
      <c r="F37" s="114">
        <v>79</v>
      </c>
      <c r="G37" s="114">
        <v>79</v>
      </c>
      <c r="H37" s="114">
        <v>73</v>
      </c>
      <c r="I37" s="140">
        <v>77</v>
      </c>
      <c r="J37" s="115">
        <v>1</v>
      </c>
      <c r="K37" s="116">
        <v>1.2987012987012987</v>
      </c>
    </row>
    <row r="38" spans="1:11" ht="14.1" customHeight="1" x14ac:dyDescent="0.2">
      <c r="A38" s="306">
        <v>43</v>
      </c>
      <c r="B38" s="307" t="s">
        <v>257</v>
      </c>
      <c r="C38" s="308"/>
      <c r="D38" s="113">
        <v>1.0709939148073022</v>
      </c>
      <c r="E38" s="115">
        <v>660</v>
      </c>
      <c r="F38" s="114">
        <v>657</v>
      </c>
      <c r="G38" s="114">
        <v>660</v>
      </c>
      <c r="H38" s="114">
        <v>635</v>
      </c>
      <c r="I38" s="140">
        <v>635</v>
      </c>
      <c r="J38" s="115">
        <v>25</v>
      </c>
      <c r="K38" s="116">
        <v>3.9370078740157481</v>
      </c>
    </row>
    <row r="39" spans="1:11" ht="14.1" customHeight="1" x14ac:dyDescent="0.2">
      <c r="A39" s="306">
        <v>51</v>
      </c>
      <c r="B39" s="307" t="s">
        <v>258</v>
      </c>
      <c r="C39" s="308"/>
      <c r="D39" s="113">
        <v>5.9569979716024344</v>
      </c>
      <c r="E39" s="115">
        <v>3671</v>
      </c>
      <c r="F39" s="114">
        <v>3670</v>
      </c>
      <c r="G39" s="114">
        <v>3637</v>
      </c>
      <c r="H39" s="114">
        <v>3567</v>
      </c>
      <c r="I39" s="140">
        <v>3515</v>
      </c>
      <c r="J39" s="115">
        <v>156</v>
      </c>
      <c r="K39" s="116">
        <v>4.4381223328591748</v>
      </c>
    </row>
    <row r="40" spans="1:11" ht="14.1" customHeight="1" x14ac:dyDescent="0.2">
      <c r="A40" s="306" t="s">
        <v>259</v>
      </c>
      <c r="B40" s="307" t="s">
        <v>260</v>
      </c>
      <c r="C40" s="308"/>
      <c r="D40" s="113">
        <v>4.9492900608519266</v>
      </c>
      <c r="E40" s="115">
        <v>3050</v>
      </c>
      <c r="F40" s="114">
        <v>3049</v>
      </c>
      <c r="G40" s="114">
        <v>3013</v>
      </c>
      <c r="H40" s="114">
        <v>2964</v>
      </c>
      <c r="I40" s="140">
        <v>2932</v>
      </c>
      <c r="J40" s="115">
        <v>118</v>
      </c>
      <c r="K40" s="116">
        <v>4.0245566166439293</v>
      </c>
    </row>
    <row r="41" spans="1:11" ht="14.1" customHeight="1" x14ac:dyDescent="0.2">
      <c r="A41" s="306"/>
      <c r="B41" s="307" t="s">
        <v>261</v>
      </c>
      <c r="C41" s="308"/>
      <c r="D41" s="113">
        <v>4.321298174442191</v>
      </c>
      <c r="E41" s="115">
        <v>2663</v>
      </c>
      <c r="F41" s="114">
        <v>2658</v>
      </c>
      <c r="G41" s="114">
        <v>2642</v>
      </c>
      <c r="H41" s="114">
        <v>2593</v>
      </c>
      <c r="I41" s="140">
        <v>2562</v>
      </c>
      <c r="J41" s="115">
        <v>101</v>
      </c>
      <c r="K41" s="116">
        <v>3.9422326307572209</v>
      </c>
    </row>
    <row r="42" spans="1:11" ht="14.1" customHeight="1" x14ac:dyDescent="0.2">
      <c r="A42" s="306">
        <v>52</v>
      </c>
      <c r="B42" s="307" t="s">
        <v>262</v>
      </c>
      <c r="C42" s="308"/>
      <c r="D42" s="113">
        <v>4.467342799188641</v>
      </c>
      <c r="E42" s="115">
        <v>2753</v>
      </c>
      <c r="F42" s="114">
        <v>2704</v>
      </c>
      <c r="G42" s="114">
        <v>2911</v>
      </c>
      <c r="H42" s="114">
        <v>2857</v>
      </c>
      <c r="I42" s="140">
        <v>2719</v>
      </c>
      <c r="J42" s="115">
        <v>34</v>
      </c>
      <c r="K42" s="116">
        <v>1.250459727841118</v>
      </c>
    </row>
    <row r="43" spans="1:11" ht="14.1" customHeight="1" x14ac:dyDescent="0.2">
      <c r="A43" s="306" t="s">
        <v>263</v>
      </c>
      <c r="B43" s="307" t="s">
        <v>264</v>
      </c>
      <c r="C43" s="308"/>
      <c r="D43" s="113">
        <v>3.6543610547667345</v>
      </c>
      <c r="E43" s="115">
        <v>2252</v>
      </c>
      <c r="F43" s="114">
        <v>2228</v>
      </c>
      <c r="G43" s="114">
        <v>2387</v>
      </c>
      <c r="H43" s="114">
        <v>2330</v>
      </c>
      <c r="I43" s="140">
        <v>2214</v>
      </c>
      <c r="J43" s="115">
        <v>38</v>
      </c>
      <c r="K43" s="116">
        <v>1.7163504968383017</v>
      </c>
    </row>
    <row r="44" spans="1:11" ht="14.1" customHeight="1" x14ac:dyDescent="0.2">
      <c r="A44" s="306">
        <v>53</v>
      </c>
      <c r="B44" s="307" t="s">
        <v>265</v>
      </c>
      <c r="C44" s="308"/>
      <c r="D44" s="113">
        <v>0.39269776876267748</v>
      </c>
      <c r="E44" s="115">
        <v>242</v>
      </c>
      <c r="F44" s="114">
        <v>239</v>
      </c>
      <c r="G44" s="114">
        <v>240</v>
      </c>
      <c r="H44" s="114">
        <v>242</v>
      </c>
      <c r="I44" s="140">
        <v>249</v>
      </c>
      <c r="J44" s="115">
        <v>-7</v>
      </c>
      <c r="K44" s="116">
        <v>-2.8112449799196786</v>
      </c>
    </row>
    <row r="45" spans="1:11" ht="14.1" customHeight="1" x14ac:dyDescent="0.2">
      <c r="A45" s="306" t="s">
        <v>266</v>
      </c>
      <c r="B45" s="307" t="s">
        <v>267</v>
      </c>
      <c r="C45" s="308"/>
      <c r="D45" s="113">
        <v>0.35862068965517241</v>
      </c>
      <c r="E45" s="115">
        <v>221</v>
      </c>
      <c r="F45" s="114">
        <v>217</v>
      </c>
      <c r="G45" s="114">
        <v>217</v>
      </c>
      <c r="H45" s="114">
        <v>220</v>
      </c>
      <c r="I45" s="140">
        <v>228</v>
      </c>
      <c r="J45" s="115">
        <v>-7</v>
      </c>
      <c r="K45" s="116">
        <v>-3.0701754385964914</v>
      </c>
    </row>
    <row r="46" spans="1:11" ht="14.1" customHeight="1" x14ac:dyDescent="0.2">
      <c r="A46" s="306">
        <v>54</v>
      </c>
      <c r="B46" s="307" t="s">
        <v>268</v>
      </c>
      <c r="C46" s="308"/>
      <c r="D46" s="113">
        <v>2.8494929006085195</v>
      </c>
      <c r="E46" s="115">
        <v>1756</v>
      </c>
      <c r="F46" s="114">
        <v>1748</v>
      </c>
      <c r="G46" s="114">
        <v>1757</v>
      </c>
      <c r="H46" s="114">
        <v>1739</v>
      </c>
      <c r="I46" s="140">
        <v>1722</v>
      </c>
      <c r="J46" s="115">
        <v>34</v>
      </c>
      <c r="K46" s="116">
        <v>1.9744483159117305</v>
      </c>
    </row>
    <row r="47" spans="1:11" ht="14.1" customHeight="1" x14ac:dyDescent="0.2">
      <c r="A47" s="306">
        <v>61</v>
      </c>
      <c r="B47" s="307" t="s">
        <v>269</v>
      </c>
      <c r="C47" s="308"/>
      <c r="D47" s="113">
        <v>2.3545638945233267</v>
      </c>
      <c r="E47" s="115">
        <v>1451</v>
      </c>
      <c r="F47" s="114">
        <v>1442</v>
      </c>
      <c r="G47" s="114">
        <v>1442</v>
      </c>
      <c r="H47" s="114">
        <v>1413</v>
      </c>
      <c r="I47" s="140">
        <v>1424</v>
      </c>
      <c r="J47" s="115">
        <v>27</v>
      </c>
      <c r="K47" s="116">
        <v>1.896067415730337</v>
      </c>
    </row>
    <row r="48" spans="1:11" ht="14.1" customHeight="1" x14ac:dyDescent="0.2">
      <c r="A48" s="306">
        <v>62</v>
      </c>
      <c r="B48" s="307" t="s">
        <v>270</v>
      </c>
      <c r="C48" s="308"/>
      <c r="D48" s="113">
        <v>7.6121703853955376</v>
      </c>
      <c r="E48" s="115">
        <v>4691</v>
      </c>
      <c r="F48" s="114">
        <v>4698</v>
      </c>
      <c r="G48" s="114">
        <v>4728</v>
      </c>
      <c r="H48" s="114">
        <v>4686</v>
      </c>
      <c r="I48" s="140">
        <v>4652</v>
      </c>
      <c r="J48" s="115">
        <v>39</v>
      </c>
      <c r="K48" s="116">
        <v>0.83834909716251071</v>
      </c>
    </row>
    <row r="49" spans="1:11" ht="14.1" customHeight="1" x14ac:dyDescent="0.2">
      <c r="A49" s="306">
        <v>63</v>
      </c>
      <c r="B49" s="307" t="s">
        <v>271</v>
      </c>
      <c r="C49" s="308"/>
      <c r="D49" s="113">
        <v>4.1638945233265723</v>
      </c>
      <c r="E49" s="115">
        <v>2566</v>
      </c>
      <c r="F49" s="114">
        <v>2618</v>
      </c>
      <c r="G49" s="114">
        <v>2801</v>
      </c>
      <c r="H49" s="114">
        <v>2758</v>
      </c>
      <c r="I49" s="140">
        <v>2614</v>
      </c>
      <c r="J49" s="115">
        <v>-48</v>
      </c>
      <c r="K49" s="116">
        <v>-1.836266258607498</v>
      </c>
    </row>
    <row r="50" spans="1:11" ht="14.1" customHeight="1" x14ac:dyDescent="0.2">
      <c r="A50" s="306" t="s">
        <v>272</v>
      </c>
      <c r="B50" s="307" t="s">
        <v>273</v>
      </c>
      <c r="C50" s="308"/>
      <c r="D50" s="113">
        <v>2.0121703853955375</v>
      </c>
      <c r="E50" s="115">
        <v>1240</v>
      </c>
      <c r="F50" s="114">
        <v>1260</v>
      </c>
      <c r="G50" s="114">
        <v>1336</v>
      </c>
      <c r="H50" s="114">
        <v>1304</v>
      </c>
      <c r="I50" s="140">
        <v>1262</v>
      </c>
      <c r="J50" s="115">
        <v>-22</v>
      </c>
      <c r="K50" s="116">
        <v>-1.7432646592709984</v>
      </c>
    </row>
    <row r="51" spans="1:11" ht="14.1" customHeight="1" x14ac:dyDescent="0.2">
      <c r="A51" s="306" t="s">
        <v>274</v>
      </c>
      <c r="B51" s="307" t="s">
        <v>275</v>
      </c>
      <c r="C51" s="308"/>
      <c r="D51" s="113">
        <v>1.8872210953346855</v>
      </c>
      <c r="E51" s="115">
        <v>1163</v>
      </c>
      <c r="F51" s="114">
        <v>1190</v>
      </c>
      <c r="G51" s="114">
        <v>1285</v>
      </c>
      <c r="H51" s="114">
        <v>1279</v>
      </c>
      <c r="I51" s="140">
        <v>1193</v>
      </c>
      <c r="J51" s="115">
        <v>-30</v>
      </c>
      <c r="K51" s="116">
        <v>-2.5146689019279127</v>
      </c>
    </row>
    <row r="52" spans="1:11" ht="14.1" customHeight="1" x14ac:dyDescent="0.2">
      <c r="A52" s="306">
        <v>71</v>
      </c>
      <c r="B52" s="307" t="s">
        <v>276</v>
      </c>
      <c r="C52" s="308"/>
      <c r="D52" s="113">
        <v>9.5318458417849907</v>
      </c>
      <c r="E52" s="115">
        <v>5874</v>
      </c>
      <c r="F52" s="114">
        <v>5857</v>
      </c>
      <c r="G52" s="114">
        <v>5928</v>
      </c>
      <c r="H52" s="114">
        <v>5819</v>
      </c>
      <c r="I52" s="140">
        <v>5770</v>
      </c>
      <c r="J52" s="115">
        <v>104</v>
      </c>
      <c r="K52" s="116">
        <v>1.802426343154246</v>
      </c>
    </row>
    <row r="53" spans="1:11" ht="14.1" customHeight="1" x14ac:dyDescent="0.2">
      <c r="A53" s="306" t="s">
        <v>277</v>
      </c>
      <c r="B53" s="307" t="s">
        <v>278</v>
      </c>
      <c r="C53" s="308"/>
      <c r="D53" s="113">
        <v>2.5979716024340771</v>
      </c>
      <c r="E53" s="115">
        <v>1601</v>
      </c>
      <c r="F53" s="114">
        <v>1608</v>
      </c>
      <c r="G53" s="114">
        <v>1633</v>
      </c>
      <c r="H53" s="114">
        <v>1579</v>
      </c>
      <c r="I53" s="140">
        <v>1578</v>
      </c>
      <c r="J53" s="115">
        <v>23</v>
      </c>
      <c r="K53" s="116">
        <v>1.4575411913814955</v>
      </c>
    </row>
    <row r="54" spans="1:11" ht="14.1" customHeight="1" x14ac:dyDescent="0.2">
      <c r="A54" s="306" t="s">
        <v>279</v>
      </c>
      <c r="B54" s="307" t="s">
        <v>280</v>
      </c>
      <c r="C54" s="308"/>
      <c r="D54" s="113">
        <v>6.2296146044624745</v>
      </c>
      <c r="E54" s="115">
        <v>3839</v>
      </c>
      <c r="F54" s="114">
        <v>3817</v>
      </c>
      <c r="G54" s="114">
        <v>3868</v>
      </c>
      <c r="H54" s="114">
        <v>3821</v>
      </c>
      <c r="I54" s="140">
        <v>3783</v>
      </c>
      <c r="J54" s="115">
        <v>56</v>
      </c>
      <c r="K54" s="116">
        <v>1.4803066349458103</v>
      </c>
    </row>
    <row r="55" spans="1:11" ht="14.1" customHeight="1" x14ac:dyDescent="0.2">
      <c r="A55" s="306">
        <v>72</v>
      </c>
      <c r="B55" s="307" t="s">
        <v>281</v>
      </c>
      <c r="C55" s="308"/>
      <c r="D55" s="113">
        <v>3.2097363083164301</v>
      </c>
      <c r="E55" s="115">
        <v>1978</v>
      </c>
      <c r="F55" s="114">
        <v>1979</v>
      </c>
      <c r="G55" s="114">
        <v>1971</v>
      </c>
      <c r="H55" s="114">
        <v>1925</v>
      </c>
      <c r="I55" s="140">
        <v>1932</v>
      </c>
      <c r="J55" s="115">
        <v>46</v>
      </c>
      <c r="K55" s="116">
        <v>2.3809523809523809</v>
      </c>
    </row>
    <row r="56" spans="1:11" ht="14.1" customHeight="1" x14ac:dyDescent="0.2">
      <c r="A56" s="306" t="s">
        <v>282</v>
      </c>
      <c r="B56" s="307" t="s">
        <v>283</v>
      </c>
      <c r="C56" s="308"/>
      <c r="D56" s="113">
        <v>1.6129817444219068</v>
      </c>
      <c r="E56" s="115">
        <v>994</v>
      </c>
      <c r="F56" s="114">
        <v>1002</v>
      </c>
      <c r="G56" s="114">
        <v>998</v>
      </c>
      <c r="H56" s="114">
        <v>975</v>
      </c>
      <c r="I56" s="140">
        <v>972</v>
      </c>
      <c r="J56" s="115">
        <v>22</v>
      </c>
      <c r="K56" s="116">
        <v>2.263374485596708</v>
      </c>
    </row>
    <row r="57" spans="1:11" ht="14.1" customHeight="1" x14ac:dyDescent="0.2">
      <c r="A57" s="306" t="s">
        <v>284</v>
      </c>
      <c r="B57" s="307" t="s">
        <v>285</v>
      </c>
      <c r="C57" s="308"/>
      <c r="D57" s="113">
        <v>0.97849898580121708</v>
      </c>
      <c r="E57" s="115">
        <v>603</v>
      </c>
      <c r="F57" s="114">
        <v>601</v>
      </c>
      <c r="G57" s="114">
        <v>593</v>
      </c>
      <c r="H57" s="114">
        <v>580</v>
      </c>
      <c r="I57" s="140">
        <v>586</v>
      </c>
      <c r="J57" s="115">
        <v>17</v>
      </c>
      <c r="K57" s="116">
        <v>2.901023890784983</v>
      </c>
    </row>
    <row r="58" spans="1:11" ht="14.1" customHeight="1" x14ac:dyDescent="0.2">
      <c r="A58" s="306">
        <v>73</v>
      </c>
      <c r="B58" s="307" t="s">
        <v>286</v>
      </c>
      <c r="C58" s="308"/>
      <c r="D58" s="113">
        <v>1.7135902636916835</v>
      </c>
      <c r="E58" s="115">
        <v>1056</v>
      </c>
      <c r="F58" s="114">
        <v>1054</v>
      </c>
      <c r="G58" s="114">
        <v>1049</v>
      </c>
      <c r="H58" s="114">
        <v>1026</v>
      </c>
      <c r="I58" s="140">
        <v>1007</v>
      </c>
      <c r="J58" s="115">
        <v>49</v>
      </c>
      <c r="K58" s="116">
        <v>4.8659384309831184</v>
      </c>
    </row>
    <row r="59" spans="1:11" ht="14.1" customHeight="1" x14ac:dyDescent="0.2">
      <c r="A59" s="306" t="s">
        <v>287</v>
      </c>
      <c r="B59" s="307" t="s">
        <v>288</v>
      </c>
      <c r="C59" s="308"/>
      <c r="D59" s="113">
        <v>1.5367139959432048</v>
      </c>
      <c r="E59" s="115">
        <v>947</v>
      </c>
      <c r="F59" s="114">
        <v>945</v>
      </c>
      <c r="G59" s="114">
        <v>940</v>
      </c>
      <c r="H59" s="114">
        <v>917</v>
      </c>
      <c r="I59" s="140">
        <v>901</v>
      </c>
      <c r="J59" s="115">
        <v>46</v>
      </c>
      <c r="K59" s="116">
        <v>5.105438401775805</v>
      </c>
    </row>
    <row r="60" spans="1:11" ht="14.1" customHeight="1" x14ac:dyDescent="0.2">
      <c r="A60" s="306">
        <v>81</v>
      </c>
      <c r="B60" s="307" t="s">
        <v>289</v>
      </c>
      <c r="C60" s="308"/>
      <c r="D60" s="113">
        <v>7.4336713995943207</v>
      </c>
      <c r="E60" s="115">
        <v>4581</v>
      </c>
      <c r="F60" s="114">
        <v>4547</v>
      </c>
      <c r="G60" s="114">
        <v>4752</v>
      </c>
      <c r="H60" s="114">
        <v>4630</v>
      </c>
      <c r="I60" s="140">
        <v>4595</v>
      </c>
      <c r="J60" s="115">
        <v>-14</v>
      </c>
      <c r="K60" s="116">
        <v>-0.30467899891186073</v>
      </c>
    </row>
    <row r="61" spans="1:11" ht="14.1" customHeight="1" x14ac:dyDescent="0.2">
      <c r="A61" s="306" t="s">
        <v>290</v>
      </c>
      <c r="B61" s="307" t="s">
        <v>291</v>
      </c>
      <c r="C61" s="308"/>
      <c r="D61" s="113">
        <v>2.3026369168356999</v>
      </c>
      <c r="E61" s="115">
        <v>1419</v>
      </c>
      <c r="F61" s="114">
        <v>1417</v>
      </c>
      <c r="G61" s="114">
        <v>1457</v>
      </c>
      <c r="H61" s="114">
        <v>1406</v>
      </c>
      <c r="I61" s="140">
        <v>1402</v>
      </c>
      <c r="J61" s="115">
        <v>17</v>
      </c>
      <c r="K61" s="116">
        <v>1.2125534950071326</v>
      </c>
    </row>
    <row r="62" spans="1:11" ht="14.1" customHeight="1" x14ac:dyDescent="0.2">
      <c r="A62" s="306" t="s">
        <v>292</v>
      </c>
      <c r="B62" s="307" t="s">
        <v>293</v>
      </c>
      <c r="C62" s="308"/>
      <c r="D62" s="113">
        <v>2.2279918864097361</v>
      </c>
      <c r="E62" s="115">
        <v>1373</v>
      </c>
      <c r="F62" s="114">
        <v>1376</v>
      </c>
      <c r="G62" s="114">
        <v>1481</v>
      </c>
      <c r="H62" s="114">
        <v>1467</v>
      </c>
      <c r="I62" s="140">
        <v>1474</v>
      </c>
      <c r="J62" s="115">
        <v>-101</v>
      </c>
      <c r="K62" s="116">
        <v>-6.8521031207598373</v>
      </c>
    </row>
    <row r="63" spans="1:11" ht="14.1" customHeight="1" x14ac:dyDescent="0.2">
      <c r="A63" s="306"/>
      <c r="B63" s="307" t="s">
        <v>294</v>
      </c>
      <c r="C63" s="308"/>
      <c r="D63" s="113">
        <v>2.0868154158215009</v>
      </c>
      <c r="E63" s="115">
        <v>1286</v>
      </c>
      <c r="F63" s="114">
        <v>1285</v>
      </c>
      <c r="G63" s="114">
        <v>1390</v>
      </c>
      <c r="H63" s="114">
        <v>1380</v>
      </c>
      <c r="I63" s="140">
        <v>1388</v>
      </c>
      <c r="J63" s="115">
        <v>-102</v>
      </c>
      <c r="K63" s="116">
        <v>-7.3487031700288181</v>
      </c>
    </row>
    <row r="64" spans="1:11" ht="14.1" customHeight="1" x14ac:dyDescent="0.2">
      <c r="A64" s="306" t="s">
        <v>295</v>
      </c>
      <c r="B64" s="307" t="s">
        <v>296</v>
      </c>
      <c r="C64" s="308"/>
      <c r="D64" s="113">
        <v>0.66693711967545644</v>
      </c>
      <c r="E64" s="115">
        <v>411</v>
      </c>
      <c r="F64" s="114">
        <v>406</v>
      </c>
      <c r="G64" s="114">
        <v>402</v>
      </c>
      <c r="H64" s="114">
        <v>394</v>
      </c>
      <c r="I64" s="140">
        <v>385</v>
      </c>
      <c r="J64" s="115">
        <v>26</v>
      </c>
      <c r="K64" s="116">
        <v>6.7532467532467528</v>
      </c>
    </row>
    <row r="65" spans="1:11" ht="14.1" customHeight="1" x14ac:dyDescent="0.2">
      <c r="A65" s="306" t="s">
        <v>297</v>
      </c>
      <c r="B65" s="307" t="s">
        <v>298</v>
      </c>
      <c r="C65" s="308"/>
      <c r="D65" s="113">
        <v>1.5253549695740365</v>
      </c>
      <c r="E65" s="115">
        <v>940</v>
      </c>
      <c r="F65" s="114">
        <v>912</v>
      </c>
      <c r="G65" s="114">
        <v>974</v>
      </c>
      <c r="H65" s="114">
        <v>976</v>
      </c>
      <c r="I65" s="140">
        <v>949</v>
      </c>
      <c r="J65" s="115">
        <v>-9</v>
      </c>
      <c r="K65" s="116">
        <v>-0.94836670179135929</v>
      </c>
    </row>
    <row r="66" spans="1:11" ht="14.1" customHeight="1" x14ac:dyDescent="0.2">
      <c r="A66" s="306">
        <v>82</v>
      </c>
      <c r="B66" s="307" t="s">
        <v>299</v>
      </c>
      <c r="C66" s="308"/>
      <c r="D66" s="113">
        <v>3.4352941176470586</v>
      </c>
      <c r="E66" s="115">
        <v>2117</v>
      </c>
      <c r="F66" s="114">
        <v>2124</v>
      </c>
      <c r="G66" s="114">
        <v>2179</v>
      </c>
      <c r="H66" s="114">
        <v>2182</v>
      </c>
      <c r="I66" s="140">
        <v>2190</v>
      </c>
      <c r="J66" s="115">
        <v>-73</v>
      </c>
      <c r="K66" s="116">
        <v>-3.3333333333333335</v>
      </c>
    </row>
    <row r="67" spans="1:11" ht="14.1" customHeight="1" x14ac:dyDescent="0.2">
      <c r="A67" s="306" t="s">
        <v>300</v>
      </c>
      <c r="B67" s="307" t="s">
        <v>301</v>
      </c>
      <c r="C67" s="308"/>
      <c r="D67" s="113">
        <v>2.4616632860040566</v>
      </c>
      <c r="E67" s="115">
        <v>1517</v>
      </c>
      <c r="F67" s="114">
        <v>1514</v>
      </c>
      <c r="G67" s="114">
        <v>1565</v>
      </c>
      <c r="H67" s="114">
        <v>1576</v>
      </c>
      <c r="I67" s="140">
        <v>1578</v>
      </c>
      <c r="J67" s="115">
        <v>-61</v>
      </c>
      <c r="K67" s="116">
        <v>-3.8656527249683141</v>
      </c>
    </row>
    <row r="68" spans="1:11" ht="14.1" customHeight="1" x14ac:dyDescent="0.2">
      <c r="A68" s="306" t="s">
        <v>302</v>
      </c>
      <c r="B68" s="307" t="s">
        <v>303</v>
      </c>
      <c r="C68" s="308"/>
      <c r="D68" s="113">
        <v>0.62474645030425968</v>
      </c>
      <c r="E68" s="115">
        <v>385</v>
      </c>
      <c r="F68" s="114">
        <v>389</v>
      </c>
      <c r="G68" s="114">
        <v>392</v>
      </c>
      <c r="H68" s="114">
        <v>393</v>
      </c>
      <c r="I68" s="140">
        <v>392</v>
      </c>
      <c r="J68" s="115">
        <v>-7</v>
      </c>
      <c r="K68" s="116">
        <v>-1.7857142857142858</v>
      </c>
    </row>
    <row r="69" spans="1:11" ht="14.1" customHeight="1" x14ac:dyDescent="0.2">
      <c r="A69" s="306">
        <v>83</v>
      </c>
      <c r="B69" s="307" t="s">
        <v>304</v>
      </c>
      <c r="C69" s="308"/>
      <c r="D69" s="113">
        <v>3.9237322515212982</v>
      </c>
      <c r="E69" s="115">
        <v>2418</v>
      </c>
      <c r="F69" s="114">
        <v>2413</v>
      </c>
      <c r="G69" s="114">
        <v>2398</v>
      </c>
      <c r="H69" s="114">
        <v>2326</v>
      </c>
      <c r="I69" s="140">
        <v>2306</v>
      </c>
      <c r="J69" s="115">
        <v>112</v>
      </c>
      <c r="K69" s="116">
        <v>4.8568950563746744</v>
      </c>
    </row>
    <row r="70" spans="1:11" ht="14.1" customHeight="1" x14ac:dyDescent="0.2">
      <c r="A70" s="306" t="s">
        <v>305</v>
      </c>
      <c r="B70" s="307" t="s">
        <v>306</v>
      </c>
      <c r="C70" s="308"/>
      <c r="D70" s="113">
        <v>3.0393509127789047</v>
      </c>
      <c r="E70" s="115">
        <v>1873</v>
      </c>
      <c r="F70" s="114">
        <v>1865</v>
      </c>
      <c r="G70" s="114">
        <v>1854</v>
      </c>
      <c r="H70" s="114">
        <v>1794</v>
      </c>
      <c r="I70" s="140">
        <v>1789</v>
      </c>
      <c r="J70" s="115">
        <v>84</v>
      </c>
      <c r="K70" s="116">
        <v>4.6953605366126325</v>
      </c>
    </row>
    <row r="71" spans="1:11" ht="14.1" customHeight="1" x14ac:dyDescent="0.2">
      <c r="A71" s="306"/>
      <c r="B71" s="307" t="s">
        <v>307</v>
      </c>
      <c r="C71" s="308"/>
      <c r="D71" s="113">
        <v>2.39026369168357</v>
      </c>
      <c r="E71" s="115">
        <v>1473</v>
      </c>
      <c r="F71" s="114">
        <v>1463</v>
      </c>
      <c r="G71" s="114">
        <v>1453</v>
      </c>
      <c r="H71" s="114">
        <v>1406</v>
      </c>
      <c r="I71" s="140">
        <v>1399</v>
      </c>
      <c r="J71" s="115">
        <v>74</v>
      </c>
      <c r="K71" s="116">
        <v>5.2894924946390276</v>
      </c>
    </row>
    <row r="72" spans="1:11" ht="14.1" customHeight="1" x14ac:dyDescent="0.2">
      <c r="A72" s="306">
        <v>84</v>
      </c>
      <c r="B72" s="307" t="s">
        <v>308</v>
      </c>
      <c r="C72" s="308"/>
      <c r="D72" s="113">
        <v>0.67342799188640978</v>
      </c>
      <c r="E72" s="115">
        <v>415</v>
      </c>
      <c r="F72" s="114">
        <v>414</v>
      </c>
      <c r="G72" s="114">
        <v>417</v>
      </c>
      <c r="H72" s="114">
        <v>409</v>
      </c>
      <c r="I72" s="140">
        <v>418</v>
      </c>
      <c r="J72" s="115">
        <v>-3</v>
      </c>
      <c r="K72" s="116">
        <v>-0.71770334928229662</v>
      </c>
    </row>
    <row r="73" spans="1:11" ht="14.1" customHeight="1" x14ac:dyDescent="0.2">
      <c r="A73" s="306" t="s">
        <v>309</v>
      </c>
      <c r="B73" s="307" t="s">
        <v>310</v>
      </c>
      <c r="C73" s="308"/>
      <c r="D73" s="113">
        <v>0.36997971602434077</v>
      </c>
      <c r="E73" s="115">
        <v>228</v>
      </c>
      <c r="F73" s="114">
        <v>220</v>
      </c>
      <c r="G73" s="114">
        <v>224</v>
      </c>
      <c r="H73" s="114">
        <v>222</v>
      </c>
      <c r="I73" s="140">
        <v>224</v>
      </c>
      <c r="J73" s="115">
        <v>4</v>
      </c>
      <c r="K73" s="116">
        <v>1.7857142857142858</v>
      </c>
    </row>
    <row r="74" spans="1:11" ht="14.1" customHeight="1" x14ac:dyDescent="0.2">
      <c r="A74" s="306" t="s">
        <v>311</v>
      </c>
      <c r="B74" s="307" t="s">
        <v>312</v>
      </c>
      <c r="C74" s="308"/>
      <c r="D74" s="113">
        <v>7.9513184584178498E-2</v>
      </c>
      <c r="E74" s="115">
        <v>49</v>
      </c>
      <c r="F74" s="114">
        <v>52</v>
      </c>
      <c r="G74" s="114">
        <v>51</v>
      </c>
      <c r="H74" s="114">
        <v>49</v>
      </c>
      <c r="I74" s="140">
        <v>51</v>
      </c>
      <c r="J74" s="115">
        <v>-2</v>
      </c>
      <c r="K74" s="116">
        <v>-3.9215686274509802</v>
      </c>
    </row>
    <row r="75" spans="1:11" ht="14.1" customHeight="1" x14ac:dyDescent="0.2">
      <c r="A75" s="306" t="s">
        <v>313</v>
      </c>
      <c r="B75" s="307" t="s">
        <v>314</v>
      </c>
      <c r="C75" s="308"/>
      <c r="D75" s="113">
        <v>2.1095334685598377E-2</v>
      </c>
      <c r="E75" s="115">
        <v>13</v>
      </c>
      <c r="F75" s="114">
        <v>10</v>
      </c>
      <c r="G75" s="114">
        <v>10</v>
      </c>
      <c r="H75" s="114">
        <v>8</v>
      </c>
      <c r="I75" s="140">
        <v>8</v>
      </c>
      <c r="J75" s="115">
        <v>5</v>
      </c>
      <c r="K75" s="116">
        <v>62.5</v>
      </c>
    </row>
    <row r="76" spans="1:11" ht="14.1" customHeight="1" x14ac:dyDescent="0.2">
      <c r="A76" s="306">
        <v>91</v>
      </c>
      <c r="B76" s="307" t="s">
        <v>315</v>
      </c>
      <c r="C76" s="308"/>
      <c r="D76" s="113" t="s">
        <v>513</v>
      </c>
      <c r="E76" s="115" t="s">
        <v>513</v>
      </c>
      <c r="F76" s="114" t="s">
        <v>513</v>
      </c>
      <c r="G76" s="114" t="s">
        <v>513</v>
      </c>
      <c r="H76" s="114" t="s">
        <v>513</v>
      </c>
      <c r="I76" s="140" t="s">
        <v>513</v>
      </c>
      <c r="J76" s="115" t="s">
        <v>513</v>
      </c>
      <c r="K76" s="116" t="s">
        <v>513</v>
      </c>
    </row>
    <row r="77" spans="1:11" ht="14.1" customHeight="1" x14ac:dyDescent="0.2">
      <c r="A77" s="306">
        <v>92</v>
      </c>
      <c r="B77" s="307" t="s">
        <v>316</v>
      </c>
      <c r="C77" s="308"/>
      <c r="D77" s="113">
        <v>0.40730223123732251</v>
      </c>
      <c r="E77" s="115">
        <v>251</v>
      </c>
      <c r="F77" s="114">
        <v>255</v>
      </c>
      <c r="G77" s="114">
        <v>248</v>
      </c>
      <c r="H77" s="114">
        <v>244</v>
      </c>
      <c r="I77" s="140">
        <v>236</v>
      </c>
      <c r="J77" s="115">
        <v>15</v>
      </c>
      <c r="K77" s="116">
        <v>6.3559322033898304</v>
      </c>
    </row>
    <row r="78" spans="1:11" ht="14.1" customHeight="1" x14ac:dyDescent="0.2">
      <c r="A78" s="306">
        <v>93</v>
      </c>
      <c r="B78" s="307" t="s">
        <v>317</v>
      </c>
      <c r="C78" s="308"/>
      <c r="D78" s="113">
        <v>0.22880324543610547</v>
      </c>
      <c r="E78" s="115">
        <v>141</v>
      </c>
      <c r="F78" s="114">
        <v>141</v>
      </c>
      <c r="G78" s="114">
        <v>144</v>
      </c>
      <c r="H78" s="114">
        <v>141</v>
      </c>
      <c r="I78" s="140">
        <v>144</v>
      </c>
      <c r="J78" s="115">
        <v>-3</v>
      </c>
      <c r="K78" s="116">
        <v>-2.0833333333333335</v>
      </c>
    </row>
    <row r="79" spans="1:11" ht="14.1" customHeight="1" x14ac:dyDescent="0.2">
      <c r="A79" s="306">
        <v>94</v>
      </c>
      <c r="B79" s="307" t="s">
        <v>318</v>
      </c>
      <c r="C79" s="308"/>
      <c r="D79" s="113">
        <v>0.12657200811359026</v>
      </c>
      <c r="E79" s="115">
        <v>78</v>
      </c>
      <c r="F79" s="114">
        <v>84</v>
      </c>
      <c r="G79" s="114">
        <v>87</v>
      </c>
      <c r="H79" s="114">
        <v>87</v>
      </c>
      <c r="I79" s="140">
        <v>79</v>
      </c>
      <c r="J79" s="115">
        <v>-1</v>
      </c>
      <c r="K79" s="116">
        <v>-1.2658227848101267</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224</v>
      </c>
      <c r="C81" s="312"/>
      <c r="D81" s="125">
        <v>0.55010141987829619</v>
      </c>
      <c r="E81" s="143">
        <v>339</v>
      </c>
      <c r="F81" s="144">
        <v>339</v>
      </c>
      <c r="G81" s="144">
        <v>347</v>
      </c>
      <c r="H81" s="144">
        <v>343</v>
      </c>
      <c r="I81" s="145">
        <v>348</v>
      </c>
      <c r="J81" s="143">
        <v>-9</v>
      </c>
      <c r="K81" s="146">
        <v>-2.5862068965517242</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17903</v>
      </c>
      <c r="E12" s="114">
        <v>18701</v>
      </c>
      <c r="F12" s="114">
        <v>19026</v>
      </c>
      <c r="G12" s="114">
        <v>18913</v>
      </c>
      <c r="H12" s="140">
        <v>18507</v>
      </c>
      <c r="I12" s="115">
        <v>-604</v>
      </c>
      <c r="J12" s="116">
        <v>-3.2636299778462203</v>
      </c>
      <c r="K12"/>
      <c r="L12"/>
      <c r="M12"/>
      <c r="N12"/>
      <c r="O12"/>
      <c r="P12"/>
    </row>
    <row r="13" spans="1:16" s="110" customFormat="1" ht="14.45" customHeight="1" x14ac:dyDescent="0.2">
      <c r="A13" s="120" t="s">
        <v>105</v>
      </c>
      <c r="B13" s="119" t="s">
        <v>106</v>
      </c>
      <c r="C13" s="113">
        <v>35.290174831033902</v>
      </c>
      <c r="D13" s="115">
        <v>6318</v>
      </c>
      <c r="E13" s="114">
        <v>6522</v>
      </c>
      <c r="F13" s="114">
        <v>6682</v>
      </c>
      <c r="G13" s="114">
        <v>6580</v>
      </c>
      <c r="H13" s="140">
        <v>6423</v>
      </c>
      <c r="I13" s="115">
        <v>-105</v>
      </c>
      <c r="J13" s="116">
        <v>-1.6347501167678655</v>
      </c>
      <c r="K13"/>
      <c r="L13"/>
      <c r="M13"/>
      <c r="N13"/>
      <c r="O13"/>
      <c r="P13"/>
    </row>
    <row r="14" spans="1:16" s="110" customFormat="1" ht="14.45" customHeight="1" x14ac:dyDescent="0.2">
      <c r="A14" s="120"/>
      <c r="B14" s="119" t="s">
        <v>107</v>
      </c>
      <c r="C14" s="113">
        <v>64.709825168966091</v>
      </c>
      <c r="D14" s="115">
        <v>11585</v>
      </c>
      <c r="E14" s="114">
        <v>12179</v>
      </c>
      <c r="F14" s="114">
        <v>12344</v>
      </c>
      <c r="G14" s="114">
        <v>12333</v>
      </c>
      <c r="H14" s="140">
        <v>12084</v>
      </c>
      <c r="I14" s="115">
        <v>-499</v>
      </c>
      <c r="J14" s="116">
        <v>-4.1294273419397554</v>
      </c>
      <c r="K14"/>
      <c r="L14"/>
      <c r="M14"/>
      <c r="N14"/>
      <c r="O14"/>
      <c r="P14"/>
    </row>
    <row r="15" spans="1:16" s="110" customFormat="1" ht="14.45" customHeight="1" x14ac:dyDescent="0.2">
      <c r="A15" s="118" t="s">
        <v>105</v>
      </c>
      <c r="B15" s="121" t="s">
        <v>108</v>
      </c>
      <c r="C15" s="113">
        <v>11.260682567167514</v>
      </c>
      <c r="D15" s="115">
        <v>2016</v>
      </c>
      <c r="E15" s="114">
        <v>2175</v>
      </c>
      <c r="F15" s="114">
        <v>2181</v>
      </c>
      <c r="G15" s="114">
        <v>2179</v>
      </c>
      <c r="H15" s="140">
        <v>2071</v>
      </c>
      <c r="I15" s="115">
        <v>-55</v>
      </c>
      <c r="J15" s="116">
        <v>-2.6557218734910673</v>
      </c>
      <c r="K15"/>
      <c r="L15"/>
      <c r="M15"/>
      <c r="N15"/>
      <c r="O15"/>
      <c r="P15"/>
    </row>
    <row r="16" spans="1:16" s="110" customFormat="1" ht="14.45" customHeight="1" x14ac:dyDescent="0.2">
      <c r="A16" s="118"/>
      <c r="B16" s="121" t="s">
        <v>109</v>
      </c>
      <c r="C16" s="113">
        <v>51.611461766184441</v>
      </c>
      <c r="D16" s="115">
        <v>9240</v>
      </c>
      <c r="E16" s="114">
        <v>9655</v>
      </c>
      <c r="F16" s="114">
        <v>9909</v>
      </c>
      <c r="G16" s="114">
        <v>9920</v>
      </c>
      <c r="H16" s="140">
        <v>9809</v>
      </c>
      <c r="I16" s="115">
        <v>-569</v>
      </c>
      <c r="J16" s="116">
        <v>-5.8007951880925681</v>
      </c>
      <c r="K16"/>
      <c r="L16"/>
      <c r="M16"/>
      <c r="N16"/>
      <c r="O16"/>
      <c r="P16"/>
    </row>
    <row r="17" spans="1:16" s="110" customFormat="1" ht="14.45" customHeight="1" x14ac:dyDescent="0.2">
      <c r="A17" s="118"/>
      <c r="B17" s="121" t="s">
        <v>110</v>
      </c>
      <c r="C17" s="113">
        <v>20.895939228062336</v>
      </c>
      <c r="D17" s="115">
        <v>3741</v>
      </c>
      <c r="E17" s="114">
        <v>3868</v>
      </c>
      <c r="F17" s="114">
        <v>3912</v>
      </c>
      <c r="G17" s="114">
        <v>3893</v>
      </c>
      <c r="H17" s="140">
        <v>3815</v>
      </c>
      <c r="I17" s="115">
        <v>-74</v>
      </c>
      <c r="J17" s="116">
        <v>-1.9397116644823067</v>
      </c>
      <c r="K17"/>
      <c r="L17"/>
      <c r="M17"/>
      <c r="N17"/>
      <c r="O17"/>
      <c r="P17"/>
    </row>
    <row r="18" spans="1:16" s="110" customFormat="1" ht="14.45" customHeight="1" x14ac:dyDescent="0.2">
      <c r="A18" s="120"/>
      <c r="B18" s="121" t="s">
        <v>111</v>
      </c>
      <c r="C18" s="113">
        <v>16.231916438585714</v>
      </c>
      <c r="D18" s="115">
        <v>2906</v>
      </c>
      <c r="E18" s="114">
        <v>3003</v>
      </c>
      <c r="F18" s="114">
        <v>3024</v>
      </c>
      <c r="G18" s="114">
        <v>2921</v>
      </c>
      <c r="H18" s="140">
        <v>2812</v>
      </c>
      <c r="I18" s="115">
        <v>94</v>
      </c>
      <c r="J18" s="116">
        <v>3.3428165007112374</v>
      </c>
      <c r="K18"/>
      <c r="L18"/>
      <c r="M18"/>
      <c r="N18"/>
      <c r="O18"/>
      <c r="P18"/>
    </row>
    <row r="19" spans="1:16" s="110" customFormat="1" ht="14.45" customHeight="1" x14ac:dyDescent="0.2">
      <c r="A19" s="120"/>
      <c r="B19" s="121" t="s">
        <v>112</v>
      </c>
      <c r="C19" s="113">
        <v>1.6980394347316092</v>
      </c>
      <c r="D19" s="115">
        <v>304</v>
      </c>
      <c r="E19" s="114">
        <v>326</v>
      </c>
      <c r="F19" s="114">
        <v>345</v>
      </c>
      <c r="G19" s="114">
        <v>281</v>
      </c>
      <c r="H19" s="140">
        <v>264</v>
      </c>
      <c r="I19" s="115">
        <v>40</v>
      </c>
      <c r="J19" s="116">
        <v>15.151515151515152</v>
      </c>
      <c r="K19"/>
      <c r="L19"/>
      <c r="M19"/>
      <c r="N19"/>
      <c r="O19"/>
      <c r="P19"/>
    </row>
    <row r="20" spans="1:16" s="110" customFormat="1" ht="14.45" customHeight="1" x14ac:dyDescent="0.2">
      <c r="A20" s="120" t="s">
        <v>113</v>
      </c>
      <c r="B20" s="119" t="s">
        <v>116</v>
      </c>
      <c r="C20" s="113">
        <v>92.537563536837396</v>
      </c>
      <c r="D20" s="115">
        <v>16567</v>
      </c>
      <c r="E20" s="114">
        <v>17321</v>
      </c>
      <c r="F20" s="114">
        <v>17636</v>
      </c>
      <c r="G20" s="114">
        <v>17560</v>
      </c>
      <c r="H20" s="140">
        <v>17202</v>
      </c>
      <c r="I20" s="115">
        <v>-635</v>
      </c>
      <c r="J20" s="116">
        <v>-3.6914312289268691</v>
      </c>
      <c r="K20"/>
      <c r="L20"/>
      <c r="M20"/>
      <c r="N20"/>
      <c r="O20"/>
      <c r="P20"/>
    </row>
    <row r="21" spans="1:16" s="110" customFormat="1" ht="14.45" customHeight="1" x14ac:dyDescent="0.2">
      <c r="A21" s="123"/>
      <c r="B21" s="124" t="s">
        <v>117</v>
      </c>
      <c r="C21" s="125">
        <v>7.2725241579623523</v>
      </c>
      <c r="D21" s="143">
        <v>1302</v>
      </c>
      <c r="E21" s="144">
        <v>1347</v>
      </c>
      <c r="F21" s="144">
        <v>1360</v>
      </c>
      <c r="G21" s="144">
        <v>1323</v>
      </c>
      <c r="H21" s="145">
        <v>1275</v>
      </c>
      <c r="I21" s="143">
        <v>27</v>
      </c>
      <c r="J21" s="146">
        <v>2.1176470588235294</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20544</v>
      </c>
      <c r="E56" s="114">
        <v>21324</v>
      </c>
      <c r="F56" s="114">
        <v>21524</v>
      </c>
      <c r="G56" s="114">
        <v>21400</v>
      </c>
      <c r="H56" s="140">
        <v>20961</v>
      </c>
      <c r="I56" s="115">
        <v>-417</v>
      </c>
      <c r="J56" s="116">
        <v>-1.9894089022470303</v>
      </c>
      <c r="K56"/>
      <c r="L56"/>
      <c r="M56"/>
      <c r="N56"/>
      <c r="O56"/>
      <c r="P56"/>
    </row>
    <row r="57" spans="1:16" s="110" customFormat="1" ht="14.45" customHeight="1" x14ac:dyDescent="0.2">
      <c r="A57" s="120" t="s">
        <v>105</v>
      </c>
      <c r="B57" s="119" t="s">
        <v>106</v>
      </c>
      <c r="C57" s="113">
        <v>34.55510124610592</v>
      </c>
      <c r="D57" s="115">
        <v>7099</v>
      </c>
      <c r="E57" s="114">
        <v>7281</v>
      </c>
      <c r="F57" s="114">
        <v>7398</v>
      </c>
      <c r="G57" s="114">
        <v>7322</v>
      </c>
      <c r="H57" s="140">
        <v>7151</v>
      </c>
      <c r="I57" s="115">
        <v>-52</v>
      </c>
      <c r="J57" s="116">
        <v>-0.72717102503146414</v>
      </c>
    </row>
    <row r="58" spans="1:16" s="110" customFormat="1" ht="14.45" customHeight="1" x14ac:dyDescent="0.2">
      <c r="A58" s="120"/>
      <c r="B58" s="119" t="s">
        <v>107</v>
      </c>
      <c r="C58" s="113">
        <v>65.44489875389408</v>
      </c>
      <c r="D58" s="115">
        <v>13445</v>
      </c>
      <c r="E58" s="114">
        <v>14043</v>
      </c>
      <c r="F58" s="114">
        <v>14126</v>
      </c>
      <c r="G58" s="114">
        <v>14078</v>
      </c>
      <c r="H58" s="140">
        <v>13810</v>
      </c>
      <c r="I58" s="115">
        <v>-365</v>
      </c>
      <c r="J58" s="116">
        <v>-2.6430123099203477</v>
      </c>
    </row>
    <row r="59" spans="1:16" s="110" customFormat="1" ht="14.45" customHeight="1" x14ac:dyDescent="0.2">
      <c r="A59" s="118" t="s">
        <v>105</v>
      </c>
      <c r="B59" s="121" t="s">
        <v>108</v>
      </c>
      <c r="C59" s="113">
        <v>11.584890965732088</v>
      </c>
      <c r="D59" s="115">
        <v>2380</v>
      </c>
      <c r="E59" s="114">
        <v>2554</v>
      </c>
      <c r="F59" s="114">
        <v>2546</v>
      </c>
      <c r="G59" s="114">
        <v>2536</v>
      </c>
      <c r="H59" s="140">
        <v>2407</v>
      </c>
      <c r="I59" s="115">
        <v>-27</v>
      </c>
      <c r="J59" s="116">
        <v>-1.1217282924802658</v>
      </c>
    </row>
    <row r="60" spans="1:16" s="110" customFormat="1" ht="14.45" customHeight="1" x14ac:dyDescent="0.2">
      <c r="A60" s="118"/>
      <c r="B60" s="121" t="s">
        <v>109</v>
      </c>
      <c r="C60" s="113">
        <v>51.236370716510905</v>
      </c>
      <c r="D60" s="115">
        <v>10526</v>
      </c>
      <c r="E60" s="114">
        <v>10937</v>
      </c>
      <c r="F60" s="114">
        <v>11103</v>
      </c>
      <c r="G60" s="114">
        <v>11082</v>
      </c>
      <c r="H60" s="140">
        <v>10986</v>
      </c>
      <c r="I60" s="115">
        <v>-460</v>
      </c>
      <c r="J60" s="116">
        <v>-4.1871472783542689</v>
      </c>
    </row>
    <row r="61" spans="1:16" s="110" customFormat="1" ht="14.45" customHeight="1" x14ac:dyDescent="0.2">
      <c r="A61" s="118"/>
      <c r="B61" s="121" t="s">
        <v>110</v>
      </c>
      <c r="C61" s="113">
        <v>21.076713395638631</v>
      </c>
      <c r="D61" s="115">
        <v>4330</v>
      </c>
      <c r="E61" s="114">
        <v>4420</v>
      </c>
      <c r="F61" s="114">
        <v>4451</v>
      </c>
      <c r="G61" s="114">
        <v>4446</v>
      </c>
      <c r="H61" s="140">
        <v>4371</v>
      </c>
      <c r="I61" s="115">
        <v>-41</v>
      </c>
      <c r="J61" s="116">
        <v>-0.93800045756119876</v>
      </c>
    </row>
    <row r="62" spans="1:16" s="110" customFormat="1" ht="14.45" customHeight="1" x14ac:dyDescent="0.2">
      <c r="A62" s="120"/>
      <c r="B62" s="121" t="s">
        <v>111</v>
      </c>
      <c r="C62" s="113">
        <v>16.102024922118382</v>
      </c>
      <c r="D62" s="115">
        <v>3308</v>
      </c>
      <c r="E62" s="114">
        <v>3413</v>
      </c>
      <c r="F62" s="114">
        <v>3424</v>
      </c>
      <c r="G62" s="114">
        <v>3336</v>
      </c>
      <c r="H62" s="140">
        <v>3197</v>
      </c>
      <c r="I62" s="115">
        <v>111</v>
      </c>
      <c r="J62" s="116">
        <v>3.4720050046918987</v>
      </c>
    </row>
    <row r="63" spans="1:16" s="110" customFormat="1" ht="14.45" customHeight="1" x14ac:dyDescent="0.2">
      <c r="A63" s="120"/>
      <c r="B63" s="121" t="s">
        <v>112</v>
      </c>
      <c r="C63" s="113">
        <v>1.6647196261682242</v>
      </c>
      <c r="D63" s="115">
        <v>342</v>
      </c>
      <c r="E63" s="114">
        <v>374</v>
      </c>
      <c r="F63" s="114">
        <v>405</v>
      </c>
      <c r="G63" s="114">
        <v>338</v>
      </c>
      <c r="H63" s="140">
        <v>306</v>
      </c>
      <c r="I63" s="115">
        <v>36</v>
      </c>
      <c r="J63" s="116">
        <v>11.764705882352942</v>
      </c>
    </row>
    <row r="64" spans="1:16" s="110" customFormat="1" ht="14.45" customHeight="1" x14ac:dyDescent="0.2">
      <c r="A64" s="120" t="s">
        <v>113</v>
      </c>
      <c r="B64" s="119" t="s">
        <v>116</v>
      </c>
      <c r="C64" s="113">
        <v>93.949571651090338</v>
      </c>
      <c r="D64" s="115">
        <v>19301</v>
      </c>
      <c r="E64" s="114">
        <v>20047</v>
      </c>
      <c r="F64" s="114">
        <v>20271</v>
      </c>
      <c r="G64" s="114">
        <v>20216</v>
      </c>
      <c r="H64" s="140">
        <v>19794</v>
      </c>
      <c r="I64" s="115">
        <v>-493</v>
      </c>
      <c r="J64" s="116">
        <v>-2.4906537334545824</v>
      </c>
    </row>
    <row r="65" spans="1:10" s="110" customFormat="1" ht="14.45" customHeight="1" x14ac:dyDescent="0.2">
      <c r="A65" s="123"/>
      <c r="B65" s="124" t="s">
        <v>117</v>
      </c>
      <c r="C65" s="125">
        <v>5.8995327102803738</v>
      </c>
      <c r="D65" s="143">
        <v>1212</v>
      </c>
      <c r="E65" s="144">
        <v>1245</v>
      </c>
      <c r="F65" s="144">
        <v>1226</v>
      </c>
      <c r="G65" s="144">
        <v>1157</v>
      </c>
      <c r="H65" s="145">
        <v>1140</v>
      </c>
      <c r="I65" s="143">
        <v>72</v>
      </c>
      <c r="J65" s="146">
        <v>6.3157894736842106</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17903</v>
      </c>
      <c r="G11" s="114">
        <v>18701</v>
      </c>
      <c r="H11" s="114">
        <v>19026</v>
      </c>
      <c r="I11" s="114">
        <v>18913</v>
      </c>
      <c r="J11" s="140">
        <v>18507</v>
      </c>
      <c r="K11" s="114">
        <v>-604</v>
      </c>
      <c r="L11" s="116">
        <v>-3.2636299778462203</v>
      </c>
    </row>
    <row r="12" spans="1:17" s="110" customFormat="1" ht="24" customHeight="1" x14ac:dyDescent="0.2">
      <c r="A12" s="604" t="s">
        <v>185</v>
      </c>
      <c r="B12" s="605"/>
      <c r="C12" s="605"/>
      <c r="D12" s="606"/>
      <c r="E12" s="113">
        <v>35.290174831033902</v>
      </c>
      <c r="F12" s="115">
        <v>6318</v>
      </c>
      <c r="G12" s="114">
        <v>6522</v>
      </c>
      <c r="H12" s="114">
        <v>6682</v>
      </c>
      <c r="I12" s="114">
        <v>6580</v>
      </c>
      <c r="J12" s="140">
        <v>6423</v>
      </c>
      <c r="K12" s="114">
        <v>-105</v>
      </c>
      <c r="L12" s="116">
        <v>-1.6347501167678655</v>
      </c>
    </row>
    <row r="13" spans="1:17" s="110" customFormat="1" ht="15" customHeight="1" x14ac:dyDescent="0.2">
      <c r="A13" s="120"/>
      <c r="B13" s="612" t="s">
        <v>107</v>
      </c>
      <c r="C13" s="612"/>
      <c r="E13" s="113">
        <v>64.709825168966091</v>
      </c>
      <c r="F13" s="115">
        <v>11585</v>
      </c>
      <c r="G13" s="114">
        <v>12179</v>
      </c>
      <c r="H13" s="114">
        <v>12344</v>
      </c>
      <c r="I13" s="114">
        <v>12333</v>
      </c>
      <c r="J13" s="140">
        <v>12084</v>
      </c>
      <c r="K13" s="114">
        <v>-499</v>
      </c>
      <c r="L13" s="116">
        <v>-4.1294273419397554</v>
      </c>
    </row>
    <row r="14" spans="1:17" s="110" customFormat="1" ht="22.5" customHeight="1" x14ac:dyDescent="0.2">
      <c r="A14" s="604" t="s">
        <v>186</v>
      </c>
      <c r="B14" s="605"/>
      <c r="C14" s="605"/>
      <c r="D14" s="606"/>
      <c r="E14" s="113">
        <v>11.260682567167514</v>
      </c>
      <c r="F14" s="115">
        <v>2016</v>
      </c>
      <c r="G14" s="114">
        <v>2175</v>
      </c>
      <c r="H14" s="114">
        <v>2181</v>
      </c>
      <c r="I14" s="114">
        <v>2179</v>
      </c>
      <c r="J14" s="140">
        <v>2071</v>
      </c>
      <c r="K14" s="114">
        <v>-55</v>
      </c>
      <c r="L14" s="116">
        <v>-2.6557218734910673</v>
      </c>
    </row>
    <row r="15" spans="1:17" s="110" customFormat="1" ht="15" customHeight="1" x14ac:dyDescent="0.2">
      <c r="A15" s="120"/>
      <c r="B15" s="119"/>
      <c r="C15" s="258" t="s">
        <v>106</v>
      </c>
      <c r="E15" s="113">
        <v>46.875</v>
      </c>
      <c r="F15" s="115">
        <v>945</v>
      </c>
      <c r="G15" s="114">
        <v>1003</v>
      </c>
      <c r="H15" s="114">
        <v>1008</v>
      </c>
      <c r="I15" s="114">
        <v>1006</v>
      </c>
      <c r="J15" s="140">
        <v>965</v>
      </c>
      <c r="K15" s="114">
        <v>-20</v>
      </c>
      <c r="L15" s="116">
        <v>-2.0725388601036268</v>
      </c>
    </row>
    <row r="16" spans="1:17" s="110" customFormat="1" ht="15" customHeight="1" x14ac:dyDescent="0.2">
      <c r="A16" s="120"/>
      <c r="B16" s="119"/>
      <c r="C16" s="258" t="s">
        <v>107</v>
      </c>
      <c r="E16" s="113">
        <v>53.125</v>
      </c>
      <c r="F16" s="115">
        <v>1071</v>
      </c>
      <c r="G16" s="114">
        <v>1172</v>
      </c>
      <c r="H16" s="114">
        <v>1173</v>
      </c>
      <c r="I16" s="114">
        <v>1173</v>
      </c>
      <c r="J16" s="140">
        <v>1106</v>
      </c>
      <c r="K16" s="114">
        <v>-35</v>
      </c>
      <c r="L16" s="116">
        <v>-3.1645569620253164</v>
      </c>
    </row>
    <row r="17" spans="1:12" s="110" customFormat="1" ht="15" customHeight="1" x14ac:dyDescent="0.2">
      <c r="A17" s="120"/>
      <c r="B17" s="121" t="s">
        <v>109</v>
      </c>
      <c r="C17" s="258"/>
      <c r="E17" s="113">
        <v>51.611461766184441</v>
      </c>
      <c r="F17" s="115">
        <v>9240</v>
      </c>
      <c r="G17" s="114">
        <v>9655</v>
      </c>
      <c r="H17" s="114">
        <v>9909</v>
      </c>
      <c r="I17" s="114">
        <v>9920</v>
      </c>
      <c r="J17" s="140">
        <v>9809</v>
      </c>
      <c r="K17" s="114">
        <v>-569</v>
      </c>
      <c r="L17" s="116">
        <v>-5.8007951880925681</v>
      </c>
    </row>
    <row r="18" spans="1:12" s="110" customFormat="1" ht="15" customHeight="1" x14ac:dyDescent="0.2">
      <c r="A18" s="120"/>
      <c r="B18" s="119"/>
      <c r="C18" s="258" t="s">
        <v>106</v>
      </c>
      <c r="E18" s="113">
        <v>31.645021645021647</v>
      </c>
      <c r="F18" s="115">
        <v>2924</v>
      </c>
      <c r="G18" s="114">
        <v>2990</v>
      </c>
      <c r="H18" s="114">
        <v>3094</v>
      </c>
      <c r="I18" s="114">
        <v>3059</v>
      </c>
      <c r="J18" s="140">
        <v>3010</v>
      </c>
      <c r="K18" s="114">
        <v>-86</v>
      </c>
      <c r="L18" s="116">
        <v>-2.8571428571428572</v>
      </c>
    </row>
    <row r="19" spans="1:12" s="110" customFormat="1" ht="15" customHeight="1" x14ac:dyDescent="0.2">
      <c r="A19" s="120"/>
      <c r="B19" s="119"/>
      <c r="C19" s="258" t="s">
        <v>107</v>
      </c>
      <c r="E19" s="113">
        <v>68.354978354978357</v>
      </c>
      <c r="F19" s="115">
        <v>6316</v>
      </c>
      <c r="G19" s="114">
        <v>6665</v>
      </c>
      <c r="H19" s="114">
        <v>6815</v>
      </c>
      <c r="I19" s="114">
        <v>6861</v>
      </c>
      <c r="J19" s="140">
        <v>6799</v>
      </c>
      <c r="K19" s="114">
        <v>-483</v>
      </c>
      <c r="L19" s="116">
        <v>-7.103985880276511</v>
      </c>
    </row>
    <row r="20" spans="1:12" s="110" customFormat="1" ht="15" customHeight="1" x14ac:dyDescent="0.2">
      <c r="A20" s="120"/>
      <c r="B20" s="121" t="s">
        <v>110</v>
      </c>
      <c r="C20" s="258"/>
      <c r="E20" s="113">
        <v>20.895939228062336</v>
      </c>
      <c r="F20" s="115">
        <v>3741</v>
      </c>
      <c r="G20" s="114">
        <v>3868</v>
      </c>
      <c r="H20" s="114">
        <v>3912</v>
      </c>
      <c r="I20" s="114">
        <v>3893</v>
      </c>
      <c r="J20" s="140">
        <v>3815</v>
      </c>
      <c r="K20" s="114">
        <v>-74</v>
      </c>
      <c r="L20" s="116">
        <v>-1.9397116644823067</v>
      </c>
    </row>
    <row r="21" spans="1:12" s="110" customFormat="1" ht="15" customHeight="1" x14ac:dyDescent="0.2">
      <c r="A21" s="120"/>
      <c r="B21" s="119"/>
      <c r="C21" s="258" t="s">
        <v>106</v>
      </c>
      <c r="E21" s="113">
        <v>27.506014434643145</v>
      </c>
      <c r="F21" s="115">
        <v>1029</v>
      </c>
      <c r="G21" s="114">
        <v>1068</v>
      </c>
      <c r="H21" s="114">
        <v>1095</v>
      </c>
      <c r="I21" s="114">
        <v>1072</v>
      </c>
      <c r="J21" s="140">
        <v>1065</v>
      </c>
      <c r="K21" s="114">
        <v>-36</v>
      </c>
      <c r="L21" s="116">
        <v>-3.380281690140845</v>
      </c>
    </row>
    <row r="22" spans="1:12" s="110" customFormat="1" ht="15" customHeight="1" x14ac:dyDescent="0.2">
      <c r="A22" s="120"/>
      <c r="B22" s="119"/>
      <c r="C22" s="258" t="s">
        <v>107</v>
      </c>
      <c r="E22" s="113">
        <v>72.493985565356851</v>
      </c>
      <c r="F22" s="115">
        <v>2712</v>
      </c>
      <c r="G22" s="114">
        <v>2800</v>
      </c>
      <c r="H22" s="114">
        <v>2817</v>
      </c>
      <c r="I22" s="114">
        <v>2821</v>
      </c>
      <c r="J22" s="140">
        <v>2750</v>
      </c>
      <c r="K22" s="114">
        <v>-38</v>
      </c>
      <c r="L22" s="116">
        <v>-1.3818181818181818</v>
      </c>
    </row>
    <row r="23" spans="1:12" s="110" customFormat="1" ht="15" customHeight="1" x14ac:dyDescent="0.2">
      <c r="A23" s="120"/>
      <c r="B23" s="121" t="s">
        <v>111</v>
      </c>
      <c r="C23" s="258"/>
      <c r="E23" s="113">
        <v>16.231916438585714</v>
      </c>
      <c r="F23" s="115">
        <v>2906</v>
      </c>
      <c r="G23" s="114">
        <v>3003</v>
      </c>
      <c r="H23" s="114">
        <v>3024</v>
      </c>
      <c r="I23" s="114">
        <v>2921</v>
      </c>
      <c r="J23" s="140">
        <v>2812</v>
      </c>
      <c r="K23" s="114">
        <v>94</v>
      </c>
      <c r="L23" s="116">
        <v>3.3428165007112374</v>
      </c>
    </row>
    <row r="24" spans="1:12" s="110" customFormat="1" ht="15" customHeight="1" x14ac:dyDescent="0.2">
      <c r="A24" s="120"/>
      <c r="B24" s="119"/>
      <c r="C24" s="258" t="s">
        <v>106</v>
      </c>
      <c r="E24" s="113">
        <v>48.864418444597383</v>
      </c>
      <c r="F24" s="115">
        <v>1420</v>
      </c>
      <c r="G24" s="114">
        <v>1461</v>
      </c>
      <c r="H24" s="114">
        <v>1485</v>
      </c>
      <c r="I24" s="114">
        <v>1443</v>
      </c>
      <c r="J24" s="140">
        <v>1383</v>
      </c>
      <c r="K24" s="114">
        <v>37</v>
      </c>
      <c r="L24" s="116">
        <v>2.6753434562545193</v>
      </c>
    </row>
    <row r="25" spans="1:12" s="110" customFormat="1" ht="15" customHeight="1" x14ac:dyDescent="0.2">
      <c r="A25" s="120"/>
      <c r="B25" s="119"/>
      <c r="C25" s="258" t="s">
        <v>107</v>
      </c>
      <c r="E25" s="113">
        <v>51.135581555402617</v>
      </c>
      <c r="F25" s="115">
        <v>1486</v>
      </c>
      <c r="G25" s="114">
        <v>1542</v>
      </c>
      <c r="H25" s="114">
        <v>1539</v>
      </c>
      <c r="I25" s="114">
        <v>1478</v>
      </c>
      <c r="J25" s="140">
        <v>1429</v>
      </c>
      <c r="K25" s="114">
        <v>57</v>
      </c>
      <c r="L25" s="116">
        <v>3.9888033589923024</v>
      </c>
    </row>
    <row r="26" spans="1:12" s="110" customFormat="1" ht="15" customHeight="1" x14ac:dyDescent="0.2">
      <c r="A26" s="120"/>
      <c r="C26" s="121" t="s">
        <v>187</v>
      </c>
      <c r="D26" s="110" t="s">
        <v>188</v>
      </c>
      <c r="E26" s="113">
        <v>1.6980394347316092</v>
      </c>
      <c r="F26" s="115">
        <v>304</v>
      </c>
      <c r="G26" s="114">
        <v>326</v>
      </c>
      <c r="H26" s="114">
        <v>345</v>
      </c>
      <c r="I26" s="114">
        <v>281</v>
      </c>
      <c r="J26" s="140">
        <v>264</v>
      </c>
      <c r="K26" s="114">
        <v>40</v>
      </c>
      <c r="L26" s="116">
        <v>15.151515151515152</v>
      </c>
    </row>
    <row r="27" spans="1:12" s="110" customFormat="1" ht="15" customHeight="1" x14ac:dyDescent="0.2">
      <c r="A27" s="120"/>
      <c r="B27" s="119"/>
      <c r="D27" s="259" t="s">
        <v>106</v>
      </c>
      <c r="E27" s="113">
        <v>45.065789473684212</v>
      </c>
      <c r="F27" s="115">
        <v>137</v>
      </c>
      <c r="G27" s="114">
        <v>136</v>
      </c>
      <c r="H27" s="114">
        <v>136</v>
      </c>
      <c r="I27" s="114">
        <v>117</v>
      </c>
      <c r="J27" s="140">
        <v>106</v>
      </c>
      <c r="K27" s="114">
        <v>31</v>
      </c>
      <c r="L27" s="116">
        <v>29.245283018867923</v>
      </c>
    </row>
    <row r="28" spans="1:12" s="110" customFormat="1" ht="15" customHeight="1" x14ac:dyDescent="0.2">
      <c r="A28" s="120"/>
      <c r="B28" s="119"/>
      <c r="D28" s="259" t="s">
        <v>107</v>
      </c>
      <c r="E28" s="113">
        <v>54.934210526315788</v>
      </c>
      <c r="F28" s="115">
        <v>167</v>
      </c>
      <c r="G28" s="114">
        <v>190</v>
      </c>
      <c r="H28" s="114">
        <v>209</v>
      </c>
      <c r="I28" s="114">
        <v>164</v>
      </c>
      <c r="J28" s="140">
        <v>158</v>
      </c>
      <c r="K28" s="114">
        <v>9</v>
      </c>
      <c r="L28" s="116">
        <v>5.6962025316455698</v>
      </c>
    </row>
    <row r="29" spans="1:12" s="110" customFormat="1" ht="24" customHeight="1" x14ac:dyDescent="0.2">
      <c r="A29" s="604" t="s">
        <v>189</v>
      </c>
      <c r="B29" s="605"/>
      <c r="C29" s="605"/>
      <c r="D29" s="606"/>
      <c r="E29" s="113">
        <v>92.537563536837396</v>
      </c>
      <c r="F29" s="115">
        <v>16567</v>
      </c>
      <c r="G29" s="114">
        <v>17321</v>
      </c>
      <c r="H29" s="114">
        <v>17636</v>
      </c>
      <c r="I29" s="114">
        <v>17560</v>
      </c>
      <c r="J29" s="140">
        <v>17202</v>
      </c>
      <c r="K29" s="114">
        <v>-635</v>
      </c>
      <c r="L29" s="116">
        <v>-3.6914312289268691</v>
      </c>
    </row>
    <row r="30" spans="1:12" s="110" customFormat="1" ht="15" customHeight="1" x14ac:dyDescent="0.2">
      <c r="A30" s="120"/>
      <c r="B30" s="119"/>
      <c r="C30" s="258" t="s">
        <v>106</v>
      </c>
      <c r="E30" s="113">
        <v>34.810164785416795</v>
      </c>
      <c r="F30" s="115">
        <v>5767</v>
      </c>
      <c r="G30" s="114">
        <v>5945</v>
      </c>
      <c r="H30" s="114">
        <v>6112</v>
      </c>
      <c r="I30" s="114">
        <v>6044</v>
      </c>
      <c r="J30" s="140">
        <v>5895</v>
      </c>
      <c r="K30" s="114">
        <v>-128</v>
      </c>
      <c r="L30" s="116">
        <v>-2.1713316369804918</v>
      </c>
    </row>
    <row r="31" spans="1:12" s="110" customFormat="1" ht="15" customHeight="1" x14ac:dyDescent="0.2">
      <c r="A31" s="120"/>
      <c r="B31" s="119"/>
      <c r="C31" s="258" t="s">
        <v>107</v>
      </c>
      <c r="E31" s="113">
        <v>65.189835214583212</v>
      </c>
      <c r="F31" s="115">
        <v>10800</v>
      </c>
      <c r="G31" s="114">
        <v>11376</v>
      </c>
      <c r="H31" s="114">
        <v>11524</v>
      </c>
      <c r="I31" s="114">
        <v>11516</v>
      </c>
      <c r="J31" s="140">
        <v>11307</v>
      </c>
      <c r="K31" s="114">
        <v>-507</v>
      </c>
      <c r="L31" s="116">
        <v>-4.4839479968161315</v>
      </c>
    </row>
    <row r="32" spans="1:12" s="110" customFormat="1" ht="15" customHeight="1" x14ac:dyDescent="0.2">
      <c r="A32" s="120"/>
      <c r="B32" s="119" t="s">
        <v>117</v>
      </c>
      <c r="C32" s="258"/>
      <c r="E32" s="113">
        <v>7.2725241579623523</v>
      </c>
      <c r="F32" s="114">
        <v>1302</v>
      </c>
      <c r="G32" s="114">
        <v>1347</v>
      </c>
      <c r="H32" s="114">
        <v>1360</v>
      </c>
      <c r="I32" s="114">
        <v>1323</v>
      </c>
      <c r="J32" s="140">
        <v>1275</v>
      </c>
      <c r="K32" s="114">
        <v>27</v>
      </c>
      <c r="L32" s="116">
        <v>2.1176470588235294</v>
      </c>
    </row>
    <row r="33" spans="1:12" s="110" customFormat="1" ht="15" customHeight="1" x14ac:dyDescent="0.2">
      <c r="A33" s="120"/>
      <c r="B33" s="119"/>
      <c r="C33" s="258" t="s">
        <v>106</v>
      </c>
      <c r="E33" s="113">
        <v>41.397849462365592</v>
      </c>
      <c r="F33" s="114">
        <v>539</v>
      </c>
      <c r="G33" s="114">
        <v>565</v>
      </c>
      <c r="H33" s="114">
        <v>563</v>
      </c>
      <c r="I33" s="114">
        <v>529</v>
      </c>
      <c r="J33" s="140">
        <v>520</v>
      </c>
      <c r="K33" s="114">
        <v>19</v>
      </c>
      <c r="L33" s="116">
        <v>3.6538461538461537</v>
      </c>
    </row>
    <row r="34" spans="1:12" s="110" customFormat="1" ht="15" customHeight="1" x14ac:dyDescent="0.2">
      <c r="A34" s="120"/>
      <c r="B34" s="119"/>
      <c r="C34" s="258" t="s">
        <v>107</v>
      </c>
      <c r="E34" s="113">
        <v>58.602150537634408</v>
      </c>
      <c r="F34" s="114">
        <v>763</v>
      </c>
      <c r="G34" s="114">
        <v>782</v>
      </c>
      <c r="H34" s="114">
        <v>797</v>
      </c>
      <c r="I34" s="114">
        <v>794</v>
      </c>
      <c r="J34" s="140">
        <v>755</v>
      </c>
      <c r="K34" s="114">
        <v>8</v>
      </c>
      <c r="L34" s="116">
        <v>1.0596026490066226</v>
      </c>
    </row>
    <row r="35" spans="1:12" s="110" customFormat="1" ht="24" customHeight="1" x14ac:dyDescent="0.2">
      <c r="A35" s="604" t="s">
        <v>192</v>
      </c>
      <c r="B35" s="605"/>
      <c r="C35" s="605"/>
      <c r="D35" s="606"/>
      <c r="E35" s="113">
        <v>13.215662179522985</v>
      </c>
      <c r="F35" s="114">
        <v>2366</v>
      </c>
      <c r="G35" s="114">
        <v>2517</v>
      </c>
      <c r="H35" s="114">
        <v>2541</v>
      </c>
      <c r="I35" s="114">
        <v>2544</v>
      </c>
      <c r="J35" s="114">
        <v>2452</v>
      </c>
      <c r="K35" s="318">
        <v>-86</v>
      </c>
      <c r="L35" s="319">
        <v>-3.5073409461663947</v>
      </c>
    </row>
    <row r="36" spans="1:12" s="110" customFormat="1" ht="15" customHeight="1" x14ac:dyDescent="0.2">
      <c r="A36" s="120"/>
      <c r="B36" s="119"/>
      <c r="C36" s="258" t="s">
        <v>106</v>
      </c>
      <c r="E36" s="113">
        <v>33.093829247675401</v>
      </c>
      <c r="F36" s="114">
        <v>783</v>
      </c>
      <c r="G36" s="114">
        <v>821</v>
      </c>
      <c r="H36" s="114">
        <v>844</v>
      </c>
      <c r="I36" s="114">
        <v>845</v>
      </c>
      <c r="J36" s="114">
        <v>808</v>
      </c>
      <c r="K36" s="318">
        <v>-25</v>
      </c>
      <c r="L36" s="116">
        <v>-3.0940594059405941</v>
      </c>
    </row>
    <row r="37" spans="1:12" s="110" customFormat="1" ht="15" customHeight="1" x14ac:dyDescent="0.2">
      <c r="A37" s="120"/>
      <c r="B37" s="119"/>
      <c r="C37" s="258" t="s">
        <v>107</v>
      </c>
      <c r="E37" s="113">
        <v>66.906170752324599</v>
      </c>
      <c r="F37" s="114">
        <v>1583</v>
      </c>
      <c r="G37" s="114">
        <v>1696</v>
      </c>
      <c r="H37" s="114">
        <v>1697</v>
      </c>
      <c r="I37" s="114">
        <v>1699</v>
      </c>
      <c r="J37" s="140">
        <v>1644</v>
      </c>
      <c r="K37" s="114">
        <v>-61</v>
      </c>
      <c r="L37" s="116">
        <v>-3.7104622871046229</v>
      </c>
    </row>
    <row r="38" spans="1:12" s="110" customFormat="1" ht="15" customHeight="1" x14ac:dyDescent="0.2">
      <c r="A38" s="120"/>
      <c r="B38" s="119" t="s">
        <v>328</v>
      </c>
      <c r="C38" s="258"/>
      <c r="E38" s="113">
        <v>67.709322459922916</v>
      </c>
      <c r="F38" s="114">
        <v>12122</v>
      </c>
      <c r="G38" s="114">
        <v>12587</v>
      </c>
      <c r="H38" s="114">
        <v>12840</v>
      </c>
      <c r="I38" s="114">
        <v>12720</v>
      </c>
      <c r="J38" s="140">
        <v>12425</v>
      </c>
      <c r="K38" s="114">
        <v>-303</v>
      </c>
      <c r="L38" s="116">
        <v>-2.4386317907444668</v>
      </c>
    </row>
    <row r="39" spans="1:12" s="110" customFormat="1" ht="15" customHeight="1" x14ac:dyDescent="0.2">
      <c r="A39" s="120"/>
      <c r="B39" s="119"/>
      <c r="C39" s="258" t="s">
        <v>106</v>
      </c>
      <c r="E39" s="113">
        <v>36.462629929054614</v>
      </c>
      <c r="F39" s="115">
        <v>4420</v>
      </c>
      <c r="G39" s="114">
        <v>4525</v>
      </c>
      <c r="H39" s="114">
        <v>4643</v>
      </c>
      <c r="I39" s="114">
        <v>4558</v>
      </c>
      <c r="J39" s="140">
        <v>4425</v>
      </c>
      <c r="K39" s="114">
        <v>-5</v>
      </c>
      <c r="L39" s="116">
        <v>-0.11299435028248588</v>
      </c>
    </row>
    <row r="40" spans="1:12" s="110" customFormat="1" ht="15" customHeight="1" x14ac:dyDescent="0.2">
      <c r="A40" s="120"/>
      <c r="B40" s="119"/>
      <c r="C40" s="258" t="s">
        <v>107</v>
      </c>
      <c r="E40" s="113">
        <v>63.537370070945386</v>
      </c>
      <c r="F40" s="115">
        <v>7702</v>
      </c>
      <c r="G40" s="114">
        <v>8062</v>
      </c>
      <c r="H40" s="114">
        <v>8197</v>
      </c>
      <c r="I40" s="114">
        <v>8162</v>
      </c>
      <c r="J40" s="140">
        <v>8000</v>
      </c>
      <c r="K40" s="114">
        <v>-298</v>
      </c>
      <c r="L40" s="116">
        <v>-3.7250000000000001</v>
      </c>
    </row>
    <row r="41" spans="1:12" s="110" customFormat="1" ht="15" customHeight="1" x14ac:dyDescent="0.2">
      <c r="A41" s="120"/>
      <c r="B41" s="320" t="s">
        <v>515</v>
      </c>
      <c r="C41" s="258"/>
      <c r="E41" s="113">
        <v>4.630508853264816</v>
      </c>
      <c r="F41" s="115">
        <v>829</v>
      </c>
      <c r="G41" s="114">
        <v>873</v>
      </c>
      <c r="H41" s="114">
        <v>863</v>
      </c>
      <c r="I41" s="114">
        <v>853</v>
      </c>
      <c r="J41" s="140">
        <v>821</v>
      </c>
      <c r="K41" s="114">
        <v>8</v>
      </c>
      <c r="L41" s="116">
        <v>0.97442143727162001</v>
      </c>
    </row>
    <row r="42" spans="1:12" s="110" customFormat="1" ht="15" customHeight="1" x14ac:dyDescent="0.2">
      <c r="A42" s="120"/>
      <c r="B42" s="119"/>
      <c r="C42" s="268" t="s">
        <v>106</v>
      </c>
      <c r="D42" s="182"/>
      <c r="E42" s="113">
        <v>39.56574185765983</v>
      </c>
      <c r="F42" s="115">
        <v>328</v>
      </c>
      <c r="G42" s="114">
        <v>352</v>
      </c>
      <c r="H42" s="114">
        <v>355</v>
      </c>
      <c r="I42" s="114">
        <v>358</v>
      </c>
      <c r="J42" s="140">
        <v>341</v>
      </c>
      <c r="K42" s="114">
        <v>-13</v>
      </c>
      <c r="L42" s="116">
        <v>-3.8123167155425222</v>
      </c>
    </row>
    <row r="43" spans="1:12" s="110" customFormat="1" ht="15" customHeight="1" x14ac:dyDescent="0.2">
      <c r="A43" s="120"/>
      <c r="B43" s="119"/>
      <c r="C43" s="268" t="s">
        <v>107</v>
      </c>
      <c r="D43" s="182"/>
      <c r="E43" s="113">
        <v>60.43425814234017</v>
      </c>
      <c r="F43" s="115">
        <v>501</v>
      </c>
      <c r="G43" s="114">
        <v>521</v>
      </c>
      <c r="H43" s="114">
        <v>508</v>
      </c>
      <c r="I43" s="114">
        <v>495</v>
      </c>
      <c r="J43" s="140">
        <v>480</v>
      </c>
      <c r="K43" s="114">
        <v>21</v>
      </c>
      <c r="L43" s="116">
        <v>4.375</v>
      </c>
    </row>
    <row r="44" spans="1:12" s="110" customFormat="1" ht="15" customHeight="1" x14ac:dyDescent="0.2">
      <c r="A44" s="120"/>
      <c r="B44" s="119" t="s">
        <v>205</v>
      </c>
      <c r="C44" s="268"/>
      <c r="D44" s="182"/>
      <c r="E44" s="113">
        <v>14.444506507289281</v>
      </c>
      <c r="F44" s="115">
        <v>2586</v>
      </c>
      <c r="G44" s="114">
        <v>2724</v>
      </c>
      <c r="H44" s="114">
        <v>2782</v>
      </c>
      <c r="I44" s="114">
        <v>2796</v>
      </c>
      <c r="J44" s="140">
        <v>2809</v>
      </c>
      <c r="K44" s="114">
        <v>-223</v>
      </c>
      <c r="L44" s="116">
        <v>-7.9387682449270205</v>
      </c>
    </row>
    <row r="45" spans="1:12" s="110" customFormat="1" ht="15" customHeight="1" x14ac:dyDescent="0.2">
      <c r="A45" s="120"/>
      <c r="B45" s="119"/>
      <c r="C45" s="268" t="s">
        <v>106</v>
      </c>
      <c r="D45" s="182"/>
      <c r="E45" s="113">
        <v>30.43310131477185</v>
      </c>
      <c r="F45" s="115">
        <v>787</v>
      </c>
      <c r="G45" s="114">
        <v>824</v>
      </c>
      <c r="H45" s="114">
        <v>840</v>
      </c>
      <c r="I45" s="114">
        <v>819</v>
      </c>
      <c r="J45" s="140">
        <v>849</v>
      </c>
      <c r="K45" s="114">
        <v>-62</v>
      </c>
      <c r="L45" s="116">
        <v>-7.3027090694935222</v>
      </c>
    </row>
    <row r="46" spans="1:12" s="110" customFormat="1" ht="15" customHeight="1" x14ac:dyDescent="0.2">
      <c r="A46" s="123"/>
      <c r="B46" s="124"/>
      <c r="C46" s="260" t="s">
        <v>107</v>
      </c>
      <c r="D46" s="261"/>
      <c r="E46" s="125">
        <v>69.566898685228153</v>
      </c>
      <c r="F46" s="143">
        <v>1799</v>
      </c>
      <c r="G46" s="144">
        <v>1900</v>
      </c>
      <c r="H46" s="144">
        <v>1942</v>
      </c>
      <c r="I46" s="144">
        <v>1977</v>
      </c>
      <c r="J46" s="145">
        <v>1960</v>
      </c>
      <c r="K46" s="144">
        <v>-161</v>
      </c>
      <c r="L46" s="146">
        <v>-8.2142857142857135</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17903</v>
      </c>
      <c r="E11" s="114">
        <v>18701</v>
      </c>
      <c r="F11" s="114">
        <v>19026</v>
      </c>
      <c r="G11" s="114">
        <v>18913</v>
      </c>
      <c r="H11" s="140">
        <v>18507</v>
      </c>
      <c r="I11" s="115">
        <v>-604</v>
      </c>
      <c r="J11" s="116">
        <v>-3.2636299778462203</v>
      </c>
    </row>
    <row r="12" spans="1:15" s="110" customFormat="1" ht="24.95" customHeight="1" x14ac:dyDescent="0.2">
      <c r="A12" s="193" t="s">
        <v>132</v>
      </c>
      <c r="B12" s="194" t="s">
        <v>133</v>
      </c>
      <c r="C12" s="113">
        <v>2.9268837624979054</v>
      </c>
      <c r="D12" s="115">
        <v>524</v>
      </c>
      <c r="E12" s="114">
        <v>508</v>
      </c>
      <c r="F12" s="114">
        <v>519</v>
      </c>
      <c r="G12" s="114">
        <v>486</v>
      </c>
      <c r="H12" s="140">
        <v>481</v>
      </c>
      <c r="I12" s="115">
        <v>43</v>
      </c>
      <c r="J12" s="116">
        <v>8.9397089397089395</v>
      </c>
    </row>
    <row r="13" spans="1:15" s="110" customFormat="1" ht="24.95" customHeight="1" x14ac:dyDescent="0.2">
      <c r="A13" s="193" t="s">
        <v>134</v>
      </c>
      <c r="B13" s="199" t="s">
        <v>214</v>
      </c>
      <c r="C13" s="113">
        <v>1.5528123778137741</v>
      </c>
      <c r="D13" s="115">
        <v>278</v>
      </c>
      <c r="E13" s="114">
        <v>290</v>
      </c>
      <c r="F13" s="114">
        <v>304</v>
      </c>
      <c r="G13" s="114">
        <v>294</v>
      </c>
      <c r="H13" s="140">
        <v>292</v>
      </c>
      <c r="I13" s="115">
        <v>-14</v>
      </c>
      <c r="J13" s="116">
        <v>-4.7945205479452051</v>
      </c>
    </row>
    <row r="14" spans="1:15" s="287" customFormat="1" ht="24.95" customHeight="1" x14ac:dyDescent="0.2">
      <c r="A14" s="193" t="s">
        <v>215</v>
      </c>
      <c r="B14" s="199" t="s">
        <v>137</v>
      </c>
      <c r="C14" s="113">
        <v>12.701781824275262</v>
      </c>
      <c r="D14" s="115">
        <v>2274</v>
      </c>
      <c r="E14" s="114">
        <v>2353</v>
      </c>
      <c r="F14" s="114">
        <v>2395</v>
      </c>
      <c r="G14" s="114">
        <v>2392</v>
      </c>
      <c r="H14" s="140">
        <v>2370</v>
      </c>
      <c r="I14" s="115">
        <v>-96</v>
      </c>
      <c r="J14" s="116">
        <v>-4.0506329113924053</v>
      </c>
      <c r="K14" s="110"/>
      <c r="L14" s="110"/>
      <c r="M14" s="110"/>
      <c r="N14" s="110"/>
      <c r="O14" s="110"/>
    </row>
    <row r="15" spans="1:15" s="110" customFormat="1" ht="24.95" customHeight="1" x14ac:dyDescent="0.2">
      <c r="A15" s="193" t="s">
        <v>216</v>
      </c>
      <c r="B15" s="199" t="s">
        <v>217</v>
      </c>
      <c r="C15" s="113">
        <v>5.7867396525721944</v>
      </c>
      <c r="D15" s="115">
        <v>1036</v>
      </c>
      <c r="E15" s="114">
        <v>1072</v>
      </c>
      <c r="F15" s="114">
        <v>1091</v>
      </c>
      <c r="G15" s="114">
        <v>1094</v>
      </c>
      <c r="H15" s="140">
        <v>1084</v>
      </c>
      <c r="I15" s="115">
        <v>-48</v>
      </c>
      <c r="J15" s="116">
        <v>-4.4280442804428048</v>
      </c>
    </row>
    <row r="16" spans="1:15" s="287" customFormat="1" ht="24.95" customHeight="1" x14ac:dyDescent="0.2">
      <c r="A16" s="193" t="s">
        <v>218</v>
      </c>
      <c r="B16" s="199" t="s">
        <v>141</v>
      </c>
      <c r="C16" s="113">
        <v>4.7869072222532534</v>
      </c>
      <c r="D16" s="115">
        <v>857</v>
      </c>
      <c r="E16" s="114">
        <v>889</v>
      </c>
      <c r="F16" s="114">
        <v>932</v>
      </c>
      <c r="G16" s="114">
        <v>927</v>
      </c>
      <c r="H16" s="140">
        <v>924</v>
      </c>
      <c r="I16" s="115">
        <v>-67</v>
      </c>
      <c r="J16" s="116">
        <v>-7.2510822510822512</v>
      </c>
      <c r="K16" s="110"/>
      <c r="L16" s="110"/>
      <c r="M16" s="110"/>
      <c r="N16" s="110"/>
      <c r="O16" s="110"/>
    </row>
    <row r="17" spans="1:15" s="110" customFormat="1" ht="24.95" customHeight="1" x14ac:dyDescent="0.2">
      <c r="A17" s="193" t="s">
        <v>142</v>
      </c>
      <c r="B17" s="199" t="s">
        <v>220</v>
      </c>
      <c r="C17" s="113">
        <v>2.1281349494498127</v>
      </c>
      <c r="D17" s="115">
        <v>381</v>
      </c>
      <c r="E17" s="114">
        <v>392</v>
      </c>
      <c r="F17" s="114">
        <v>372</v>
      </c>
      <c r="G17" s="114">
        <v>371</v>
      </c>
      <c r="H17" s="140">
        <v>362</v>
      </c>
      <c r="I17" s="115">
        <v>19</v>
      </c>
      <c r="J17" s="116">
        <v>5.2486187845303869</v>
      </c>
    </row>
    <row r="18" spans="1:15" s="287" customFormat="1" ht="24.95" customHeight="1" x14ac:dyDescent="0.2">
      <c r="A18" s="201" t="s">
        <v>144</v>
      </c>
      <c r="B18" s="202" t="s">
        <v>145</v>
      </c>
      <c r="C18" s="113">
        <v>6.4290900966318496</v>
      </c>
      <c r="D18" s="115">
        <v>1151</v>
      </c>
      <c r="E18" s="114">
        <v>1134</v>
      </c>
      <c r="F18" s="114">
        <v>1193</v>
      </c>
      <c r="G18" s="114">
        <v>1165</v>
      </c>
      <c r="H18" s="140">
        <v>1123</v>
      </c>
      <c r="I18" s="115">
        <v>28</v>
      </c>
      <c r="J18" s="116">
        <v>2.4933214603739984</v>
      </c>
      <c r="K18" s="110"/>
      <c r="L18" s="110"/>
      <c r="M18" s="110"/>
      <c r="N18" s="110"/>
      <c r="O18" s="110"/>
    </row>
    <row r="19" spans="1:15" s="110" customFormat="1" ht="24.95" customHeight="1" x14ac:dyDescent="0.2">
      <c r="A19" s="193" t="s">
        <v>146</v>
      </c>
      <c r="B19" s="199" t="s">
        <v>147</v>
      </c>
      <c r="C19" s="113">
        <v>16.533541864491983</v>
      </c>
      <c r="D19" s="115">
        <v>2960</v>
      </c>
      <c r="E19" s="114">
        <v>3063</v>
      </c>
      <c r="F19" s="114">
        <v>3024</v>
      </c>
      <c r="G19" s="114">
        <v>3025</v>
      </c>
      <c r="H19" s="140">
        <v>2991</v>
      </c>
      <c r="I19" s="115">
        <v>-31</v>
      </c>
      <c r="J19" s="116">
        <v>-1.0364426613172852</v>
      </c>
    </row>
    <row r="20" spans="1:15" s="287" customFormat="1" ht="24.95" customHeight="1" x14ac:dyDescent="0.2">
      <c r="A20" s="193" t="s">
        <v>148</v>
      </c>
      <c r="B20" s="199" t="s">
        <v>149</v>
      </c>
      <c r="C20" s="113">
        <v>5.0047478076300065</v>
      </c>
      <c r="D20" s="115">
        <v>896</v>
      </c>
      <c r="E20" s="114">
        <v>918</v>
      </c>
      <c r="F20" s="114">
        <v>896</v>
      </c>
      <c r="G20" s="114">
        <v>921</v>
      </c>
      <c r="H20" s="140">
        <v>928</v>
      </c>
      <c r="I20" s="115">
        <v>-32</v>
      </c>
      <c r="J20" s="116">
        <v>-3.4482758620689653</v>
      </c>
      <c r="K20" s="110"/>
      <c r="L20" s="110"/>
      <c r="M20" s="110"/>
      <c r="N20" s="110"/>
      <c r="O20" s="110"/>
    </row>
    <row r="21" spans="1:15" s="110" customFormat="1" ht="24.95" customHeight="1" x14ac:dyDescent="0.2">
      <c r="A21" s="201" t="s">
        <v>150</v>
      </c>
      <c r="B21" s="202" t="s">
        <v>151</v>
      </c>
      <c r="C21" s="113">
        <v>15.567223370384852</v>
      </c>
      <c r="D21" s="115">
        <v>2787</v>
      </c>
      <c r="E21" s="114">
        <v>3062</v>
      </c>
      <c r="F21" s="114">
        <v>3091</v>
      </c>
      <c r="G21" s="114">
        <v>3032</v>
      </c>
      <c r="H21" s="140">
        <v>2964</v>
      </c>
      <c r="I21" s="115">
        <v>-177</v>
      </c>
      <c r="J21" s="116">
        <v>-5.9716599190283404</v>
      </c>
    </row>
    <row r="22" spans="1:15" s="110" customFormat="1" ht="24.95" customHeight="1" x14ac:dyDescent="0.2">
      <c r="A22" s="201" t="s">
        <v>152</v>
      </c>
      <c r="B22" s="199" t="s">
        <v>153</v>
      </c>
      <c r="C22" s="113">
        <v>1.5248840976372675</v>
      </c>
      <c r="D22" s="115">
        <v>273</v>
      </c>
      <c r="E22" s="114">
        <v>285</v>
      </c>
      <c r="F22" s="114" t="s">
        <v>513</v>
      </c>
      <c r="G22" s="114" t="s">
        <v>513</v>
      </c>
      <c r="H22" s="140">
        <v>271</v>
      </c>
      <c r="I22" s="115">
        <v>2</v>
      </c>
      <c r="J22" s="116">
        <v>0.73800738007380073</v>
      </c>
    </row>
    <row r="23" spans="1:15" s="110" customFormat="1" ht="24.95" customHeight="1" x14ac:dyDescent="0.2">
      <c r="A23" s="193" t="s">
        <v>154</v>
      </c>
      <c r="B23" s="199" t="s">
        <v>155</v>
      </c>
      <c r="C23" s="113">
        <v>1.6701111545551024</v>
      </c>
      <c r="D23" s="115">
        <v>299</v>
      </c>
      <c r="E23" s="114">
        <v>306</v>
      </c>
      <c r="F23" s="114">
        <v>308</v>
      </c>
      <c r="G23" s="114">
        <v>299</v>
      </c>
      <c r="H23" s="140">
        <v>307</v>
      </c>
      <c r="I23" s="115">
        <v>-8</v>
      </c>
      <c r="J23" s="116">
        <v>-2.6058631921824102</v>
      </c>
    </row>
    <row r="24" spans="1:15" s="110" customFormat="1" ht="24.95" customHeight="1" x14ac:dyDescent="0.2">
      <c r="A24" s="193" t="s">
        <v>156</v>
      </c>
      <c r="B24" s="199" t="s">
        <v>221</v>
      </c>
      <c r="C24" s="113">
        <v>7.2501815338211477</v>
      </c>
      <c r="D24" s="115">
        <v>1298</v>
      </c>
      <c r="E24" s="114">
        <v>1319</v>
      </c>
      <c r="F24" s="114">
        <v>1333</v>
      </c>
      <c r="G24" s="114">
        <v>1306</v>
      </c>
      <c r="H24" s="140">
        <v>1308</v>
      </c>
      <c r="I24" s="115">
        <v>-10</v>
      </c>
      <c r="J24" s="116">
        <v>-0.76452599388379205</v>
      </c>
    </row>
    <row r="25" spans="1:15" s="110" customFormat="1" ht="24.95" customHeight="1" x14ac:dyDescent="0.2">
      <c r="A25" s="193" t="s">
        <v>222</v>
      </c>
      <c r="B25" s="204" t="s">
        <v>159</v>
      </c>
      <c r="C25" s="113">
        <v>3.4072501815338212</v>
      </c>
      <c r="D25" s="115">
        <v>610</v>
      </c>
      <c r="E25" s="114">
        <v>628</v>
      </c>
      <c r="F25" s="114">
        <v>654</v>
      </c>
      <c r="G25" s="114">
        <v>694</v>
      </c>
      <c r="H25" s="140">
        <v>690</v>
      </c>
      <c r="I25" s="115">
        <v>-80</v>
      </c>
      <c r="J25" s="116">
        <v>-11.594202898550725</v>
      </c>
    </row>
    <row r="26" spans="1:15" s="110" customFormat="1" ht="24.95" customHeight="1" x14ac:dyDescent="0.2">
      <c r="A26" s="201">
        <v>782.78300000000002</v>
      </c>
      <c r="B26" s="203" t="s">
        <v>160</v>
      </c>
      <c r="C26" s="113">
        <v>5.5856560353013458E-2</v>
      </c>
      <c r="D26" s="115">
        <v>10</v>
      </c>
      <c r="E26" s="114">
        <v>11</v>
      </c>
      <c r="F26" s="114" t="s">
        <v>513</v>
      </c>
      <c r="G26" s="114" t="s">
        <v>513</v>
      </c>
      <c r="H26" s="140">
        <v>4</v>
      </c>
      <c r="I26" s="115">
        <v>6</v>
      </c>
      <c r="J26" s="116">
        <v>150</v>
      </c>
    </row>
    <row r="27" spans="1:15" s="110" customFormat="1" ht="24.95" customHeight="1" x14ac:dyDescent="0.2">
      <c r="A27" s="193" t="s">
        <v>161</v>
      </c>
      <c r="B27" s="199" t="s">
        <v>162</v>
      </c>
      <c r="C27" s="113">
        <v>1.9605652683907724</v>
      </c>
      <c r="D27" s="115">
        <v>351</v>
      </c>
      <c r="E27" s="114">
        <v>362</v>
      </c>
      <c r="F27" s="114">
        <v>386</v>
      </c>
      <c r="G27" s="114">
        <v>376</v>
      </c>
      <c r="H27" s="140">
        <v>349</v>
      </c>
      <c r="I27" s="115">
        <v>2</v>
      </c>
      <c r="J27" s="116">
        <v>0.57306590257879653</v>
      </c>
    </row>
    <row r="28" spans="1:15" s="110" customFormat="1" ht="24.95" customHeight="1" x14ac:dyDescent="0.2">
      <c r="A28" s="193" t="s">
        <v>163</v>
      </c>
      <c r="B28" s="199" t="s">
        <v>164</v>
      </c>
      <c r="C28" s="113">
        <v>1.6812824666257051</v>
      </c>
      <c r="D28" s="115">
        <v>301</v>
      </c>
      <c r="E28" s="114">
        <v>312</v>
      </c>
      <c r="F28" s="114">
        <v>297</v>
      </c>
      <c r="G28" s="114">
        <v>303</v>
      </c>
      <c r="H28" s="140">
        <v>308</v>
      </c>
      <c r="I28" s="115">
        <v>-7</v>
      </c>
      <c r="J28" s="116">
        <v>-2.2727272727272729</v>
      </c>
    </row>
    <row r="29" spans="1:15" s="110" customFormat="1" ht="24.95" customHeight="1" x14ac:dyDescent="0.2">
      <c r="A29" s="193">
        <v>86</v>
      </c>
      <c r="B29" s="199" t="s">
        <v>165</v>
      </c>
      <c r="C29" s="113">
        <v>7.4009942467742835</v>
      </c>
      <c r="D29" s="115">
        <v>1325</v>
      </c>
      <c r="E29" s="114">
        <v>1351</v>
      </c>
      <c r="F29" s="114">
        <v>1361</v>
      </c>
      <c r="G29" s="114">
        <v>1324</v>
      </c>
      <c r="H29" s="140">
        <v>1286</v>
      </c>
      <c r="I29" s="115">
        <v>39</v>
      </c>
      <c r="J29" s="116">
        <v>3.0326594090202179</v>
      </c>
    </row>
    <row r="30" spans="1:15" s="110" customFormat="1" ht="24.95" customHeight="1" x14ac:dyDescent="0.2">
      <c r="A30" s="193">
        <v>87.88</v>
      </c>
      <c r="B30" s="204" t="s">
        <v>166</v>
      </c>
      <c r="C30" s="113">
        <v>4.0105010333463662</v>
      </c>
      <c r="D30" s="115">
        <v>718</v>
      </c>
      <c r="E30" s="114">
        <v>735</v>
      </c>
      <c r="F30" s="114">
        <v>906</v>
      </c>
      <c r="G30" s="114">
        <v>910</v>
      </c>
      <c r="H30" s="140">
        <v>894</v>
      </c>
      <c r="I30" s="115">
        <v>-176</v>
      </c>
      <c r="J30" s="116">
        <v>-19.686800894854585</v>
      </c>
    </row>
    <row r="31" spans="1:15" s="110" customFormat="1" ht="24.95" customHeight="1" x14ac:dyDescent="0.2">
      <c r="A31" s="193" t="s">
        <v>167</v>
      </c>
      <c r="B31" s="199" t="s">
        <v>168</v>
      </c>
      <c r="C31" s="113">
        <v>10.322292353236888</v>
      </c>
      <c r="D31" s="115">
        <v>1848</v>
      </c>
      <c r="E31" s="114">
        <v>2064</v>
      </c>
      <c r="F31" s="114">
        <v>2075</v>
      </c>
      <c r="G31" s="114">
        <v>2111</v>
      </c>
      <c r="H31" s="140">
        <v>1941</v>
      </c>
      <c r="I31" s="115">
        <v>-93</v>
      </c>
      <c r="J31" s="116">
        <v>-4.7913446676970635</v>
      </c>
    </row>
    <row r="32" spans="1:15" s="110" customFormat="1" ht="24.95" customHeight="1" x14ac:dyDescent="0.2">
      <c r="A32" s="193"/>
      <c r="B32" s="204" t="s">
        <v>169</v>
      </c>
      <c r="C32" s="113">
        <v>0</v>
      </c>
      <c r="D32" s="115">
        <v>0</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2.9268837624979054</v>
      </c>
      <c r="D34" s="115">
        <v>524</v>
      </c>
      <c r="E34" s="114">
        <v>508</v>
      </c>
      <c r="F34" s="114">
        <v>519</v>
      </c>
      <c r="G34" s="114">
        <v>486</v>
      </c>
      <c r="H34" s="140">
        <v>481</v>
      </c>
      <c r="I34" s="115">
        <v>43</v>
      </c>
      <c r="J34" s="116">
        <v>8.9397089397089395</v>
      </c>
    </row>
    <row r="35" spans="1:10" s="110" customFormat="1" ht="24.95" customHeight="1" x14ac:dyDescent="0.2">
      <c r="A35" s="292" t="s">
        <v>171</v>
      </c>
      <c r="B35" s="293" t="s">
        <v>172</v>
      </c>
      <c r="C35" s="113">
        <v>20.683684298720884</v>
      </c>
      <c r="D35" s="115">
        <v>3703</v>
      </c>
      <c r="E35" s="114">
        <v>3777</v>
      </c>
      <c r="F35" s="114">
        <v>3892</v>
      </c>
      <c r="G35" s="114">
        <v>3851</v>
      </c>
      <c r="H35" s="140">
        <v>3785</v>
      </c>
      <c r="I35" s="115">
        <v>-82</v>
      </c>
      <c r="J35" s="116">
        <v>-2.1664464993394978</v>
      </c>
    </row>
    <row r="36" spans="1:10" s="110" customFormat="1" ht="24.95" customHeight="1" x14ac:dyDescent="0.2">
      <c r="A36" s="294" t="s">
        <v>173</v>
      </c>
      <c r="B36" s="295" t="s">
        <v>174</v>
      </c>
      <c r="C36" s="125">
        <v>76.389431938781215</v>
      </c>
      <c r="D36" s="143">
        <v>13676</v>
      </c>
      <c r="E36" s="144">
        <v>14416</v>
      </c>
      <c r="F36" s="144">
        <v>14615</v>
      </c>
      <c r="G36" s="144">
        <v>14576</v>
      </c>
      <c r="H36" s="145">
        <v>14241</v>
      </c>
      <c r="I36" s="143">
        <v>-565</v>
      </c>
      <c r="J36" s="146">
        <v>-3.9674180183975842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17903</v>
      </c>
      <c r="F11" s="264">
        <v>18701</v>
      </c>
      <c r="G11" s="264">
        <v>19026</v>
      </c>
      <c r="H11" s="264">
        <v>18913</v>
      </c>
      <c r="I11" s="265">
        <v>18507</v>
      </c>
      <c r="J11" s="263">
        <v>-604</v>
      </c>
      <c r="K11" s="266">
        <v>-3.2636299778462203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43.864156845221473</v>
      </c>
      <c r="E13" s="115">
        <v>7853</v>
      </c>
      <c r="F13" s="114">
        <v>8144</v>
      </c>
      <c r="G13" s="114">
        <v>8251</v>
      </c>
      <c r="H13" s="114">
        <v>8240</v>
      </c>
      <c r="I13" s="140">
        <v>8069</v>
      </c>
      <c r="J13" s="115">
        <v>-216</v>
      </c>
      <c r="K13" s="116">
        <v>-2.6769116371297557</v>
      </c>
    </row>
    <row r="14" spans="1:15" ht="15.95" customHeight="1" x14ac:dyDescent="0.2">
      <c r="A14" s="306" t="s">
        <v>230</v>
      </c>
      <c r="B14" s="307"/>
      <c r="C14" s="308"/>
      <c r="D14" s="113">
        <v>45.936435234318267</v>
      </c>
      <c r="E14" s="115">
        <v>8224</v>
      </c>
      <c r="F14" s="114">
        <v>8618</v>
      </c>
      <c r="G14" s="114">
        <v>8808</v>
      </c>
      <c r="H14" s="114">
        <v>8700</v>
      </c>
      <c r="I14" s="140">
        <v>8553</v>
      </c>
      <c r="J14" s="115">
        <v>-329</v>
      </c>
      <c r="K14" s="116">
        <v>-3.8466035309248219</v>
      </c>
    </row>
    <row r="15" spans="1:15" ht="15.95" customHeight="1" x14ac:dyDescent="0.2">
      <c r="A15" s="306" t="s">
        <v>231</v>
      </c>
      <c r="B15" s="307"/>
      <c r="C15" s="308"/>
      <c r="D15" s="113">
        <v>4.4573535161704738</v>
      </c>
      <c r="E15" s="115">
        <v>798</v>
      </c>
      <c r="F15" s="114">
        <v>825</v>
      </c>
      <c r="G15" s="114">
        <v>853</v>
      </c>
      <c r="H15" s="114">
        <v>840</v>
      </c>
      <c r="I15" s="140">
        <v>813</v>
      </c>
      <c r="J15" s="115">
        <v>-15</v>
      </c>
      <c r="K15" s="116">
        <v>-1.8450184501845019</v>
      </c>
    </row>
    <row r="16" spans="1:15" ht="15.95" customHeight="1" x14ac:dyDescent="0.2">
      <c r="A16" s="306" t="s">
        <v>232</v>
      </c>
      <c r="B16" s="307"/>
      <c r="C16" s="308"/>
      <c r="D16" s="113">
        <v>1.999664860637882</v>
      </c>
      <c r="E16" s="115">
        <v>358</v>
      </c>
      <c r="F16" s="114">
        <v>392</v>
      </c>
      <c r="G16" s="114">
        <v>388</v>
      </c>
      <c r="H16" s="114">
        <v>380</v>
      </c>
      <c r="I16" s="140">
        <v>350</v>
      </c>
      <c r="J16" s="115">
        <v>8</v>
      </c>
      <c r="K16" s="116">
        <v>2.2857142857142856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2.1784058537675248</v>
      </c>
      <c r="E18" s="115">
        <v>390</v>
      </c>
      <c r="F18" s="114">
        <v>390</v>
      </c>
      <c r="G18" s="114">
        <v>395</v>
      </c>
      <c r="H18" s="114">
        <v>365</v>
      </c>
      <c r="I18" s="140">
        <v>350</v>
      </c>
      <c r="J18" s="115">
        <v>40</v>
      </c>
      <c r="K18" s="116">
        <v>11.428571428571429</v>
      </c>
    </row>
    <row r="19" spans="1:11" ht="14.1" customHeight="1" x14ac:dyDescent="0.2">
      <c r="A19" s="306" t="s">
        <v>235</v>
      </c>
      <c r="B19" s="307" t="s">
        <v>236</v>
      </c>
      <c r="C19" s="308"/>
      <c r="D19" s="113">
        <v>1.7371390269787186</v>
      </c>
      <c r="E19" s="115">
        <v>311</v>
      </c>
      <c r="F19" s="114">
        <v>313</v>
      </c>
      <c r="G19" s="114">
        <v>322</v>
      </c>
      <c r="H19" s="114">
        <v>296</v>
      </c>
      <c r="I19" s="140">
        <v>285</v>
      </c>
      <c r="J19" s="115">
        <v>26</v>
      </c>
      <c r="K19" s="116">
        <v>9.1228070175438596</v>
      </c>
    </row>
    <row r="20" spans="1:11" ht="14.1" customHeight="1" x14ac:dyDescent="0.2">
      <c r="A20" s="306">
        <v>12</v>
      </c>
      <c r="B20" s="307" t="s">
        <v>237</v>
      </c>
      <c r="C20" s="308"/>
      <c r="D20" s="113">
        <v>0.88253365357761271</v>
      </c>
      <c r="E20" s="115">
        <v>158</v>
      </c>
      <c r="F20" s="114">
        <v>159</v>
      </c>
      <c r="G20" s="114">
        <v>183</v>
      </c>
      <c r="H20" s="114">
        <v>202</v>
      </c>
      <c r="I20" s="140">
        <v>183</v>
      </c>
      <c r="J20" s="115">
        <v>-25</v>
      </c>
      <c r="K20" s="116">
        <v>-13.66120218579235</v>
      </c>
    </row>
    <row r="21" spans="1:11" ht="14.1" customHeight="1" x14ac:dyDescent="0.2">
      <c r="A21" s="306">
        <v>21</v>
      </c>
      <c r="B21" s="307" t="s">
        <v>238</v>
      </c>
      <c r="C21" s="308"/>
      <c r="D21" s="113">
        <v>0.30721108194157404</v>
      </c>
      <c r="E21" s="115">
        <v>55</v>
      </c>
      <c r="F21" s="114">
        <v>59</v>
      </c>
      <c r="G21" s="114">
        <v>60</v>
      </c>
      <c r="H21" s="114">
        <v>57</v>
      </c>
      <c r="I21" s="140">
        <v>65</v>
      </c>
      <c r="J21" s="115">
        <v>-10</v>
      </c>
      <c r="K21" s="116">
        <v>-15.384615384615385</v>
      </c>
    </row>
    <row r="22" spans="1:11" ht="14.1" customHeight="1" x14ac:dyDescent="0.2">
      <c r="A22" s="306">
        <v>22</v>
      </c>
      <c r="B22" s="307" t="s">
        <v>239</v>
      </c>
      <c r="C22" s="308"/>
      <c r="D22" s="113">
        <v>1.4410992571077472</v>
      </c>
      <c r="E22" s="115">
        <v>258</v>
      </c>
      <c r="F22" s="114">
        <v>257</v>
      </c>
      <c r="G22" s="114">
        <v>258</v>
      </c>
      <c r="H22" s="114">
        <v>257</v>
      </c>
      <c r="I22" s="140">
        <v>243</v>
      </c>
      <c r="J22" s="115">
        <v>15</v>
      </c>
      <c r="K22" s="116">
        <v>6.1728395061728394</v>
      </c>
    </row>
    <row r="23" spans="1:11" ht="14.1" customHeight="1" x14ac:dyDescent="0.2">
      <c r="A23" s="306">
        <v>23</v>
      </c>
      <c r="B23" s="307" t="s">
        <v>240</v>
      </c>
      <c r="C23" s="308"/>
      <c r="D23" s="113">
        <v>0.30721108194157404</v>
      </c>
      <c r="E23" s="115">
        <v>55</v>
      </c>
      <c r="F23" s="114">
        <v>52</v>
      </c>
      <c r="G23" s="114">
        <v>56</v>
      </c>
      <c r="H23" s="114">
        <v>50</v>
      </c>
      <c r="I23" s="140">
        <v>46</v>
      </c>
      <c r="J23" s="115">
        <v>9</v>
      </c>
      <c r="K23" s="116">
        <v>19.565217391304348</v>
      </c>
    </row>
    <row r="24" spans="1:11" ht="14.1" customHeight="1" x14ac:dyDescent="0.2">
      <c r="A24" s="306">
        <v>24</v>
      </c>
      <c r="B24" s="307" t="s">
        <v>241</v>
      </c>
      <c r="C24" s="308"/>
      <c r="D24" s="113">
        <v>1.6421828743785958</v>
      </c>
      <c r="E24" s="115">
        <v>294</v>
      </c>
      <c r="F24" s="114">
        <v>299</v>
      </c>
      <c r="G24" s="114">
        <v>324</v>
      </c>
      <c r="H24" s="114">
        <v>327</v>
      </c>
      <c r="I24" s="140">
        <v>336</v>
      </c>
      <c r="J24" s="115">
        <v>-42</v>
      </c>
      <c r="K24" s="116">
        <v>-12.5</v>
      </c>
    </row>
    <row r="25" spans="1:11" ht="14.1" customHeight="1" x14ac:dyDescent="0.2">
      <c r="A25" s="306">
        <v>25</v>
      </c>
      <c r="B25" s="307" t="s">
        <v>242</v>
      </c>
      <c r="C25" s="308"/>
      <c r="D25" s="113">
        <v>1.6477685304138971</v>
      </c>
      <c r="E25" s="115">
        <v>295</v>
      </c>
      <c r="F25" s="114">
        <v>285</v>
      </c>
      <c r="G25" s="114">
        <v>296</v>
      </c>
      <c r="H25" s="114">
        <v>295</v>
      </c>
      <c r="I25" s="140">
        <v>293</v>
      </c>
      <c r="J25" s="115">
        <v>2</v>
      </c>
      <c r="K25" s="116">
        <v>0.68259385665529015</v>
      </c>
    </row>
    <row r="26" spans="1:11" ht="14.1" customHeight="1" x14ac:dyDescent="0.2">
      <c r="A26" s="306">
        <v>26</v>
      </c>
      <c r="B26" s="307" t="s">
        <v>243</v>
      </c>
      <c r="C26" s="308"/>
      <c r="D26" s="113">
        <v>1.083617270848461</v>
      </c>
      <c r="E26" s="115">
        <v>194</v>
      </c>
      <c r="F26" s="114">
        <v>192</v>
      </c>
      <c r="G26" s="114">
        <v>192</v>
      </c>
      <c r="H26" s="114">
        <v>186</v>
      </c>
      <c r="I26" s="140">
        <v>190</v>
      </c>
      <c r="J26" s="115">
        <v>4</v>
      </c>
      <c r="K26" s="116">
        <v>2.1052631578947367</v>
      </c>
    </row>
    <row r="27" spans="1:11" ht="14.1" customHeight="1" x14ac:dyDescent="0.2">
      <c r="A27" s="306">
        <v>27</v>
      </c>
      <c r="B27" s="307" t="s">
        <v>244</v>
      </c>
      <c r="C27" s="308"/>
      <c r="D27" s="113">
        <v>0.49712338714181981</v>
      </c>
      <c r="E27" s="115">
        <v>89</v>
      </c>
      <c r="F27" s="114">
        <v>87</v>
      </c>
      <c r="G27" s="114">
        <v>93</v>
      </c>
      <c r="H27" s="114">
        <v>93</v>
      </c>
      <c r="I27" s="140">
        <v>85</v>
      </c>
      <c r="J27" s="115">
        <v>4</v>
      </c>
      <c r="K27" s="116">
        <v>4.7058823529411766</v>
      </c>
    </row>
    <row r="28" spans="1:11" ht="14.1" customHeight="1" x14ac:dyDescent="0.2">
      <c r="A28" s="306">
        <v>28</v>
      </c>
      <c r="B28" s="307" t="s">
        <v>245</v>
      </c>
      <c r="C28" s="308"/>
      <c r="D28" s="113">
        <v>0.60883650784784671</v>
      </c>
      <c r="E28" s="115">
        <v>109</v>
      </c>
      <c r="F28" s="114">
        <v>114</v>
      </c>
      <c r="G28" s="114">
        <v>120</v>
      </c>
      <c r="H28" s="114">
        <v>118</v>
      </c>
      <c r="I28" s="140">
        <v>116</v>
      </c>
      <c r="J28" s="115">
        <v>-7</v>
      </c>
      <c r="K28" s="116">
        <v>-6.0344827586206895</v>
      </c>
    </row>
    <row r="29" spans="1:11" ht="14.1" customHeight="1" x14ac:dyDescent="0.2">
      <c r="A29" s="306">
        <v>29</v>
      </c>
      <c r="B29" s="307" t="s">
        <v>246</v>
      </c>
      <c r="C29" s="308"/>
      <c r="D29" s="113">
        <v>4.3344690833938442</v>
      </c>
      <c r="E29" s="115">
        <v>776</v>
      </c>
      <c r="F29" s="114">
        <v>849</v>
      </c>
      <c r="G29" s="114">
        <v>852</v>
      </c>
      <c r="H29" s="114">
        <v>851</v>
      </c>
      <c r="I29" s="140">
        <v>837</v>
      </c>
      <c r="J29" s="115">
        <v>-61</v>
      </c>
      <c r="K29" s="116">
        <v>-7.2879330943847069</v>
      </c>
    </row>
    <row r="30" spans="1:11" ht="14.1" customHeight="1" x14ac:dyDescent="0.2">
      <c r="A30" s="306" t="s">
        <v>247</v>
      </c>
      <c r="B30" s="307" t="s">
        <v>248</v>
      </c>
      <c r="C30" s="308"/>
      <c r="D30" s="113" t="s">
        <v>513</v>
      </c>
      <c r="E30" s="115" t="s">
        <v>513</v>
      </c>
      <c r="F30" s="114" t="s">
        <v>513</v>
      </c>
      <c r="G30" s="114">
        <v>138</v>
      </c>
      <c r="H30" s="114">
        <v>136</v>
      </c>
      <c r="I30" s="140">
        <v>136</v>
      </c>
      <c r="J30" s="115" t="s">
        <v>513</v>
      </c>
      <c r="K30" s="116" t="s">
        <v>513</v>
      </c>
    </row>
    <row r="31" spans="1:11" ht="14.1" customHeight="1" x14ac:dyDescent="0.2">
      <c r="A31" s="306" t="s">
        <v>249</v>
      </c>
      <c r="B31" s="307" t="s">
        <v>250</v>
      </c>
      <c r="C31" s="308"/>
      <c r="D31" s="113">
        <v>3.5804055186281629</v>
      </c>
      <c r="E31" s="115">
        <v>641</v>
      </c>
      <c r="F31" s="114">
        <v>706</v>
      </c>
      <c r="G31" s="114">
        <v>711</v>
      </c>
      <c r="H31" s="114">
        <v>711</v>
      </c>
      <c r="I31" s="140">
        <v>697</v>
      </c>
      <c r="J31" s="115">
        <v>-56</v>
      </c>
      <c r="K31" s="116">
        <v>-8.0344332855093263</v>
      </c>
    </row>
    <row r="32" spans="1:11" ht="14.1" customHeight="1" x14ac:dyDescent="0.2">
      <c r="A32" s="306">
        <v>31</v>
      </c>
      <c r="B32" s="307" t="s">
        <v>251</v>
      </c>
      <c r="C32" s="308"/>
      <c r="D32" s="113">
        <v>9.4956152600122884E-2</v>
      </c>
      <c r="E32" s="115">
        <v>17</v>
      </c>
      <c r="F32" s="114">
        <v>16</v>
      </c>
      <c r="G32" s="114">
        <v>17</v>
      </c>
      <c r="H32" s="114">
        <v>18</v>
      </c>
      <c r="I32" s="140">
        <v>17</v>
      </c>
      <c r="J32" s="115">
        <v>0</v>
      </c>
      <c r="K32" s="116">
        <v>0</v>
      </c>
    </row>
    <row r="33" spans="1:11" ht="14.1" customHeight="1" x14ac:dyDescent="0.2">
      <c r="A33" s="306">
        <v>32</v>
      </c>
      <c r="B33" s="307" t="s">
        <v>252</v>
      </c>
      <c r="C33" s="308"/>
      <c r="D33" s="113">
        <v>1.1953303915544882</v>
      </c>
      <c r="E33" s="115">
        <v>214</v>
      </c>
      <c r="F33" s="114">
        <v>222</v>
      </c>
      <c r="G33" s="114">
        <v>238</v>
      </c>
      <c r="H33" s="114">
        <v>217</v>
      </c>
      <c r="I33" s="140">
        <v>215</v>
      </c>
      <c r="J33" s="115">
        <v>-1</v>
      </c>
      <c r="K33" s="116">
        <v>-0.46511627906976744</v>
      </c>
    </row>
    <row r="34" spans="1:11" ht="14.1" customHeight="1" x14ac:dyDescent="0.2">
      <c r="A34" s="306">
        <v>33</v>
      </c>
      <c r="B34" s="307" t="s">
        <v>253</v>
      </c>
      <c r="C34" s="308"/>
      <c r="D34" s="113">
        <v>0.82109143718929789</v>
      </c>
      <c r="E34" s="115">
        <v>147</v>
      </c>
      <c r="F34" s="114">
        <v>138</v>
      </c>
      <c r="G34" s="114">
        <v>141</v>
      </c>
      <c r="H34" s="114">
        <v>153</v>
      </c>
      <c r="I34" s="140">
        <v>159</v>
      </c>
      <c r="J34" s="115">
        <v>-12</v>
      </c>
      <c r="K34" s="116">
        <v>-7.5471698113207548</v>
      </c>
    </row>
    <row r="35" spans="1:11" ht="14.1" customHeight="1" x14ac:dyDescent="0.2">
      <c r="A35" s="306">
        <v>34</v>
      </c>
      <c r="B35" s="307" t="s">
        <v>254</v>
      </c>
      <c r="C35" s="308"/>
      <c r="D35" s="113">
        <v>5.0606043679830197</v>
      </c>
      <c r="E35" s="115">
        <v>906</v>
      </c>
      <c r="F35" s="114">
        <v>974</v>
      </c>
      <c r="G35" s="114">
        <v>995</v>
      </c>
      <c r="H35" s="114">
        <v>974</v>
      </c>
      <c r="I35" s="140">
        <v>937</v>
      </c>
      <c r="J35" s="115">
        <v>-31</v>
      </c>
      <c r="K35" s="116">
        <v>-3.3084311632870866</v>
      </c>
    </row>
    <row r="36" spans="1:11" ht="14.1" customHeight="1" x14ac:dyDescent="0.2">
      <c r="A36" s="306">
        <v>41</v>
      </c>
      <c r="B36" s="307" t="s">
        <v>255</v>
      </c>
      <c r="C36" s="308"/>
      <c r="D36" s="113">
        <v>6.1442216388314805E-2</v>
      </c>
      <c r="E36" s="115">
        <v>11</v>
      </c>
      <c r="F36" s="114">
        <v>11</v>
      </c>
      <c r="G36" s="114">
        <v>11</v>
      </c>
      <c r="H36" s="114">
        <v>12</v>
      </c>
      <c r="I36" s="140">
        <v>14</v>
      </c>
      <c r="J36" s="115">
        <v>-3</v>
      </c>
      <c r="K36" s="116">
        <v>-21.428571428571427</v>
      </c>
    </row>
    <row r="37" spans="1:11" ht="14.1" customHeight="1" x14ac:dyDescent="0.2">
      <c r="A37" s="306">
        <v>42</v>
      </c>
      <c r="B37" s="307" t="s">
        <v>256</v>
      </c>
      <c r="C37" s="308"/>
      <c r="D37" s="113">
        <v>6.1442216388314805E-2</v>
      </c>
      <c r="E37" s="115">
        <v>11</v>
      </c>
      <c r="F37" s="114">
        <v>10</v>
      </c>
      <c r="G37" s="114">
        <v>10</v>
      </c>
      <c r="H37" s="114">
        <v>12</v>
      </c>
      <c r="I37" s="140">
        <v>9</v>
      </c>
      <c r="J37" s="115">
        <v>2</v>
      </c>
      <c r="K37" s="116">
        <v>22.222222222222221</v>
      </c>
    </row>
    <row r="38" spans="1:11" ht="14.1" customHeight="1" x14ac:dyDescent="0.2">
      <c r="A38" s="306">
        <v>43</v>
      </c>
      <c r="B38" s="307" t="s">
        <v>257</v>
      </c>
      <c r="C38" s="308"/>
      <c r="D38" s="113">
        <v>0.34072501815338213</v>
      </c>
      <c r="E38" s="115">
        <v>61</v>
      </c>
      <c r="F38" s="114">
        <v>59</v>
      </c>
      <c r="G38" s="114">
        <v>67</v>
      </c>
      <c r="H38" s="114">
        <v>69</v>
      </c>
      <c r="I38" s="140">
        <v>64</v>
      </c>
      <c r="J38" s="115">
        <v>-3</v>
      </c>
      <c r="K38" s="116">
        <v>-4.6875</v>
      </c>
    </row>
    <row r="39" spans="1:11" ht="14.1" customHeight="1" x14ac:dyDescent="0.2">
      <c r="A39" s="306">
        <v>51</v>
      </c>
      <c r="B39" s="307" t="s">
        <v>258</v>
      </c>
      <c r="C39" s="308"/>
      <c r="D39" s="113">
        <v>5.1052896162654307</v>
      </c>
      <c r="E39" s="115">
        <v>914</v>
      </c>
      <c r="F39" s="114">
        <v>954</v>
      </c>
      <c r="G39" s="114">
        <v>961</v>
      </c>
      <c r="H39" s="114">
        <v>978</v>
      </c>
      <c r="I39" s="140">
        <v>972</v>
      </c>
      <c r="J39" s="115">
        <v>-58</v>
      </c>
      <c r="K39" s="116">
        <v>-5.9670781893004117</v>
      </c>
    </row>
    <row r="40" spans="1:11" ht="14.1" customHeight="1" x14ac:dyDescent="0.2">
      <c r="A40" s="306" t="s">
        <v>259</v>
      </c>
      <c r="B40" s="307" t="s">
        <v>260</v>
      </c>
      <c r="C40" s="308"/>
      <c r="D40" s="113">
        <v>4.8986203429592807</v>
      </c>
      <c r="E40" s="115">
        <v>877</v>
      </c>
      <c r="F40" s="114">
        <v>915</v>
      </c>
      <c r="G40" s="114">
        <v>921</v>
      </c>
      <c r="H40" s="114">
        <v>940</v>
      </c>
      <c r="I40" s="140">
        <v>941</v>
      </c>
      <c r="J40" s="115">
        <v>-64</v>
      </c>
      <c r="K40" s="116">
        <v>-6.8012752391073326</v>
      </c>
    </row>
    <row r="41" spans="1:11" ht="14.1" customHeight="1" x14ac:dyDescent="0.2">
      <c r="A41" s="306"/>
      <c r="B41" s="307" t="s">
        <v>261</v>
      </c>
      <c r="C41" s="308"/>
      <c r="D41" s="113">
        <v>3.3513936211808075</v>
      </c>
      <c r="E41" s="115">
        <v>600</v>
      </c>
      <c r="F41" s="114">
        <v>624</v>
      </c>
      <c r="G41" s="114">
        <v>622</v>
      </c>
      <c r="H41" s="114">
        <v>607</v>
      </c>
      <c r="I41" s="140">
        <v>605</v>
      </c>
      <c r="J41" s="115">
        <v>-5</v>
      </c>
      <c r="K41" s="116">
        <v>-0.82644628099173556</v>
      </c>
    </row>
    <row r="42" spans="1:11" ht="14.1" customHeight="1" x14ac:dyDescent="0.2">
      <c r="A42" s="306">
        <v>52</v>
      </c>
      <c r="B42" s="307" t="s">
        <v>262</v>
      </c>
      <c r="C42" s="308"/>
      <c r="D42" s="113">
        <v>5.8481818689605092</v>
      </c>
      <c r="E42" s="115">
        <v>1047</v>
      </c>
      <c r="F42" s="114">
        <v>1057</v>
      </c>
      <c r="G42" s="114">
        <v>1063</v>
      </c>
      <c r="H42" s="114">
        <v>1013</v>
      </c>
      <c r="I42" s="140">
        <v>1002</v>
      </c>
      <c r="J42" s="115">
        <v>45</v>
      </c>
      <c r="K42" s="116">
        <v>4.4910179640718564</v>
      </c>
    </row>
    <row r="43" spans="1:11" ht="14.1" customHeight="1" x14ac:dyDescent="0.2">
      <c r="A43" s="306" t="s">
        <v>263</v>
      </c>
      <c r="B43" s="307" t="s">
        <v>264</v>
      </c>
      <c r="C43" s="308"/>
      <c r="D43" s="113">
        <v>5.4292576663129086</v>
      </c>
      <c r="E43" s="115">
        <v>972</v>
      </c>
      <c r="F43" s="114">
        <v>982</v>
      </c>
      <c r="G43" s="114">
        <v>982</v>
      </c>
      <c r="H43" s="114">
        <v>933</v>
      </c>
      <c r="I43" s="140">
        <v>932</v>
      </c>
      <c r="J43" s="115">
        <v>40</v>
      </c>
      <c r="K43" s="116">
        <v>4.2918454935622314</v>
      </c>
    </row>
    <row r="44" spans="1:11" ht="14.1" customHeight="1" x14ac:dyDescent="0.2">
      <c r="A44" s="306">
        <v>53</v>
      </c>
      <c r="B44" s="307" t="s">
        <v>265</v>
      </c>
      <c r="C44" s="308"/>
      <c r="D44" s="113">
        <v>0.74289225269507908</v>
      </c>
      <c r="E44" s="115">
        <v>133</v>
      </c>
      <c r="F44" s="114">
        <v>142</v>
      </c>
      <c r="G44" s="114">
        <v>162</v>
      </c>
      <c r="H44" s="114">
        <v>167</v>
      </c>
      <c r="I44" s="140">
        <v>155</v>
      </c>
      <c r="J44" s="115">
        <v>-22</v>
      </c>
      <c r="K44" s="116">
        <v>-14.193548387096774</v>
      </c>
    </row>
    <row r="45" spans="1:11" ht="14.1" customHeight="1" x14ac:dyDescent="0.2">
      <c r="A45" s="306" t="s">
        <v>266</v>
      </c>
      <c r="B45" s="307" t="s">
        <v>267</v>
      </c>
      <c r="C45" s="308"/>
      <c r="D45" s="113">
        <v>0.71496397251857235</v>
      </c>
      <c r="E45" s="115">
        <v>128</v>
      </c>
      <c r="F45" s="114">
        <v>138</v>
      </c>
      <c r="G45" s="114">
        <v>158</v>
      </c>
      <c r="H45" s="114">
        <v>163</v>
      </c>
      <c r="I45" s="140">
        <v>152</v>
      </c>
      <c r="J45" s="115">
        <v>-24</v>
      </c>
      <c r="K45" s="116">
        <v>-15.789473684210526</v>
      </c>
    </row>
    <row r="46" spans="1:11" ht="14.1" customHeight="1" x14ac:dyDescent="0.2">
      <c r="A46" s="306">
        <v>54</v>
      </c>
      <c r="B46" s="307" t="s">
        <v>268</v>
      </c>
      <c r="C46" s="308"/>
      <c r="D46" s="113">
        <v>14.064681896888789</v>
      </c>
      <c r="E46" s="115">
        <v>2518</v>
      </c>
      <c r="F46" s="114">
        <v>2584</v>
      </c>
      <c r="G46" s="114">
        <v>2610</v>
      </c>
      <c r="H46" s="114">
        <v>2592</v>
      </c>
      <c r="I46" s="140">
        <v>2601</v>
      </c>
      <c r="J46" s="115">
        <v>-83</v>
      </c>
      <c r="K46" s="116">
        <v>-3.1910803537101113</v>
      </c>
    </row>
    <row r="47" spans="1:11" ht="14.1" customHeight="1" x14ac:dyDescent="0.2">
      <c r="A47" s="306">
        <v>61</v>
      </c>
      <c r="B47" s="307" t="s">
        <v>269</v>
      </c>
      <c r="C47" s="308"/>
      <c r="D47" s="113">
        <v>0.49153773110651844</v>
      </c>
      <c r="E47" s="115">
        <v>88</v>
      </c>
      <c r="F47" s="114">
        <v>88</v>
      </c>
      <c r="G47" s="114">
        <v>91</v>
      </c>
      <c r="H47" s="114">
        <v>91</v>
      </c>
      <c r="I47" s="140">
        <v>87</v>
      </c>
      <c r="J47" s="115">
        <v>1</v>
      </c>
      <c r="K47" s="116">
        <v>1.1494252873563218</v>
      </c>
    </row>
    <row r="48" spans="1:11" ht="14.1" customHeight="1" x14ac:dyDescent="0.2">
      <c r="A48" s="306">
        <v>62</v>
      </c>
      <c r="B48" s="307" t="s">
        <v>270</v>
      </c>
      <c r="C48" s="308"/>
      <c r="D48" s="113">
        <v>10.545718594648941</v>
      </c>
      <c r="E48" s="115">
        <v>1888</v>
      </c>
      <c r="F48" s="114">
        <v>2024</v>
      </c>
      <c r="G48" s="114">
        <v>1982</v>
      </c>
      <c r="H48" s="114">
        <v>1999</v>
      </c>
      <c r="I48" s="140">
        <v>1896</v>
      </c>
      <c r="J48" s="115">
        <v>-8</v>
      </c>
      <c r="K48" s="116">
        <v>-0.4219409282700422</v>
      </c>
    </row>
    <row r="49" spans="1:11" ht="14.1" customHeight="1" x14ac:dyDescent="0.2">
      <c r="A49" s="306">
        <v>63</v>
      </c>
      <c r="B49" s="307" t="s">
        <v>271</v>
      </c>
      <c r="C49" s="308"/>
      <c r="D49" s="113">
        <v>10.730045243813885</v>
      </c>
      <c r="E49" s="115">
        <v>1921</v>
      </c>
      <c r="F49" s="114">
        <v>2160</v>
      </c>
      <c r="G49" s="114">
        <v>2170</v>
      </c>
      <c r="H49" s="114">
        <v>2141</v>
      </c>
      <c r="I49" s="140">
        <v>2064</v>
      </c>
      <c r="J49" s="115">
        <v>-143</v>
      </c>
      <c r="K49" s="116">
        <v>-6.9282945736434112</v>
      </c>
    </row>
    <row r="50" spans="1:11" ht="14.1" customHeight="1" x14ac:dyDescent="0.2">
      <c r="A50" s="306" t="s">
        <v>272</v>
      </c>
      <c r="B50" s="307" t="s">
        <v>273</v>
      </c>
      <c r="C50" s="308"/>
      <c r="D50" s="113">
        <v>1.9047087080377589</v>
      </c>
      <c r="E50" s="115">
        <v>341</v>
      </c>
      <c r="F50" s="114">
        <v>352</v>
      </c>
      <c r="G50" s="114">
        <v>366</v>
      </c>
      <c r="H50" s="114">
        <v>368</v>
      </c>
      <c r="I50" s="140">
        <v>349</v>
      </c>
      <c r="J50" s="115">
        <v>-8</v>
      </c>
      <c r="K50" s="116">
        <v>-2.2922636103151861</v>
      </c>
    </row>
    <row r="51" spans="1:11" ht="14.1" customHeight="1" x14ac:dyDescent="0.2">
      <c r="A51" s="306" t="s">
        <v>274</v>
      </c>
      <c r="B51" s="307" t="s">
        <v>275</v>
      </c>
      <c r="C51" s="308"/>
      <c r="D51" s="113">
        <v>8.5237111098698541</v>
      </c>
      <c r="E51" s="115">
        <v>1526</v>
      </c>
      <c r="F51" s="114">
        <v>1748</v>
      </c>
      <c r="G51" s="114">
        <v>1742</v>
      </c>
      <c r="H51" s="114">
        <v>1701</v>
      </c>
      <c r="I51" s="140">
        <v>1640</v>
      </c>
      <c r="J51" s="115">
        <v>-114</v>
      </c>
      <c r="K51" s="116">
        <v>-6.9512195121951219</v>
      </c>
    </row>
    <row r="52" spans="1:11" ht="14.1" customHeight="1" x14ac:dyDescent="0.2">
      <c r="A52" s="306">
        <v>71</v>
      </c>
      <c r="B52" s="307" t="s">
        <v>276</v>
      </c>
      <c r="C52" s="308"/>
      <c r="D52" s="113">
        <v>12.193487125062839</v>
      </c>
      <c r="E52" s="115">
        <v>2183</v>
      </c>
      <c r="F52" s="114">
        <v>2225</v>
      </c>
      <c r="G52" s="114">
        <v>2214</v>
      </c>
      <c r="H52" s="114">
        <v>2189</v>
      </c>
      <c r="I52" s="140">
        <v>2192</v>
      </c>
      <c r="J52" s="115">
        <v>-9</v>
      </c>
      <c r="K52" s="116">
        <v>-0.41058394160583944</v>
      </c>
    </row>
    <row r="53" spans="1:11" ht="14.1" customHeight="1" x14ac:dyDescent="0.2">
      <c r="A53" s="306" t="s">
        <v>277</v>
      </c>
      <c r="B53" s="307" t="s">
        <v>278</v>
      </c>
      <c r="C53" s="308"/>
      <c r="D53" s="113">
        <v>0.55856560353013462</v>
      </c>
      <c r="E53" s="115">
        <v>100</v>
      </c>
      <c r="F53" s="114">
        <v>105</v>
      </c>
      <c r="G53" s="114">
        <v>104</v>
      </c>
      <c r="H53" s="114">
        <v>102</v>
      </c>
      <c r="I53" s="140">
        <v>101</v>
      </c>
      <c r="J53" s="115">
        <v>-1</v>
      </c>
      <c r="K53" s="116">
        <v>-0.99009900990099009</v>
      </c>
    </row>
    <row r="54" spans="1:11" ht="14.1" customHeight="1" x14ac:dyDescent="0.2">
      <c r="A54" s="306" t="s">
        <v>279</v>
      </c>
      <c r="B54" s="307" t="s">
        <v>280</v>
      </c>
      <c r="C54" s="308"/>
      <c r="D54" s="113">
        <v>11.070770261967269</v>
      </c>
      <c r="E54" s="115">
        <v>1982</v>
      </c>
      <c r="F54" s="114">
        <v>2019</v>
      </c>
      <c r="G54" s="114">
        <v>2012</v>
      </c>
      <c r="H54" s="114">
        <v>1992</v>
      </c>
      <c r="I54" s="140">
        <v>1993</v>
      </c>
      <c r="J54" s="115">
        <v>-11</v>
      </c>
      <c r="K54" s="116">
        <v>-0.55193176116407427</v>
      </c>
    </row>
    <row r="55" spans="1:11" ht="14.1" customHeight="1" x14ac:dyDescent="0.2">
      <c r="A55" s="306">
        <v>72</v>
      </c>
      <c r="B55" s="307" t="s">
        <v>281</v>
      </c>
      <c r="C55" s="308"/>
      <c r="D55" s="113">
        <v>1.5639836898843769</v>
      </c>
      <c r="E55" s="115">
        <v>280</v>
      </c>
      <c r="F55" s="114">
        <v>284</v>
      </c>
      <c r="G55" s="114">
        <v>294</v>
      </c>
      <c r="H55" s="114">
        <v>284</v>
      </c>
      <c r="I55" s="140">
        <v>280</v>
      </c>
      <c r="J55" s="115">
        <v>0</v>
      </c>
      <c r="K55" s="116">
        <v>0</v>
      </c>
    </row>
    <row r="56" spans="1:11" ht="14.1" customHeight="1" x14ac:dyDescent="0.2">
      <c r="A56" s="306" t="s">
        <v>282</v>
      </c>
      <c r="B56" s="307" t="s">
        <v>283</v>
      </c>
      <c r="C56" s="308"/>
      <c r="D56" s="113">
        <v>0.34631067418868344</v>
      </c>
      <c r="E56" s="115">
        <v>62</v>
      </c>
      <c r="F56" s="114">
        <v>66</v>
      </c>
      <c r="G56" s="114">
        <v>68</v>
      </c>
      <c r="H56" s="114">
        <v>66</v>
      </c>
      <c r="I56" s="140">
        <v>65</v>
      </c>
      <c r="J56" s="115">
        <v>-3</v>
      </c>
      <c r="K56" s="116">
        <v>-4.615384615384615</v>
      </c>
    </row>
    <row r="57" spans="1:11" ht="14.1" customHeight="1" x14ac:dyDescent="0.2">
      <c r="A57" s="306" t="s">
        <v>284</v>
      </c>
      <c r="B57" s="307" t="s">
        <v>285</v>
      </c>
      <c r="C57" s="308"/>
      <c r="D57" s="113">
        <v>0.83226274925990062</v>
      </c>
      <c r="E57" s="115">
        <v>149</v>
      </c>
      <c r="F57" s="114">
        <v>147</v>
      </c>
      <c r="G57" s="114">
        <v>151</v>
      </c>
      <c r="H57" s="114">
        <v>145</v>
      </c>
      <c r="I57" s="140">
        <v>143</v>
      </c>
      <c r="J57" s="115">
        <v>6</v>
      </c>
      <c r="K57" s="116">
        <v>4.1958041958041958</v>
      </c>
    </row>
    <row r="58" spans="1:11" ht="14.1" customHeight="1" x14ac:dyDescent="0.2">
      <c r="A58" s="306">
        <v>73</v>
      </c>
      <c r="B58" s="307" t="s">
        <v>286</v>
      </c>
      <c r="C58" s="308"/>
      <c r="D58" s="113">
        <v>0.68703569234206563</v>
      </c>
      <c r="E58" s="115">
        <v>123</v>
      </c>
      <c r="F58" s="114">
        <v>127</v>
      </c>
      <c r="G58" s="114">
        <v>136</v>
      </c>
      <c r="H58" s="114">
        <v>135</v>
      </c>
      <c r="I58" s="140">
        <v>136</v>
      </c>
      <c r="J58" s="115">
        <v>-13</v>
      </c>
      <c r="K58" s="116">
        <v>-9.5588235294117645</v>
      </c>
    </row>
    <row r="59" spans="1:11" ht="14.1" customHeight="1" x14ac:dyDescent="0.2">
      <c r="A59" s="306" t="s">
        <v>287</v>
      </c>
      <c r="B59" s="307" t="s">
        <v>288</v>
      </c>
      <c r="C59" s="308"/>
      <c r="D59" s="113">
        <v>0.50270904317712117</v>
      </c>
      <c r="E59" s="115">
        <v>90</v>
      </c>
      <c r="F59" s="114">
        <v>94</v>
      </c>
      <c r="G59" s="114">
        <v>101</v>
      </c>
      <c r="H59" s="114">
        <v>99</v>
      </c>
      <c r="I59" s="140">
        <v>101</v>
      </c>
      <c r="J59" s="115">
        <v>-11</v>
      </c>
      <c r="K59" s="116">
        <v>-10.891089108910892</v>
      </c>
    </row>
    <row r="60" spans="1:11" ht="14.1" customHeight="1" x14ac:dyDescent="0.2">
      <c r="A60" s="306">
        <v>81</v>
      </c>
      <c r="B60" s="307" t="s">
        <v>289</v>
      </c>
      <c r="C60" s="308"/>
      <c r="D60" s="113">
        <v>4.5243813885940902</v>
      </c>
      <c r="E60" s="115">
        <v>810</v>
      </c>
      <c r="F60" s="114">
        <v>812</v>
      </c>
      <c r="G60" s="114">
        <v>955</v>
      </c>
      <c r="H60" s="114">
        <v>947</v>
      </c>
      <c r="I60" s="140">
        <v>936</v>
      </c>
      <c r="J60" s="115">
        <v>-126</v>
      </c>
      <c r="K60" s="116">
        <v>-13.461538461538462</v>
      </c>
    </row>
    <row r="61" spans="1:11" ht="14.1" customHeight="1" x14ac:dyDescent="0.2">
      <c r="A61" s="306" t="s">
        <v>290</v>
      </c>
      <c r="B61" s="307" t="s">
        <v>291</v>
      </c>
      <c r="C61" s="308"/>
      <c r="D61" s="113">
        <v>1.9773222364966765</v>
      </c>
      <c r="E61" s="115">
        <v>354</v>
      </c>
      <c r="F61" s="114">
        <v>347</v>
      </c>
      <c r="G61" s="114">
        <v>351</v>
      </c>
      <c r="H61" s="114">
        <v>357</v>
      </c>
      <c r="I61" s="140">
        <v>347</v>
      </c>
      <c r="J61" s="115">
        <v>7</v>
      </c>
      <c r="K61" s="116">
        <v>2.0172910662824206</v>
      </c>
    </row>
    <row r="62" spans="1:11" ht="14.1" customHeight="1" x14ac:dyDescent="0.2">
      <c r="A62" s="306" t="s">
        <v>292</v>
      </c>
      <c r="B62" s="307" t="s">
        <v>293</v>
      </c>
      <c r="C62" s="308"/>
      <c r="D62" s="113">
        <v>0.89370496564821533</v>
      </c>
      <c r="E62" s="115">
        <v>160</v>
      </c>
      <c r="F62" s="114">
        <v>155</v>
      </c>
      <c r="G62" s="114">
        <v>294</v>
      </c>
      <c r="H62" s="114">
        <v>295</v>
      </c>
      <c r="I62" s="140">
        <v>297</v>
      </c>
      <c r="J62" s="115">
        <v>-137</v>
      </c>
      <c r="K62" s="116">
        <v>-46.127946127946124</v>
      </c>
    </row>
    <row r="63" spans="1:11" ht="14.1" customHeight="1" x14ac:dyDescent="0.2">
      <c r="A63" s="306"/>
      <c r="B63" s="307" t="s">
        <v>294</v>
      </c>
      <c r="C63" s="308"/>
      <c r="D63" s="113">
        <v>0.85460537340110598</v>
      </c>
      <c r="E63" s="115">
        <v>153</v>
      </c>
      <c r="F63" s="114">
        <v>148</v>
      </c>
      <c r="G63" s="114">
        <v>289</v>
      </c>
      <c r="H63" s="114">
        <v>291</v>
      </c>
      <c r="I63" s="140">
        <v>293</v>
      </c>
      <c r="J63" s="115">
        <v>-140</v>
      </c>
      <c r="K63" s="116">
        <v>-47.781569965870304</v>
      </c>
    </row>
    <row r="64" spans="1:11" ht="14.1" customHeight="1" x14ac:dyDescent="0.2">
      <c r="A64" s="306" t="s">
        <v>295</v>
      </c>
      <c r="B64" s="307" t="s">
        <v>296</v>
      </c>
      <c r="C64" s="308"/>
      <c r="D64" s="113">
        <v>7.2613528458917498E-2</v>
      </c>
      <c r="E64" s="115">
        <v>13</v>
      </c>
      <c r="F64" s="114">
        <v>11</v>
      </c>
      <c r="G64" s="114">
        <v>13</v>
      </c>
      <c r="H64" s="114">
        <v>15</v>
      </c>
      <c r="I64" s="140">
        <v>13</v>
      </c>
      <c r="J64" s="115">
        <v>0</v>
      </c>
      <c r="K64" s="116">
        <v>0</v>
      </c>
    </row>
    <row r="65" spans="1:11" ht="14.1" customHeight="1" x14ac:dyDescent="0.2">
      <c r="A65" s="306" t="s">
        <v>297</v>
      </c>
      <c r="B65" s="307" t="s">
        <v>298</v>
      </c>
      <c r="C65" s="308"/>
      <c r="D65" s="113">
        <v>1.2623582639781041</v>
      </c>
      <c r="E65" s="115">
        <v>226</v>
      </c>
      <c r="F65" s="114">
        <v>241</v>
      </c>
      <c r="G65" s="114">
        <v>239</v>
      </c>
      <c r="H65" s="114">
        <v>227</v>
      </c>
      <c r="I65" s="140">
        <v>224</v>
      </c>
      <c r="J65" s="115">
        <v>2</v>
      </c>
      <c r="K65" s="116">
        <v>0.8928571428571429</v>
      </c>
    </row>
    <row r="66" spans="1:11" ht="14.1" customHeight="1" x14ac:dyDescent="0.2">
      <c r="A66" s="306">
        <v>82</v>
      </c>
      <c r="B66" s="307" t="s">
        <v>299</v>
      </c>
      <c r="C66" s="308"/>
      <c r="D66" s="113">
        <v>2.5749874322739204</v>
      </c>
      <c r="E66" s="115">
        <v>461</v>
      </c>
      <c r="F66" s="114">
        <v>475</v>
      </c>
      <c r="G66" s="114">
        <v>499</v>
      </c>
      <c r="H66" s="114">
        <v>504</v>
      </c>
      <c r="I66" s="140">
        <v>471</v>
      </c>
      <c r="J66" s="115">
        <v>-10</v>
      </c>
      <c r="K66" s="116">
        <v>-2.1231422505307855</v>
      </c>
    </row>
    <row r="67" spans="1:11" ht="14.1" customHeight="1" x14ac:dyDescent="0.2">
      <c r="A67" s="306" t="s">
        <v>300</v>
      </c>
      <c r="B67" s="307" t="s">
        <v>301</v>
      </c>
      <c r="C67" s="308"/>
      <c r="D67" s="113">
        <v>1.1506451432720772</v>
      </c>
      <c r="E67" s="115">
        <v>206</v>
      </c>
      <c r="F67" s="114">
        <v>211</v>
      </c>
      <c r="G67" s="114">
        <v>243</v>
      </c>
      <c r="H67" s="114">
        <v>255</v>
      </c>
      <c r="I67" s="140">
        <v>225</v>
      </c>
      <c r="J67" s="115">
        <v>-19</v>
      </c>
      <c r="K67" s="116">
        <v>-8.4444444444444446</v>
      </c>
    </row>
    <row r="68" spans="1:11" ht="14.1" customHeight="1" x14ac:dyDescent="0.2">
      <c r="A68" s="306" t="s">
        <v>302</v>
      </c>
      <c r="B68" s="307" t="s">
        <v>303</v>
      </c>
      <c r="C68" s="308"/>
      <c r="D68" s="113">
        <v>0.80992012511869516</v>
      </c>
      <c r="E68" s="115">
        <v>145</v>
      </c>
      <c r="F68" s="114">
        <v>159</v>
      </c>
      <c r="G68" s="114">
        <v>154</v>
      </c>
      <c r="H68" s="114">
        <v>147</v>
      </c>
      <c r="I68" s="140">
        <v>151</v>
      </c>
      <c r="J68" s="115">
        <v>-6</v>
      </c>
      <c r="K68" s="116">
        <v>-3.9735099337748343</v>
      </c>
    </row>
    <row r="69" spans="1:11" ht="14.1" customHeight="1" x14ac:dyDescent="0.2">
      <c r="A69" s="306">
        <v>83</v>
      </c>
      <c r="B69" s="307" t="s">
        <v>304</v>
      </c>
      <c r="C69" s="308"/>
      <c r="D69" s="113">
        <v>2.6699435848740434</v>
      </c>
      <c r="E69" s="115">
        <v>478</v>
      </c>
      <c r="F69" s="114">
        <v>487</v>
      </c>
      <c r="G69" s="114">
        <v>483</v>
      </c>
      <c r="H69" s="114">
        <v>507</v>
      </c>
      <c r="I69" s="140">
        <v>507</v>
      </c>
      <c r="J69" s="115">
        <v>-29</v>
      </c>
      <c r="K69" s="116">
        <v>-5.7199211045364891</v>
      </c>
    </row>
    <row r="70" spans="1:11" ht="14.1" customHeight="1" x14ac:dyDescent="0.2">
      <c r="A70" s="306" t="s">
        <v>305</v>
      </c>
      <c r="B70" s="307" t="s">
        <v>306</v>
      </c>
      <c r="C70" s="308"/>
      <c r="D70" s="113">
        <v>1.1394738312014747</v>
      </c>
      <c r="E70" s="115">
        <v>204</v>
      </c>
      <c r="F70" s="114">
        <v>204</v>
      </c>
      <c r="G70" s="114">
        <v>196</v>
      </c>
      <c r="H70" s="114">
        <v>204</v>
      </c>
      <c r="I70" s="140">
        <v>205</v>
      </c>
      <c r="J70" s="115">
        <v>-1</v>
      </c>
      <c r="K70" s="116">
        <v>-0.48780487804878048</v>
      </c>
    </row>
    <row r="71" spans="1:11" ht="14.1" customHeight="1" x14ac:dyDescent="0.2">
      <c r="A71" s="306"/>
      <c r="B71" s="307" t="s">
        <v>307</v>
      </c>
      <c r="C71" s="308"/>
      <c r="D71" s="113">
        <v>0.95514718203653015</v>
      </c>
      <c r="E71" s="115">
        <v>171</v>
      </c>
      <c r="F71" s="114">
        <v>169</v>
      </c>
      <c r="G71" s="114">
        <v>165</v>
      </c>
      <c r="H71" s="114">
        <v>176</v>
      </c>
      <c r="I71" s="140">
        <v>177</v>
      </c>
      <c r="J71" s="115">
        <v>-6</v>
      </c>
      <c r="K71" s="116">
        <v>-3.3898305084745761</v>
      </c>
    </row>
    <row r="72" spans="1:11" ht="14.1" customHeight="1" x14ac:dyDescent="0.2">
      <c r="A72" s="306">
        <v>84</v>
      </c>
      <c r="B72" s="307" t="s">
        <v>308</v>
      </c>
      <c r="C72" s="308"/>
      <c r="D72" s="113">
        <v>1.0947885829190638</v>
      </c>
      <c r="E72" s="115">
        <v>196</v>
      </c>
      <c r="F72" s="114">
        <v>201</v>
      </c>
      <c r="G72" s="114">
        <v>198</v>
      </c>
      <c r="H72" s="114">
        <v>192</v>
      </c>
      <c r="I72" s="140">
        <v>189</v>
      </c>
      <c r="J72" s="115">
        <v>7</v>
      </c>
      <c r="K72" s="116">
        <v>3.7037037037037037</v>
      </c>
    </row>
    <row r="73" spans="1:11" ht="14.1" customHeight="1" x14ac:dyDescent="0.2">
      <c r="A73" s="306" t="s">
        <v>309</v>
      </c>
      <c r="B73" s="307" t="s">
        <v>310</v>
      </c>
      <c r="C73" s="308"/>
      <c r="D73" s="113">
        <v>0.11729877674132827</v>
      </c>
      <c r="E73" s="115">
        <v>21</v>
      </c>
      <c r="F73" s="114">
        <v>22</v>
      </c>
      <c r="G73" s="114">
        <v>20</v>
      </c>
      <c r="H73" s="114">
        <v>21</v>
      </c>
      <c r="I73" s="140">
        <v>22</v>
      </c>
      <c r="J73" s="115">
        <v>-1</v>
      </c>
      <c r="K73" s="116">
        <v>-4.5454545454545459</v>
      </c>
    </row>
    <row r="74" spans="1:11" ht="14.1" customHeight="1" x14ac:dyDescent="0.2">
      <c r="A74" s="306" t="s">
        <v>311</v>
      </c>
      <c r="B74" s="307" t="s">
        <v>312</v>
      </c>
      <c r="C74" s="308"/>
      <c r="D74" s="113">
        <v>0.11171312070602692</v>
      </c>
      <c r="E74" s="115">
        <v>20</v>
      </c>
      <c r="F74" s="114">
        <v>26</v>
      </c>
      <c r="G74" s="114">
        <v>25</v>
      </c>
      <c r="H74" s="114">
        <v>20</v>
      </c>
      <c r="I74" s="140">
        <v>19</v>
      </c>
      <c r="J74" s="115">
        <v>1</v>
      </c>
      <c r="K74" s="116">
        <v>5.2631578947368425</v>
      </c>
    </row>
    <row r="75" spans="1:11" ht="14.1" customHeight="1" x14ac:dyDescent="0.2">
      <c r="A75" s="306" t="s">
        <v>313</v>
      </c>
      <c r="B75" s="307" t="s">
        <v>314</v>
      </c>
      <c r="C75" s="308"/>
      <c r="D75" s="113" t="s">
        <v>513</v>
      </c>
      <c r="E75" s="115" t="s">
        <v>513</v>
      </c>
      <c r="F75" s="114" t="s">
        <v>513</v>
      </c>
      <c r="G75" s="114">
        <v>3</v>
      </c>
      <c r="H75" s="114">
        <v>3</v>
      </c>
      <c r="I75" s="140">
        <v>3</v>
      </c>
      <c r="J75" s="115" t="s">
        <v>513</v>
      </c>
      <c r="K75" s="116" t="s">
        <v>513</v>
      </c>
    </row>
    <row r="76" spans="1:11" ht="14.1" customHeight="1" x14ac:dyDescent="0.2">
      <c r="A76" s="306">
        <v>91</v>
      </c>
      <c r="B76" s="307" t="s">
        <v>315</v>
      </c>
      <c r="C76" s="308"/>
      <c r="D76" s="113" t="s">
        <v>513</v>
      </c>
      <c r="E76" s="115" t="s">
        <v>513</v>
      </c>
      <c r="F76" s="114" t="s">
        <v>513</v>
      </c>
      <c r="G76" s="114" t="s">
        <v>513</v>
      </c>
      <c r="H76" s="114" t="s">
        <v>513</v>
      </c>
      <c r="I76" s="140" t="s">
        <v>513</v>
      </c>
      <c r="J76" s="115" t="s">
        <v>513</v>
      </c>
      <c r="K76" s="116" t="s">
        <v>513</v>
      </c>
    </row>
    <row r="77" spans="1:11" ht="14.1" customHeight="1" x14ac:dyDescent="0.2">
      <c r="A77" s="306">
        <v>92</v>
      </c>
      <c r="B77" s="307" t="s">
        <v>316</v>
      </c>
      <c r="C77" s="308"/>
      <c r="D77" s="113">
        <v>0.20108361727084847</v>
      </c>
      <c r="E77" s="115">
        <v>36</v>
      </c>
      <c r="F77" s="114">
        <v>37</v>
      </c>
      <c r="G77" s="114">
        <v>34</v>
      </c>
      <c r="H77" s="114">
        <v>29</v>
      </c>
      <c r="I77" s="140">
        <v>30</v>
      </c>
      <c r="J77" s="115">
        <v>6</v>
      </c>
      <c r="K77" s="116">
        <v>20</v>
      </c>
    </row>
    <row r="78" spans="1:11" ht="14.1" customHeight="1" x14ac:dyDescent="0.2">
      <c r="A78" s="306">
        <v>93</v>
      </c>
      <c r="B78" s="307" t="s">
        <v>317</v>
      </c>
      <c r="C78" s="308"/>
      <c r="D78" s="113">
        <v>8.3784840529520191E-2</v>
      </c>
      <c r="E78" s="115">
        <v>15</v>
      </c>
      <c r="F78" s="114">
        <v>14</v>
      </c>
      <c r="G78" s="114">
        <v>13</v>
      </c>
      <c r="H78" s="114">
        <v>13</v>
      </c>
      <c r="I78" s="140">
        <v>13</v>
      </c>
      <c r="J78" s="115">
        <v>2</v>
      </c>
      <c r="K78" s="116">
        <v>15.384615384615385</v>
      </c>
    </row>
    <row r="79" spans="1:11" ht="14.1" customHeight="1" x14ac:dyDescent="0.2">
      <c r="A79" s="306">
        <v>94</v>
      </c>
      <c r="B79" s="307" t="s">
        <v>318</v>
      </c>
      <c r="C79" s="308"/>
      <c r="D79" s="113">
        <v>0.51946601128302516</v>
      </c>
      <c r="E79" s="115">
        <v>93</v>
      </c>
      <c r="F79" s="114">
        <v>127</v>
      </c>
      <c r="G79" s="114">
        <v>120</v>
      </c>
      <c r="H79" s="114">
        <v>115</v>
      </c>
      <c r="I79" s="140">
        <v>88</v>
      </c>
      <c r="J79" s="115">
        <v>5</v>
      </c>
      <c r="K79" s="116">
        <v>5.6818181818181817</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3.7423895436519019</v>
      </c>
      <c r="E81" s="143">
        <v>670</v>
      </c>
      <c r="F81" s="144">
        <v>722</v>
      </c>
      <c r="G81" s="144">
        <v>726</v>
      </c>
      <c r="H81" s="144">
        <v>753</v>
      </c>
      <c r="I81" s="145">
        <v>722</v>
      </c>
      <c r="J81" s="143">
        <v>-52</v>
      </c>
      <c r="K81" s="146">
        <v>-7.2022160664819941</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5737</v>
      </c>
      <c r="G12" s="536">
        <v>2980</v>
      </c>
      <c r="H12" s="536">
        <v>5605</v>
      </c>
      <c r="I12" s="536">
        <v>4555</v>
      </c>
      <c r="J12" s="537">
        <v>6199</v>
      </c>
      <c r="K12" s="538">
        <v>-462</v>
      </c>
      <c r="L12" s="349">
        <v>-7.452814970156477</v>
      </c>
    </row>
    <row r="13" spans="1:17" s="110" customFormat="1" ht="15" customHeight="1" x14ac:dyDescent="0.2">
      <c r="A13" s="350" t="s">
        <v>344</v>
      </c>
      <c r="B13" s="351" t="s">
        <v>345</v>
      </c>
      <c r="C13" s="347"/>
      <c r="D13" s="347"/>
      <c r="E13" s="348"/>
      <c r="F13" s="536">
        <v>3519</v>
      </c>
      <c r="G13" s="536">
        <v>1504</v>
      </c>
      <c r="H13" s="536">
        <v>2981</v>
      </c>
      <c r="I13" s="536">
        <v>2809</v>
      </c>
      <c r="J13" s="537">
        <v>3727</v>
      </c>
      <c r="K13" s="538">
        <v>-208</v>
      </c>
      <c r="L13" s="349">
        <v>-5.5808961631338878</v>
      </c>
    </row>
    <row r="14" spans="1:17" s="110" customFormat="1" ht="22.5" customHeight="1" x14ac:dyDescent="0.2">
      <c r="A14" s="350"/>
      <c r="B14" s="351" t="s">
        <v>346</v>
      </c>
      <c r="C14" s="347"/>
      <c r="D14" s="347"/>
      <c r="E14" s="348"/>
      <c r="F14" s="536">
        <v>2218</v>
      </c>
      <c r="G14" s="536">
        <v>1476</v>
      </c>
      <c r="H14" s="536">
        <v>2624</v>
      </c>
      <c r="I14" s="536">
        <v>1746</v>
      </c>
      <c r="J14" s="537">
        <v>2472</v>
      </c>
      <c r="K14" s="538">
        <v>-254</v>
      </c>
      <c r="L14" s="349">
        <v>-10.275080906148867</v>
      </c>
    </row>
    <row r="15" spans="1:17" s="110" customFormat="1" ht="15" customHeight="1" x14ac:dyDescent="0.2">
      <c r="A15" s="350" t="s">
        <v>347</v>
      </c>
      <c r="B15" s="351" t="s">
        <v>108</v>
      </c>
      <c r="C15" s="347"/>
      <c r="D15" s="347"/>
      <c r="E15" s="348"/>
      <c r="F15" s="536">
        <v>1189</v>
      </c>
      <c r="G15" s="536">
        <v>672</v>
      </c>
      <c r="H15" s="536">
        <v>2628</v>
      </c>
      <c r="I15" s="536">
        <v>863</v>
      </c>
      <c r="J15" s="537">
        <v>1230</v>
      </c>
      <c r="K15" s="538">
        <v>-41</v>
      </c>
      <c r="L15" s="349">
        <v>-3.3333333333333335</v>
      </c>
    </row>
    <row r="16" spans="1:17" s="110" customFormat="1" ht="15" customHeight="1" x14ac:dyDescent="0.2">
      <c r="A16" s="350"/>
      <c r="B16" s="351" t="s">
        <v>109</v>
      </c>
      <c r="C16" s="347"/>
      <c r="D16" s="347"/>
      <c r="E16" s="348"/>
      <c r="F16" s="536">
        <v>3748</v>
      </c>
      <c r="G16" s="536">
        <v>2024</v>
      </c>
      <c r="H16" s="536">
        <v>2596</v>
      </c>
      <c r="I16" s="536">
        <v>3136</v>
      </c>
      <c r="J16" s="537">
        <v>4126</v>
      </c>
      <c r="K16" s="538">
        <v>-378</v>
      </c>
      <c r="L16" s="349">
        <v>-9.1614154144449831</v>
      </c>
    </row>
    <row r="17" spans="1:12" s="110" customFormat="1" ht="15" customHeight="1" x14ac:dyDescent="0.2">
      <c r="A17" s="350"/>
      <c r="B17" s="351" t="s">
        <v>110</v>
      </c>
      <c r="C17" s="347"/>
      <c r="D17" s="347"/>
      <c r="E17" s="348"/>
      <c r="F17" s="536">
        <v>742</v>
      </c>
      <c r="G17" s="536">
        <v>255</v>
      </c>
      <c r="H17" s="536">
        <v>343</v>
      </c>
      <c r="I17" s="536">
        <v>513</v>
      </c>
      <c r="J17" s="537">
        <v>785</v>
      </c>
      <c r="K17" s="538">
        <v>-43</v>
      </c>
      <c r="L17" s="349">
        <v>-5.4777070063694264</v>
      </c>
    </row>
    <row r="18" spans="1:12" s="110" customFormat="1" ht="15" customHeight="1" x14ac:dyDescent="0.2">
      <c r="A18" s="350"/>
      <c r="B18" s="351" t="s">
        <v>111</v>
      </c>
      <c r="C18" s="347"/>
      <c r="D18" s="347"/>
      <c r="E18" s="348"/>
      <c r="F18" s="536">
        <v>58</v>
      </c>
      <c r="G18" s="536">
        <v>29</v>
      </c>
      <c r="H18" s="536">
        <v>38</v>
      </c>
      <c r="I18" s="536">
        <v>43</v>
      </c>
      <c r="J18" s="537">
        <v>58</v>
      </c>
      <c r="K18" s="538">
        <v>0</v>
      </c>
      <c r="L18" s="349">
        <v>0</v>
      </c>
    </row>
    <row r="19" spans="1:12" s="110" customFormat="1" ht="15" customHeight="1" x14ac:dyDescent="0.2">
      <c r="A19" s="118" t="s">
        <v>113</v>
      </c>
      <c r="B19" s="119" t="s">
        <v>181</v>
      </c>
      <c r="C19" s="347"/>
      <c r="D19" s="347"/>
      <c r="E19" s="348"/>
      <c r="F19" s="536">
        <v>4155</v>
      </c>
      <c r="G19" s="536">
        <v>1855</v>
      </c>
      <c r="H19" s="536">
        <v>4201</v>
      </c>
      <c r="I19" s="536">
        <v>3200</v>
      </c>
      <c r="J19" s="537">
        <v>4590</v>
      </c>
      <c r="K19" s="538">
        <v>-435</v>
      </c>
      <c r="L19" s="349">
        <v>-9.477124183006536</v>
      </c>
    </row>
    <row r="20" spans="1:12" s="110" customFormat="1" ht="15" customHeight="1" x14ac:dyDescent="0.2">
      <c r="A20" s="118"/>
      <c r="B20" s="119" t="s">
        <v>182</v>
      </c>
      <c r="C20" s="347"/>
      <c r="D20" s="347"/>
      <c r="E20" s="348"/>
      <c r="F20" s="536">
        <v>1582</v>
      </c>
      <c r="G20" s="536">
        <v>1125</v>
      </c>
      <c r="H20" s="536">
        <v>1404</v>
      </c>
      <c r="I20" s="536">
        <v>1355</v>
      </c>
      <c r="J20" s="537">
        <v>1609</v>
      </c>
      <c r="K20" s="538">
        <v>-27</v>
      </c>
      <c r="L20" s="349">
        <v>-1.6780609073958981</v>
      </c>
    </row>
    <row r="21" spans="1:12" s="110" customFormat="1" ht="15" customHeight="1" x14ac:dyDescent="0.2">
      <c r="A21" s="118" t="s">
        <v>113</v>
      </c>
      <c r="B21" s="119" t="s">
        <v>116</v>
      </c>
      <c r="C21" s="347"/>
      <c r="D21" s="347"/>
      <c r="E21" s="348"/>
      <c r="F21" s="536">
        <v>4185</v>
      </c>
      <c r="G21" s="536">
        <v>2068</v>
      </c>
      <c r="H21" s="536">
        <v>4270</v>
      </c>
      <c r="I21" s="536">
        <v>3125</v>
      </c>
      <c r="J21" s="537">
        <v>4597</v>
      </c>
      <c r="K21" s="538">
        <v>-412</v>
      </c>
      <c r="L21" s="349">
        <v>-8.962366760931042</v>
      </c>
    </row>
    <row r="22" spans="1:12" s="110" customFormat="1" ht="15" customHeight="1" x14ac:dyDescent="0.2">
      <c r="A22" s="118"/>
      <c r="B22" s="119" t="s">
        <v>117</v>
      </c>
      <c r="C22" s="347"/>
      <c r="D22" s="347"/>
      <c r="E22" s="348"/>
      <c r="F22" s="536">
        <v>1552</v>
      </c>
      <c r="G22" s="536">
        <v>912</v>
      </c>
      <c r="H22" s="536">
        <v>1331</v>
      </c>
      <c r="I22" s="536">
        <v>1429</v>
      </c>
      <c r="J22" s="537">
        <v>1600</v>
      </c>
      <c r="K22" s="538">
        <v>-48</v>
      </c>
      <c r="L22" s="349">
        <v>-3</v>
      </c>
    </row>
    <row r="23" spans="1:12" s="110" customFormat="1" ht="15" customHeight="1" x14ac:dyDescent="0.2">
      <c r="A23" s="352" t="s">
        <v>347</v>
      </c>
      <c r="B23" s="353" t="s">
        <v>193</v>
      </c>
      <c r="C23" s="354"/>
      <c r="D23" s="354"/>
      <c r="E23" s="355"/>
      <c r="F23" s="539">
        <v>125</v>
      </c>
      <c r="G23" s="539">
        <v>141</v>
      </c>
      <c r="H23" s="539">
        <v>1221</v>
      </c>
      <c r="I23" s="539">
        <v>84</v>
      </c>
      <c r="J23" s="540">
        <v>129</v>
      </c>
      <c r="K23" s="541">
        <v>-4</v>
      </c>
      <c r="L23" s="356">
        <v>-3.1007751937984498</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20.8</v>
      </c>
      <c r="G25" s="542">
        <v>27.1</v>
      </c>
      <c r="H25" s="542">
        <v>29.1</v>
      </c>
      <c r="I25" s="542">
        <v>27.6</v>
      </c>
      <c r="J25" s="542">
        <v>22</v>
      </c>
      <c r="K25" s="543" t="s">
        <v>349</v>
      </c>
      <c r="L25" s="364">
        <v>-1.1999999999999993</v>
      </c>
    </row>
    <row r="26" spans="1:12" s="110" customFormat="1" ht="15" customHeight="1" x14ac:dyDescent="0.2">
      <c r="A26" s="365" t="s">
        <v>105</v>
      </c>
      <c r="B26" s="366" t="s">
        <v>345</v>
      </c>
      <c r="C26" s="362"/>
      <c r="D26" s="362"/>
      <c r="E26" s="363"/>
      <c r="F26" s="542">
        <v>17.399999999999999</v>
      </c>
      <c r="G26" s="542">
        <v>28.5</v>
      </c>
      <c r="H26" s="542">
        <v>26.2</v>
      </c>
      <c r="I26" s="542">
        <v>24.8</v>
      </c>
      <c r="J26" s="544">
        <v>18.600000000000001</v>
      </c>
      <c r="K26" s="543" t="s">
        <v>349</v>
      </c>
      <c r="L26" s="364">
        <v>-1.2000000000000028</v>
      </c>
    </row>
    <row r="27" spans="1:12" s="110" customFormat="1" ht="15" customHeight="1" x14ac:dyDescent="0.2">
      <c r="A27" s="365"/>
      <c r="B27" s="366" t="s">
        <v>346</v>
      </c>
      <c r="C27" s="362"/>
      <c r="D27" s="362"/>
      <c r="E27" s="363"/>
      <c r="F27" s="542">
        <v>26.2</v>
      </c>
      <c r="G27" s="542">
        <v>25.6</v>
      </c>
      <c r="H27" s="542">
        <v>32.200000000000003</v>
      </c>
      <c r="I27" s="542">
        <v>32.200000000000003</v>
      </c>
      <c r="J27" s="542">
        <v>27.1</v>
      </c>
      <c r="K27" s="543" t="s">
        <v>349</v>
      </c>
      <c r="L27" s="364">
        <v>-0.90000000000000213</v>
      </c>
    </row>
    <row r="28" spans="1:12" s="110" customFormat="1" ht="15" customHeight="1" x14ac:dyDescent="0.2">
      <c r="A28" s="365" t="s">
        <v>113</v>
      </c>
      <c r="B28" s="366" t="s">
        <v>108</v>
      </c>
      <c r="C28" s="362"/>
      <c r="D28" s="362"/>
      <c r="E28" s="363"/>
      <c r="F28" s="542">
        <v>29.4</v>
      </c>
      <c r="G28" s="542">
        <v>35.700000000000003</v>
      </c>
      <c r="H28" s="542">
        <v>35.6</v>
      </c>
      <c r="I28" s="542">
        <v>37.9</v>
      </c>
      <c r="J28" s="542">
        <v>30.5</v>
      </c>
      <c r="K28" s="543" t="s">
        <v>349</v>
      </c>
      <c r="L28" s="364">
        <v>-1.1000000000000014</v>
      </c>
    </row>
    <row r="29" spans="1:12" s="110" customFormat="1" ht="11.25" x14ac:dyDescent="0.2">
      <c r="A29" s="365"/>
      <c r="B29" s="366" t="s">
        <v>109</v>
      </c>
      <c r="C29" s="362"/>
      <c r="D29" s="362"/>
      <c r="E29" s="363"/>
      <c r="F29" s="542">
        <v>19.7</v>
      </c>
      <c r="G29" s="542">
        <v>25.2</v>
      </c>
      <c r="H29" s="542">
        <v>25.6</v>
      </c>
      <c r="I29" s="542">
        <v>25.7</v>
      </c>
      <c r="J29" s="544">
        <v>20.5</v>
      </c>
      <c r="K29" s="543" t="s">
        <v>349</v>
      </c>
      <c r="L29" s="364">
        <v>-0.80000000000000071</v>
      </c>
    </row>
    <row r="30" spans="1:12" s="110" customFormat="1" ht="15" customHeight="1" x14ac:dyDescent="0.2">
      <c r="A30" s="365"/>
      <c r="B30" s="366" t="s">
        <v>110</v>
      </c>
      <c r="C30" s="362"/>
      <c r="D30" s="362"/>
      <c r="E30" s="363"/>
      <c r="F30" s="542">
        <v>14.8</v>
      </c>
      <c r="G30" s="542">
        <v>22.4</v>
      </c>
      <c r="H30" s="542">
        <v>30.2</v>
      </c>
      <c r="I30" s="542">
        <v>23.6</v>
      </c>
      <c r="J30" s="542">
        <v>17.8</v>
      </c>
      <c r="K30" s="543" t="s">
        <v>349</v>
      </c>
      <c r="L30" s="364">
        <v>-3</v>
      </c>
    </row>
    <row r="31" spans="1:12" s="110" customFormat="1" ht="15" customHeight="1" x14ac:dyDescent="0.2">
      <c r="A31" s="365"/>
      <c r="B31" s="366" t="s">
        <v>111</v>
      </c>
      <c r="C31" s="362"/>
      <c r="D31" s="362"/>
      <c r="E31" s="363"/>
      <c r="F31" s="542">
        <v>12.1</v>
      </c>
      <c r="G31" s="542">
        <v>37.9</v>
      </c>
      <c r="H31" s="542">
        <v>26.3</v>
      </c>
      <c r="I31" s="542">
        <v>30.2</v>
      </c>
      <c r="J31" s="542">
        <v>17.2</v>
      </c>
      <c r="K31" s="543" t="s">
        <v>349</v>
      </c>
      <c r="L31" s="364">
        <v>-5.0999999999999996</v>
      </c>
    </row>
    <row r="32" spans="1:12" s="110" customFormat="1" ht="15" customHeight="1" x14ac:dyDescent="0.2">
      <c r="A32" s="367" t="s">
        <v>113</v>
      </c>
      <c r="B32" s="368" t="s">
        <v>181</v>
      </c>
      <c r="C32" s="362"/>
      <c r="D32" s="362"/>
      <c r="E32" s="363"/>
      <c r="F32" s="542">
        <v>19.5</v>
      </c>
      <c r="G32" s="542">
        <v>26.5</v>
      </c>
      <c r="H32" s="542">
        <v>27.5</v>
      </c>
      <c r="I32" s="542">
        <v>25.7</v>
      </c>
      <c r="J32" s="544">
        <v>20.5</v>
      </c>
      <c r="K32" s="543" t="s">
        <v>349</v>
      </c>
      <c r="L32" s="364">
        <v>-1</v>
      </c>
    </row>
    <row r="33" spans="1:12" s="110" customFormat="1" ht="15" customHeight="1" x14ac:dyDescent="0.2">
      <c r="A33" s="367"/>
      <c r="B33" s="368" t="s">
        <v>182</v>
      </c>
      <c r="C33" s="362"/>
      <c r="D33" s="362"/>
      <c r="E33" s="363"/>
      <c r="F33" s="542">
        <v>24.1</v>
      </c>
      <c r="G33" s="542">
        <v>28</v>
      </c>
      <c r="H33" s="542">
        <v>32.4</v>
      </c>
      <c r="I33" s="542">
        <v>31.9</v>
      </c>
      <c r="J33" s="542">
        <v>26.1</v>
      </c>
      <c r="K33" s="543" t="s">
        <v>349</v>
      </c>
      <c r="L33" s="364">
        <v>-2</v>
      </c>
    </row>
    <row r="34" spans="1:12" s="369" customFormat="1" ht="15" customHeight="1" x14ac:dyDescent="0.2">
      <c r="A34" s="367" t="s">
        <v>113</v>
      </c>
      <c r="B34" s="368" t="s">
        <v>116</v>
      </c>
      <c r="C34" s="362"/>
      <c r="D34" s="362"/>
      <c r="E34" s="363"/>
      <c r="F34" s="542">
        <v>18.399999999999999</v>
      </c>
      <c r="G34" s="542">
        <v>24</v>
      </c>
      <c r="H34" s="542">
        <v>28.2</v>
      </c>
      <c r="I34" s="542">
        <v>25</v>
      </c>
      <c r="J34" s="542">
        <v>20.100000000000001</v>
      </c>
      <c r="K34" s="543" t="s">
        <v>349</v>
      </c>
      <c r="L34" s="364">
        <v>-1.7000000000000028</v>
      </c>
    </row>
    <row r="35" spans="1:12" s="369" customFormat="1" ht="11.25" x14ac:dyDescent="0.2">
      <c r="A35" s="370"/>
      <c r="B35" s="371" t="s">
        <v>117</v>
      </c>
      <c r="C35" s="372"/>
      <c r="D35" s="372"/>
      <c r="E35" s="373"/>
      <c r="F35" s="545">
        <v>27.1</v>
      </c>
      <c r="G35" s="545">
        <v>34</v>
      </c>
      <c r="H35" s="545">
        <v>31.2</v>
      </c>
      <c r="I35" s="545">
        <v>33.1</v>
      </c>
      <c r="J35" s="546">
        <v>27.3</v>
      </c>
      <c r="K35" s="547" t="s">
        <v>349</v>
      </c>
      <c r="L35" s="374">
        <v>-0.19999999999999929</v>
      </c>
    </row>
    <row r="36" spans="1:12" s="369" customFormat="1" ht="15.95" customHeight="1" x14ac:dyDescent="0.2">
      <c r="A36" s="375" t="s">
        <v>350</v>
      </c>
      <c r="B36" s="376"/>
      <c r="C36" s="377"/>
      <c r="D36" s="376"/>
      <c r="E36" s="378"/>
      <c r="F36" s="548">
        <v>5581</v>
      </c>
      <c r="G36" s="548">
        <v>2814</v>
      </c>
      <c r="H36" s="548">
        <v>4208</v>
      </c>
      <c r="I36" s="548">
        <v>4447</v>
      </c>
      <c r="J36" s="548">
        <v>6055</v>
      </c>
      <c r="K36" s="549">
        <v>-474</v>
      </c>
      <c r="L36" s="380">
        <v>-7.8282411230388105</v>
      </c>
    </row>
    <row r="37" spans="1:12" s="369" customFormat="1" ht="15.95" customHeight="1" x14ac:dyDescent="0.2">
      <c r="A37" s="381"/>
      <c r="B37" s="382" t="s">
        <v>113</v>
      </c>
      <c r="C37" s="382" t="s">
        <v>351</v>
      </c>
      <c r="D37" s="382"/>
      <c r="E37" s="383"/>
      <c r="F37" s="548">
        <v>1161</v>
      </c>
      <c r="G37" s="548">
        <v>762</v>
      </c>
      <c r="H37" s="548">
        <v>1223</v>
      </c>
      <c r="I37" s="548">
        <v>1227</v>
      </c>
      <c r="J37" s="548">
        <v>1331</v>
      </c>
      <c r="K37" s="549">
        <v>-170</v>
      </c>
      <c r="L37" s="380">
        <v>-12.772351615326821</v>
      </c>
    </row>
    <row r="38" spans="1:12" s="369" customFormat="1" ht="15.95" customHeight="1" x14ac:dyDescent="0.2">
      <c r="A38" s="381"/>
      <c r="B38" s="384" t="s">
        <v>105</v>
      </c>
      <c r="C38" s="384" t="s">
        <v>106</v>
      </c>
      <c r="D38" s="385"/>
      <c r="E38" s="383"/>
      <c r="F38" s="548">
        <v>3432</v>
      </c>
      <c r="G38" s="548">
        <v>1421</v>
      </c>
      <c r="H38" s="548">
        <v>2198</v>
      </c>
      <c r="I38" s="548">
        <v>2749</v>
      </c>
      <c r="J38" s="550">
        <v>3658</v>
      </c>
      <c r="K38" s="549">
        <v>-226</v>
      </c>
      <c r="L38" s="380">
        <v>-6.1782394751230179</v>
      </c>
    </row>
    <row r="39" spans="1:12" s="369" customFormat="1" ht="15.95" customHeight="1" x14ac:dyDescent="0.2">
      <c r="A39" s="381"/>
      <c r="B39" s="385"/>
      <c r="C39" s="382" t="s">
        <v>352</v>
      </c>
      <c r="D39" s="385"/>
      <c r="E39" s="383"/>
      <c r="F39" s="548">
        <v>598</v>
      </c>
      <c r="G39" s="548">
        <v>405</v>
      </c>
      <c r="H39" s="548">
        <v>575</v>
      </c>
      <c r="I39" s="548">
        <v>681</v>
      </c>
      <c r="J39" s="548">
        <v>682</v>
      </c>
      <c r="K39" s="549">
        <v>-84</v>
      </c>
      <c r="L39" s="380">
        <v>-12.316715542521994</v>
      </c>
    </row>
    <row r="40" spans="1:12" s="369" customFormat="1" ht="15.95" customHeight="1" x14ac:dyDescent="0.2">
      <c r="A40" s="381"/>
      <c r="B40" s="384"/>
      <c r="C40" s="384" t="s">
        <v>107</v>
      </c>
      <c r="D40" s="385"/>
      <c r="E40" s="383"/>
      <c r="F40" s="548">
        <v>2149</v>
      </c>
      <c r="G40" s="548">
        <v>1393</v>
      </c>
      <c r="H40" s="548">
        <v>2010</v>
      </c>
      <c r="I40" s="548">
        <v>1698</v>
      </c>
      <c r="J40" s="548">
        <v>2397</v>
      </c>
      <c r="K40" s="549">
        <v>-248</v>
      </c>
      <c r="L40" s="380">
        <v>-10.346266166040884</v>
      </c>
    </row>
    <row r="41" spans="1:12" s="369" customFormat="1" ht="24" customHeight="1" x14ac:dyDescent="0.2">
      <c r="A41" s="381"/>
      <c r="B41" s="385"/>
      <c r="C41" s="382" t="s">
        <v>352</v>
      </c>
      <c r="D41" s="385"/>
      <c r="E41" s="383"/>
      <c r="F41" s="548">
        <v>563</v>
      </c>
      <c r="G41" s="548">
        <v>357</v>
      </c>
      <c r="H41" s="548">
        <v>648</v>
      </c>
      <c r="I41" s="548">
        <v>546</v>
      </c>
      <c r="J41" s="550">
        <v>649</v>
      </c>
      <c r="K41" s="549">
        <v>-86</v>
      </c>
      <c r="L41" s="380">
        <v>-13.251155624036979</v>
      </c>
    </row>
    <row r="42" spans="1:12" s="110" customFormat="1" ht="15" customHeight="1" x14ac:dyDescent="0.2">
      <c r="A42" s="381"/>
      <c r="B42" s="384" t="s">
        <v>113</v>
      </c>
      <c r="C42" s="384" t="s">
        <v>353</v>
      </c>
      <c r="D42" s="385"/>
      <c r="E42" s="383"/>
      <c r="F42" s="548">
        <v>1052</v>
      </c>
      <c r="G42" s="548">
        <v>530</v>
      </c>
      <c r="H42" s="548">
        <v>1305</v>
      </c>
      <c r="I42" s="548">
        <v>776</v>
      </c>
      <c r="J42" s="548">
        <v>1104</v>
      </c>
      <c r="K42" s="549">
        <v>-52</v>
      </c>
      <c r="L42" s="380">
        <v>-4.7101449275362315</v>
      </c>
    </row>
    <row r="43" spans="1:12" s="110" customFormat="1" ht="15" customHeight="1" x14ac:dyDescent="0.2">
      <c r="A43" s="381"/>
      <c r="B43" s="385"/>
      <c r="C43" s="382" t="s">
        <v>352</v>
      </c>
      <c r="D43" s="385"/>
      <c r="E43" s="383"/>
      <c r="F43" s="548">
        <v>309</v>
      </c>
      <c r="G43" s="548">
        <v>189</v>
      </c>
      <c r="H43" s="548">
        <v>465</v>
      </c>
      <c r="I43" s="548">
        <v>294</v>
      </c>
      <c r="J43" s="548">
        <v>337</v>
      </c>
      <c r="K43" s="549">
        <v>-28</v>
      </c>
      <c r="L43" s="380">
        <v>-8.3086053412462917</v>
      </c>
    </row>
    <row r="44" spans="1:12" s="110" customFormat="1" ht="15" customHeight="1" x14ac:dyDescent="0.2">
      <c r="A44" s="381"/>
      <c r="B44" s="384"/>
      <c r="C44" s="366" t="s">
        <v>109</v>
      </c>
      <c r="D44" s="385"/>
      <c r="E44" s="383"/>
      <c r="F44" s="548">
        <v>3730</v>
      </c>
      <c r="G44" s="548">
        <v>2000</v>
      </c>
      <c r="H44" s="548">
        <v>2524</v>
      </c>
      <c r="I44" s="548">
        <v>3115</v>
      </c>
      <c r="J44" s="550">
        <v>4108</v>
      </c>
      <c r="K44" s="549">
        <v>-378</v>
      </c>
      <c r="L44" s="380">
        <v>-9.2015579357351509</v>
      </c>
    </row>
    <row r="45" spans="1:12" s="110" customFormat="1" ht="15" customHeight="1" x14ac:dyDescent="0.2">
      <c r="A45" s="381"/>
      <c r="B45" s="385"/>
      <c r="C45" s="382" t="s">
        <v>352</v>
      </c>
      <c r="D45" s="385"/>
      <c r="E45" s="383"/>
      <c r="F45" s="548">
        <v>735</v>
      </c>
      <c r="G45" s="548">
        <v>505</v>
      </c>
      <c r="H45" s="548">
        <v>645</v>
      </c>
      <c r="I45" s="548">
        <v>799</v>
      </c>
      <c r="J45" s="548">
        <v>844</v>
      </c>
      <c r="K45" s="549">
        <v>-109</v>
      </c>
      <c r="L45" s="380">
        <v>-12.914691943127963</v>
      </c>
    </row>
    <row r="46" spans="1:12" s="110" customFormat="1" ht="15" customHeight="1" x14ac:dyDescent="0.2">
      <c r="A46" s="381"/>
      <c r="B46" s="384"/>
      <c r="C46" s="366" t="s">
        <v>110</v>
      </c>
      <c r="D46" s="385"/>
      <c r="E46" s="383"/>
      <c r="F46" s="548">
        <v>741</v>
      </c>
      <c r="G46" s="548">
        <v>255</v>
      </c>
      <c r="H46" s="548">
        <v>341</v>
      </c>
      <c r="I46" s="548">
        <v>513</v>
      </c>
      <c r="J46" s="548">
        <v>785</v>
      </c>
      <c r="K46" s="549">
        <v>-44</v>
      </c>
      <c r="L46" s="380">
        <v>-5.6050955414012735</v>
      </c>
    </row>
    <row r="47" spans="1:12" s="110" customFormat="1" ht="15" customHeight="1" x14ac:dyDescent="0.2">
      <c r="A47" s="381"/>
      <c r="B47" s="385"/>
      <c r="C47" s="382" t="s">
        <v>352</v>
      </c>
      <c r="D47" s="385"/>
      <c r="E47" s="383"/>
      <c r="F47" s="548">
        <v>110</v>
      </c>
      <c r="G47" s="548">
        <v>57</v>
      </c>
      <c r="H47" s="548">
        <v>103</v>
      </c>
      <c r="I47" s="548">
        <v>121</v>
      </c>
      <c r="J47" s="550">
        <v>140</v>
      </c>
      <c r="K47" s="549">
        <v>-30</v>
      </c>
      <c r="L47" s="380">
        <v>-21.428571428571427</v>
      </c>
    </row>
    <row r="48" spans="1:12" s="110" customFormat="1" ht="15" customHeight="1" x14ac:dyDescent="0.2">
      <c r="A48" s="381"/>
      <c r="B48" s="385"/>
      <c r="C48" s="366" t="s">
        <v>111</v>
      </c>
      <c r="D48" s="386"/>
      <c r="E48" s="387"/>
      <c r="F48" s="548">
        <v>58</v>
      </c>
      <c r="G48" s="548">
        <v>29</v>
      </c>
      <c r="H48" s="548">
        <v>38</v>
      </c>
      <c r="I48" s="548">
        <v>43</v>
      </c>
      <c r="J48" s="548">
        <v>58</v>
      </c>
      <c r="K48" s="549">
        <v>0</v>
      </c>
      <c r="L48" s="380">
        <v>0</v>
      </c>
    </row>
    <row r="49" spans="1:12" s="110" customFormat="1" ht="15" customHeight="1" x14ac:dyDescent="0.2">
      <c r="A49" s="381"/>
      <c r="B49" s="385"/>
      <c r="C49" s="382" t="s">
        <v>352</v>
      </c>
      <c r="D49" s="385"/>
      <c r="E49" s="383"/>
      <c r="F49" s="548">
        <v>7</v>
      </c>
      <c r="G49" s="548">
        <v>11</v>
      </c>
      <c r="H49" s="548">
        <v>10</v>
      </c>
      <c r="I49" s="548">
        <v>13</v>
      </c>
      <c r="J49" s="548">
        <v>10</v>
      </c>
      <c r="K49" s="549">
        <v>-3</v>
      </c>
      <c r="L49" s="380">
        <v>-30</v>
      </c>
    </row>
    <row r="50" spans="1:12" s="110" customFormat="1" ht="15" customHeight="1" x14ac:dyDescent="0.2">
      <c r="A50" s="381"/>
      <c r="B50" s="384" t="s">
        <v>113</v>
      </c>
      <c r="C50" s="382" t="s">
        <v>181</v>
      </c>
      <c r="D50" s="385"/>
      <c r="E50" s="383"/>
      <c r="F50" s="548">
        <v>4009</v>
      </c>
      <c r="G50" s="548">
        <v>1699</v>
      </c>
      <c r="H50" s="548">
        <v>2842</v>
      </c>
      <c r="I50" s="548">
        <v>3098</v>
      </c>
      <c r="J50" s="550">
        <v>4452</v>
      </c>
      <c r="K50" s="549">
        <v>-443</v>
      </c>
      <c r="L50" s="380">
        <v>-9.9505840071877802</v>
      </c>
    </row>
    <row r="51" spans="1:12" s="110" customFormat="1" ht="15" customHeight="1" x14ac:dyDescent="0.2">
      <c r="A51" s="381"/>
      <c r="B51" s="385"/>
      <c r="C51" s="382" t="s">
        <v>352</v>
      </c>
      <c r="D51" s="385"/>
      <c r="E51" s="383"/>
      <c r="F51" s="548">
        <v>782</v>
      </c>
      <c r="G51" s="548">
        <v>450</v>
      </c>
      <c r="H51" s="548">
        <v>781</v>
      </c>
      <c r="I51" s="548">
        <v>797</v>
      </c>
      <c r="J51" s="548">
        <v>912</v>
      </c>
      <c r="K51" s="549">
        <v>-130</v>
      </c>
      <c r="L51" s="380">
        <v>-14.254385964912281</v>
      </c>
    </row>
    <row r="52" spans="1:12" s="110" customFormat="1" ht="15" customHeight="1" x14ac:dyDescent="0.2">
      <c r="A52" s="381"/>
      <c r="B52" s="384"/>
      <c r="C52" s="382" t="s">
        <v>182</v>
      </c>
      <c r="D52" s="385"/>
      <c r="E52" s="383"/>
      <c r="F52" s="548">
        <v>1572</v>
      </c>
      <c r="G52" s="548">
        <v>1115</v>
      </c>
      <c r="H52" s="548">
        <v>1366</v>
      </c>
      <c r="I52" s="548">
        <v>1349</v>
      </c>
      <c r="J52" s="548">
        <v>1603</v>
      </c>
      <c r="K52" s="549">
        <v>-31</v>
      </c>
      <c r="L52" s="380">
        <v>-1.933873986275733</v>
      </c>
    </row>
    <row r="53" spans="1:12" s="269" customFormat="1" ht="11.25" customHeight="1" x14ac:dyDescent="0.2">
      <c r="A53" s="381"/>
      <c r="B53" s="385"/>
      <c r="C53" s="382" t="s">
        <v>352</v>
      </c>
      <c r="D53" s="385"/>
      <c r="E53" s="383"/>
      <c r="F53" s="548">
        <v>379</v>
      </c>
      <c r="G53" s="548">
        <v>312</v>
      </c>
      <c r="H53" s="548">
        <v>442</v>
      </c>
      <c r="I53" s="548">
        <v>430</v>
      </c>
      <c r="J53" s="550">
        <v>419</v>
      </c>
      <c r="K53" s="549">
        <v>-40</v>
      </c>
      <c r="L53" s="380">
        <v>-9.5465393794749396</v>
      </c>
    </row>
    <row r="54" spans="1:12" s="151" customFormat="1" ht="12.75" customHeight="1" x14ac:dyDescent="0.2">
      <c r="A54" s="381"/>
      <c r="B54" s="384" t="s">
        <v>113</v>
      </c>
      <c r="C54" s="384" t="s">
        <v>116</v>
      </c>
      <c r="D54" s="385"/>
      <c r="E54" s="383"/>
      <c r="F54" s="548">
        <v>4058</v>
      </c>
      <c r="G54" s="548">
        <v>1941</v>
      </c>
      <c r="H54" s="548">
        <v>2995</v>
      </c>
      <c r="I54" s="548">
        <v>3037</v>
      </c>
      <c r="J54" s="548">
        <v>4479</v>
      </c>
      <c r="K54" s="549">
        <v>-421</v>
      </c>
      <c r="L54" s="380">
        <v>-9.3994195132842151</v>
      </c>
    </row>
    <row r="55" spans="1:12" ht="11.25" x14ac:dyDescent="0.2">
      <c r="A55" s="381"/>
      <c r="B55" s="385"/>
      <c r="C55" s="382" t="s">
        <v>352</v>
      </c>
      <c r="D55" s="385"/>
      <c r="E55" s="383"/>
      <c r="F55" s="548">
        <v>748</v>
      </c>
      <c r="G55" s="548">
        <v>465</v>
      </c>
      <c r="H55" s="548">
        <v>844</v>
      </c>
      <c r="I55" s="548">
        <v>760</v>
      </c>
      <c r="J55" s="548">
        <v>900</v>
      </c>
      <c r="K55" s="549">
        <v>-152</v>
      </c>
      <c r="L55" s="380">
        <v>-16.888888888888889</v>
      </c>
    </row>
    <row r="56" spans="1:12" ht="14.25" customHeight="1" x14ac:dyDescent="0.2">
      <c r="A56" s="381"/>
      <c r="B56" s="385"/>
      <c r="C56" s="384" t="s">
        <v>117</v>
      </c>
      <c r="D56" s="385"/>
      <c r="E56" s="383"/>
      <c r="F56" s="548">
        <v>1523</v>
      </c>
      <c r="G56" s="548">
        <v>873</v>
      </c>
      <c r="H56" s="548">
        <v>1210</v>
      </c>
      <c r="I56" s="548">
        <v>1409</v>
      </c>
      <c r="J56" s="548">
        <v>1574</v>
      </c>
      <c r="K56" s="549">
        <v>-51</v>
      </c>
      <c r="L56" s="380">
        <v>-3.2401524777636594</v>
      </c>
    </row>
    <row r="57" spans="1:12" ht="18.75" customHeight="1" x14ac:dyDescent="0.2">
      <c r="A57" s="388"/>
      <c r="B57" s="389"/>
      <c r="C57" s="390" t="s">
        <v>352</v>
      </c>
      <c r="D57" s="389"/>
      <c r="E57" s="391"/>
      <c r="F57" s="551">
        <v>413</v>
      </c>
      <c r="G57" s="552">
        <v>297</v>
      </c>
      <c r="H57" s="552">
        <v>378</v>
      </c>
      <c r="I57" s="552">
        <v>467</v>
      </c>
      <c r="J57" s="552">
        <v>430</v>
      </c>
      <c r="K57" s="553">
        <f t="shared" ref="K57" si="0">IF(OR(F57=".",J57=".")=TRUE,".",IF(OR(F57="*",J57="*")=TRUE,"*",IF(AND(F57="-",J57="-")=TRUE,"-",IF(AND(ISNUMBER(J57),ISNUMBER(F57))=TRUE,IF(F57-J57=0,0,F57-J57),IF(ISNUMBER(F57)=TRUE,F57,-J57)))))</f>
        <v>-17</v>
      </c>
      <c r="L57" s="392">
        <f t="shared" ref="L57" si="1">IF(K57 =".",".",IF(K57 ="*","*",IF(K57="-","-",IF(K57=0,0,IF(OR(J57="-",J57=".",F57="-",F57=".")=TRUE,"X",IF(J57=0,"0,0",IF(ABS(K57*100/J57)&gt;250,".X",(K57*100/J57))))))))</f>
        <v>-3.9534883720930232</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5737</v>
      </c>
      <c r="E11" s="114">
        <v>2980</v>
      </c>
      <c r="F11" s="114">
        <v>5605</v>
      </c>
      <c r="G11" s="114">
        <v>4555</v>
      </c>
      <c r="H11" s="140">
        <v>6199</v>
      </c>
      <c r="I11" s="115">
        <v>-462</v>
      </c>
      <c r="J11" s="116">
        <v>-7.452814970156477</v>
      </c>
    </row>
    <row r="12" spans="1:15" s="110" customFormat="1" ht="24.95" customHeight="1" x14ac:dyDescent="0.2">
      <c r="A12" s="193" t="s">
        <v>132</v>
      </c>
      <c r="B12" s="194" t="s">
        <v>133</v>
      </c>
      <c r="C12" s="113">
        <v>2.1265469757713089</v>
      </c>
      <c r="D12" s="115">
        <v>122</v>
      </c>
      <c r="E12" s="114">
        <v>55</v>
      </c>
      <c r="F12" s="114">
        <v>142</v>
      </c>
      <c r="G12" s="114">
        <v>88</v>
      </c>
      <c r="H12" s="140">
        <v>120</v>
      </c>
      <c r="I12" s="115">
        <v>2</v>
      </c>
      <c r="J12" s="116">
        <v>1.6666666666666667</v>
      </c>
    </row>
    <row r="13" spans="1:15" s="110" customFormat="1" ht="24.95" customHeight="1" x14ac:dyDescent="0.2">
      <c r="A13" s="193" t="s">
        <v>134</v>
      </c>
      <c r="B13" s="199" t="s">
        <v>214</v>
      </c>
      <c r="C13" s="113">
        <v>4.7062924873627328</v>
      </c>
      <c r="D13" s="115">
        <v>270</v>
      </c>
      <c r="E13" s="114">
        <v>30</v>
      </c>
      <c r="F13" s="114">
        <v>56</v>
      </c>
      <c r="G13" s="114">
        <v>109</v>
      </c>
      <c r="H13" s="140">
        <v>230</v>
      </c>
      <c r="I13" s="115">
        <v>40</v>
      </c>
      <c r="J13" s="116">
        <v>17.391304347826086</v>
      </c>
    </row>
    <row r="14" spans="1:15" s="287" customFormat="1" ht="24.95" customHeight="1" x14ac:dyDescent="0.2">
      <c r="A14" s="193" t="s">
        <v>215</v>
      </c>
      <c r="B14" s="199" t="s">
        <v>137</v>
      </c>
      <c r="C14" s="113">
        <v>16.768345825344255</v>
      </c>
      <c r="D14" s="115">
        <v>962</v>
      </c>
      <c r="E14" s="114">
        <v>421</v>
      </c>
      <c r="F14" s="114">
        <v>1110</v>
      </c>
      <c r="G14" s="114">
        <v>920</v>
      </c>
      <c r="H14" s="140">
        <v>1167</v>
      </c>
      <c r="I14" s="115">
        <v>-205</v>
      </c>
      <c r="J14" s="116">
        <v>-17.566409597257927</v>
      </c>
      <c r="K14" s="110"/>
      <c r="L14" s="110"/>
      <c r="M14" s="110"/>
      <c r="N14" s="110"/>
      <c r="O14" s="110"/>
    </row>
    <row r="15" spans="1:15" s="110" customFormat="1" ht="24.95" customHeight="1" x14ac:dyDescent="0.2">
      <c r="A15" s="193" t="s">
        <v>216</v>
      </c>
      <c r="B15" s="199" t="s">
        <v>217</v>
      </c>
      <c r="C15" s="113">
        <v>3.1549590378246468</v>
      </c>
      <c r="D15" s="115">
        <v>181</v>
      </c>
      <c r="E15" s="114">
        <v>153</v>
      </c>
      <c r="F15" s="114">
        <v>321</v>
      </c>
      <c r="G15" s="114">
        <v>193</v>
      </c>
      <c r="H15" s="140">
        <v>217</v>
      </c>
      <c r="I15" s="115">
        <v>-36</v>
      </c>
      <c r="J15" s="116">
        <v>-16.589861751152075</v>
      </c>
    </row>
    <row r="16" spans="1:15" s="287" customFormat="1" ht="24.95" customHeight="1" x14ac:dyDescent="0.2">
      <c r="A16" s="193" t="s">
        <v>218</v>
      </c>
      <c r="B16" s="199" t="s">
        <v>141</v>
      </c>
      <c r="C16" s="113">
        <v>7.6695136831096393</v>
      </c>
      <c r="D16" s="115">
        <v>440</v>
      </c>
      <c r="E16" s="114">
        <v>189</v>
      </c>
      <c r="F16" s="114">
        <v>623</v>
      </c>
      <c r="G16" s="114">
        <v>401</v>
      </c>
      <c r="H16" s="140">
        <v>601</v>
      </c>
      <c r="I16" s="115">
        <v>-161</v>
      </c>
      <c r="J16" s="116">
        <v>-26.788685524126457</v>
      </c>
      <c r="K16" s="110"/>
      <c r="L16" s="110"/>
      <c r="M16" s="110"/>
      <c r="N16" s="110"/>
      <c r="O16" s="110"/>
    </row>
    <row r="17" spans="1:15" s="110" customFormat="1" ht="24.95" customHeight="1" x14ac:dyDescent="0.2">
      <c r="A17" s="193" t="s">
        <v>142</v>
      </c>
      <c r="B17" s="199" t="s">
        <v>220</v>
      </c>
      <c r="C17" s="113">
        <v>5.9438731044099704</v>
      </c>
      <c r="D17" s="115">
        <v>341</v>
      </c>
      <c r="E17" s="114">
        <v>79</v>
      </c>
      <c r="F17" s="114">
        <v>166</v>
      </c>
      <c r="G17" s="114">
        <v>326</v>
      </c>
      <c r="H17" s="140">
        <v>349</v>
      </c>
      <c r="I17" s="115">
        <v>-8</v>
      </c>
      <c r="J17" s="116">
        <v>-2.2922636103151861</v>
      </c>
    </row>
    <row r="18" spans="1:15" s="287" customFormat="1" ht="24.95" customHeight="1" x14ac:dyDescent="0.2">
      <c r="A18" s="201" t="s">
        <v>144</v>
      </c>
      <c r="B18" s="202" t="s">
        <v>145</v>
      </c>
      <c r="C18" s="113">
        <v>19.295799198187204</v>
      </c>
      <c r="D18" s="115">
        <v>1107</v>
      </c>
      <c r="E18" s="114">
        <v>292</v>
      </c>
      <c r="F18" s="114">
        <v>678</v>
      </c>
      <c r="G18" s="114">
        <v>713</v>
      </c>
      <c r="H18" s="140">
        <v>984</v>
      </c>
      <c r="I18" s="115">
        <v>123</v>
      </c>
      <c r="J18" s="116">
        <v>12.5</v>
      </c>
      <c r="K18" s="110"/>
      <c r="L18" s="110"/>
      <c r="M18" s="110"/>
      <c r="N18" s="110"/>
      <c r="O18" s="110"/>
    </row>
    <row r="19" spans="1:15" s="110" customFormat="1" ht="24.95" customHeight="1" x14ac:dyDescent="0.2">
      <c r="A19" s="193" t="s">
        <v>146</v>
      </c>
      <c r="B19" s="199" t="s">
        <v>147</v>
      </c>
      <c r="C19" s="113">
        <v>12.131776189646157</v>
      </c>
      <c r="D19" s="115">
        <v>696</v>
      </c>
      <c r="E19" s="114">
        <v>442</v>
      </c>
      <c r="F19" s="114">
        <v>905</v>
      </c>
      <c r="G19" s="114">
        <v>497</v>
      </c>
      <c r="H19" s="140">
        <v>768</v>
      </c>
      <c r="I19" s="115">
        <v>-72</v>
      </c>
      <c r="J19" s="116">
        <v>-9.375</v>
      </c>
    </row>
    <row r="20" spans="1:15" s="287" customFormat="1" ht="24.95" customHeight="1" x14ac:dyDescent="0.2">
      <c r="A20" s="193" t="s">
        <v>148</v>
      </c>
      <c r="B20" s="199" t="s">
        <v>149</v>
      </c>
      <c r="C20" s="113">
        <v>5.4732438556736973</v>
      </c>
      <c r="D20" s="115">
        <v>314</v>
      </c>
      <c r="E20" s="114">
        <v>222</v>
      </c>
      <c r="F20" s="114">
        <v>261</v>
      </c>
      <c r="G20" s="114">
        <v>323</v>
      </c>
      <c r="H20" s="140">
        <v>364</v>
      </c>
      <c r="I20" s="115">
        <v>-50</v>
      </c>
      <c r="J20" s="116">
        <v>-13.736263736263735</v>
      </c>
      <c r="K20" s="110"/>
      <c r="L20" s="110"/>
      <c r="M20" s="110"/>
      <c r="N20" s="110"/>
      <c r="O20" s="110"/>
    </row>
    <row r="21" spans="1:15" s="110" customFormat="1" ht="24.95" customHeight="1" x14ac:dyDescent="0.2">
      <c r="A21" s="201" t="s">
        <v>150</v>
      </c>
      <c r="B21" s="202" t="s">
        <v>151</v>
      </c>
      <c r="C21" s="113">
        <v>11.940038347568416</v>
      </c>
      <c r="D21" s="115">
        <v>685</v>
      </c>
      <c r="E21" s="114">
        <v>475</v>
      </c>
      <c r="F21" s="114">
        <v>602</v>
      </c>
      <c r="G21" s="114">
        <v>662</v>
      </c>
      <c r="H21" s="140">
        <v>840</v>
      </c>
      <c r="I21" s="115">
        <v>-155</v>
      </c>
      <c r="J21" s="116">
        <v>-18.452380952380953</v>
      </c>
    </row>
    <row r="22" spans="1:15" s="110" customFormat="1" ht="24.95" customHeight="1" x14ac:dyDescent="0.2">
      <c r="A22" s="201" t="s">
        <v>152</v>
      </c>
      <c r="B22" s="199" t="s">
        <v>153</v>
      </c>
      <c r="C22" s="113">
        <v>0.6275056649816978</v>
      </c>
      <c r="D22" s="115">
        <v>36</v>
      </c>
      <c r="E22" s="114">
        <v>20</v>
      </c>
      <c r="F22" s="114" t="s">
        <v>513</v>
      </c>
      <c r="G22" s="114" t="s">
        <v>513</v>
      </c>
      <c r="H22" s="140">
        <v>33</v>
      </c>
      <c r="I22" s="115">
        <v>3</v>
      </c>
      <c r="J22" s="116">
        <v>9.0909090909090917</v>
      </c>
    </row>
    <row r="23" spans="1:15" s="110" customFormat="1" ht="24.95" customHeight="1" x14ac:dyDescent="0.2">
      <c r="A23" s="193" t="s">
        <v>154</v>
      </c>
      <c r="B23" s="199" t="s">
        <v>155</v>
      </c>
      <c r="C23" s="113">
        <v>0.67979780373017251</v>
      </c>
      <c r="D23" s="115">
        <v>39</v>
      </c>
      <c r="E23" s="114">
        <v>20</v>
      </c>
      <c r="F23" s="114">
        <v>64</v>
      </c>
      <c r="G23" s="114">
        <v>43</v>
      </c>
      <c r="H23" s="140">
        <v>47</v>
      </c>
      <c r="I23" s="115">
        <v>-8</v>
      </c>
      <c r="J23" s="116">
        <v>-17.021276595744681</v>
      </c>
    </row>
    <row r="24" spans="1:15" s="110" customFormat="1" ht="24.95" customHeight="1" x14ac:dyDescent="0.2">
      <c r="A24" s="193" t="s">
        <v>156</v>
      </c>
      <c r="B24" s="199" t="s">
        <v>221</v>
      </c>
      <c r="C24" s="113">
        <v>4.2356632386264597</v>
      </c>
      <c r="D24" s="115">
        <v>243</v>
      </c>
      <c r="E24" s="114">
        <v>117</v>
      </c>
      <c r="F24" s="114">
        <v>212</v>
      </c>
      <c r="G24" s="114">
        <v>151</v>
      </c>
      <c r="H24" s="140">
        <v>214</v>
      </c>
      <c r="I24" s="115">
        <v>29</v>
      </c>
      <c r="J24" s="116">
        <v>13.551401869158878</v>
      </c>
    </row>
    <row r="25" spans="1:15" s="110" customFormat="1" ht="24.95" customHeight="1" x14ac:dyDescent="0.2">
      <c r="A25" s="193" t="s">
        <v>222</v>
      </c>
      <c r="B25" s="204" t="s">
        <v>159</v>
      </c>
      <c r="C25" s="113">
        <v>3.5384347219801291</v>
      </c>
      <c r="D25" s="115">
        <v>203</v>
      </c>
      <c r="E25" s="114">
        <v>93</v>
      </c>
      <c r="F25" s="114">
        <v>162</v>
      </c>
      <c r="G25" s="114">
        <v>189</v>
      </c>
      <c r="H25" s="140">
        <v>184</v>
      </c>
      <c r="I25" s="115">
        <v>19</v>
      </c>
      <c r="J25" s="116">
        <v>10.326086956521738</v>
      </c>
    </row>
    <row r="26" spans="1:15" s="110" customFormat="1" ht="24.95" customHeight="1" x14ac:dyDescent="0.2">
      <c r="A26" s="201">
        <v>782.78300000000002</v>
      </c>
      <c r="B26" s="203" t="s">
        <v>160</v>
      </c>
      <c r="C26" s="113">
        <v>0.64493637789785607</v>
      </c>
      <c r="D26" s="115">
        <v>37</v>
      </c>
      <c r="E26" s="114">
        <v>42</v>
      </c>
      <c r="F26" s="114" t="s">
        <v>513</v>
      </c>
      <c r="G26" s="114" t="s">
        <v>513</v>
      </c>
      <c r="H26" s="140">
        <v>65</v>
      </c>
      <c r="I26" s="115">
        <v>-28</v>
      </c>
      <c r="J26" s="116">
        <v>-43.07692307692308</v>
      </c>
    </row>
    <row r="27" spans="1:15" s="110" customFormat="1" ht="24.95" customHeight="1" x14ac:dyDescent="0.2">
      <c r="A27" s="193" t="s">
        <v>161</v>
      </c>
      <c r="B27" s="199" t="s">
        <v>162</v>
      </c>
      <c r="C27" s="113">
        <v>0.95868921038870492</v>
      </c>
      <c r="D27" s="115">
        <v>55</v>
      </c>
      <c r="E27" s="114">
        <v>36</v>
      </c>
      <c r="F27" s="114">
        <v>60</v>
      </c>
      <c r="G27" s="114">
        <v>82</v>
      </c>
      <c r="H27" s="140">
        <v>53</v>
      </c>
      <c r="I27" s="115">
        <v>2</v>
      </c>
      <c r="J27" s="116">
        <v>3.7735849056603774</v>
      </c>
    </row>
    <row r="28" spans="1:15" s="110" customFormat="1" ht="24.95" customHeight="1" x14ac:dyDescent="0.2">
      <c r="A28" s="193" t="s">
        <v>163</v>
      </c>
      <c r="B28" s="199" t="s">
        <v>164</v>
      </c>
      <c r="C28" s="113">
        <v>2.1439776886874675</v>
      </c>
      <c r="D28" s="115">
        <v>123</v>
      </c>
      <c r="E28" s="114">
        <v>80</v>
      </c>
      <c r="F28" s="114">
        <v>226</v>
      </c>
      <c r="G28" s="114">
        <v>49</v>
      </c>
      <c r="H28" s="140">
        <v>98</v>
      </c>
      <c r="I28" s="115">
        <v>25</v>
      </c>
      <c r="J28" s="116">
        <v>25.510204081632654</v>
      </c>
    </row>
    <row r="29" spans="1:15" s="110" customFormat="1" ht="24.95" customHeight="1" x14ac:dyDescent="0.2">
      <c r="A29" s="193">
        <v>86</v>
      </c>
      <c r="B29" s="199" t="s">
        <v>165</v>
      </c>
      <c r="C29" s="113">
        <v>6.8502701760502003</v>
      </c>
      <c r="D29" s="115">
        <v>393</v>
      </c>
      <c r="E29" s="114">
        <v>312</v>
      </c>
      <c r="F29" s="114">
        <v>481</v>
      </c>
      <c r="G29" s="114">
        <v>279</v>
      </c>
      <c r="H29" s="140">
        <v>460</v>
      </c>
      <c r="I29" s="115">
        <v>-67</v>
      </c>
      <c r="J29" s="116">
        <v>-14.565217391304348</v>
      </c>
    </row>
    <row r="30" spans="1:15" s="110" customFormat="1" ht="24.95" customHeight="1" x14ac:dyDescent="0.2">
      <c r="A30" s="193">
        <v>87.88</v>
      </c>
      <c r="B30" s="204" t="s">
        <v>166</v>
      </c>
      <c r="C30" s="113">
        <v>4.7062924873627328</v>
      </c>
      <c r="D30" s="115">
        <v>270</v>
      </c>
      <c r="E30" s="114">
        <v>223</v>
      </c>
      <c r="F30" s="114">
        <v>425</v>
      </c>
      <c r="G30" s="114">
        <v>213</v>
      </c>
      <c r="H30" s="140">
        <v>351</v>
      </c>
      <c r="I30" s="115">
        <v>-81</v>
      </c>
      <c r="J30" s="116">
        <v>-23.076923076923077</v>
      </c>
    </row>
    <row r="31" spans="1:15" s="110" customFormat="1" ht="24.95" customHeight="1" x14ac:dyDescent="0.2">
      <c r="A31" s="193" t="s">
        <v>167</v>
      </c>
      <c r="B31" s="199" t="s">
        <v>168</v>
      </c>
      <c r="C31" s="113">
        <v>3.1549590378246468</v>
      </c>
      <c r="D31" s="115">
        <v>181</v>
      </c>
      <c r="E31" s="114">
        <v>100</v>
      </c>
      <c r="F31" s="114">
        <v>130</v>
      </c>
      <c r="G31" s="114">
        <v>160</v>
      </c>
      <c r="H31" s="140">
        <v>220</v>
      </c>
      <c r="I31" s="115">
        <v>-39</v>
      </c>
      <c r="J31" s="116">
        <v>-17.727272727272727</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2.1265469757713089</v>
      </c>
      <c r="D34" s="115">
        <v>122</v>
      </c>
      <c r="E34" s="114">
        <v>55</v>
      </c>
      <c r="F34" s="114">
        <v>142</v>
      </c>
      <c r="G34" s="114">
        <v>88</v>
      </c>
      <c r="H34" s="140">
        <v>120</v>
      </c>
      <c r="I34" s="115">
        <v>2</v>
      </c>
      <c r="J34" s="116">
        <v>1.6666666666666667</v>
      </c>
    </row>
    <row r="35" spans="1:10" s="110" customFormat="1" ht="24.95" customHeight="1" x14ac:dyDescent="0.2">
      <c r="A35" s="292" t="s">
        <v>171</v>
      </c>
      <c r="B35" s="293" t="s">
        <v>172</v>
      </c>
      <c r="C35" s="113">
        <v>40.770437510894197</v>
      </c>
      <c r="D35" s="115">
        <v>2339</v>
      </c>
      <c r="E35" s="114">
        <v>743</v>
      </c>
      <c r="F35" s="114">
        <v>1844</v>
      </c>
      <c r="G35" s="114">
        <v>1742</v>
      </c>
      <c r="H35" s="140">
        <v>2381</v>
      </c>
      <c r="I35" s="115">
        <v>-42</v>
      </c>
      <c r="J35" s="116">
        <v>-1.763964720705586</v>
      </c>
    </row>
    <row r="36" spans="1:10" s="110" customFormat="1" ht="24.95" customHeight="1" x14ac:dyDescent="0.2">
      <c r="A36" s="294" t="s">
        <v>173</v>
      </c>
      <c r="B36" s="295" t="s">
        <v>174</v>
      </c>
      <c r="C36" s="125">
        <v>57.085584800418339</v>
      </c>
      <c r="D36" s="143">
        <v>3275</v>
      </c>
      <c r="E36" s="144">
        <v>2182</v>
      </c>
      <c r="F36" s="144">
        <v>3618</v>
      </c>
      <c r="G36" s="144">
        <v>2724</v>
      </c>
      <c r="H36" s="145">
        <v>3697</v>
      </c>
      <c r="I36" s="143">
        <v>-422</v>
      </c>
      <c r="J36" s="146">
        <v>-11.41466053556938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5737</v>
      </c>
      <c r="F11" s="264">
        <v>2980</v>
      </c>
      <c r="G11" s="264">
        <v>5605</v>
      </c>
      <c r="H11" s="264">
        <v>4555</v>
      </c>
      <c r="I11" s="265">
        <v>6199</v>
      </c>
      <c r="J11" s="263">
        <v>-462</v>
      </c>
      <c r="K11" s="266">
        <v>-7.452814970156477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27.401080704200801</v>
      </c>
      <c r="E13" s="115">
        <v>1572</v>
      </c>
      <c r="F13" s="114">
        <v>866</v>
      </c>
      <c r="G13" s="114">
        <v>1288</v>
      </c>
      <c r="H13" s="114">
        <v>1297</v>
      </c>
      <c r="I13" s="140">
        <v>1640</v>
      </c>
      <c r="J13" s="115">
        <v>-68</v>
      </c>
      <c r="K13" s="116">
        <v>-4.1463414634146343</v>
      </c>
    </row>
    <row r="14" spans="1:15" ht="15.95" customHeight="1" x14ac:dyDescent="0.2">
      <c r="A14" s="306" t="s">
        <v>230</v>
      </c>
      <c r="B14" s="307"/>
      <c r="C14" s="308"/>
      <c r="D14" s="113">
        <v>63.046888617744465</v>
      </c>
      <c r="E14" s="115">
        <v>3617</v>
      </c>
      <c r="F14" s="114">
        <v>1721</v>
      </c>
      <c r="G14" s="114">
        <v>3738</v>
      </c>
      <c r="H14" s="114">
        <v>2813</v>
      </c>
      <c r="I14" s="140">
        <v>3893</v>
      </c>
      <c r="J14" s="115">
        <v>-276</v>
      </c>
      <c r="K14" s="116">
        <v>-7.0896480863087596</v>
      </c>
    </row>
    <row r="15" spans="1:15" ht="15.95" customHeight="1" x14ac:dyDescent="0.2">
      <c r="A15" s="306" t="s">
        <v>231</v>
      </c>
      <c r="B15" s="307"/>
      <c r="C15" s="308"/>
      <c r="D15" s="113">
        <v>5.7695659752483879</v>
      </c>
      <c r="E15" s="115">
        <v>331</v>
      </c>
      <c r="F15" s="114">
        <v>236</v>
      </c>
      <c r="G15" s="114">
        <v>284</v>
      </c>
      <c r="H15" s="114">
        <v>276</v>
      </c>
      <c r="I15" s="140">
        <v>392</v>
      </c>
      <c r="J15" s="115">
        <v>-61</v>
      </c>
      <c r="K15" s="116">
        <v>-15.561224489795919</v>
      </c>
    </row>
    <row r="16" spans="1:15" ht="15.95" customHeight="1" x14ac:dyDescent="0.2">
      <c r="A16" s="306" t="s">
        <v>232</v>
      </c>
      <c r="B16" s="307"/>
      <c r="C16" s="308"/>
      <c r="D16" s="113">
        <v>3.6255882865609204</v>
      </c>
      <c r="E16" s="115">
        <v>208</v>
      </c>
      <c r="F16" s="114">
        <v>151</v>
      </c>
      <c r="G16" s="114">
        <v>242</v>
      </c>
      <c r="H16" s="114">
        <v>163</v>
      </c>
      <c r="I16" s="140">
        <v>265</v>
      </c>
      <c r="J16" s="115">
        <v>-57</v>
      </c>
      <c r="K16" s="116">
        <v>-21.509433962264151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1.8650862820289349</v>
      </c>
      <c r="E18" s="115">
        <v>107</v>
      </c>
      <c r="F18" s="114">
        <v>49</v>
      </c>
      <c r="G18" s="114">
        <v>116</v>
      </c>
      <c r="H18" s="114">
        <v>72</v>
      </c>
      <c r="I18" s="140">
        <v>99</v>
      </c>
      <c r="J18" s="115">
        <v>8</v>
      </c>
      <c r="K18" s="116">
        <v>8.0808080808080813</v>
      </c>
    </row>
    <row r="19" spans="1:11" ht="14.1" customHeight="1" x14ac:dyDescent="0.2">
      <c r="A19" s="306" t="s">
        <v>235</v>
      </c>
      <c r="B19" s="307" t="s">
        <v>236</v>
      </c>
      <c r="C19" s="308"/>
      <c r="D19" s="113">
        <v>1.6559177270350358</v>
      </c>
      <c r="E19" s="115">
        <v>95</v>
      </c>
      <c r="F19" s="114">
        <v>38</v>
      </c>
      <c r="G19" s="114">
        <v>106</v>
      </c>
      <c r="H19" s="114">
        <v>64</v>
      </c>
      <c r="I19" s="140">
        <v>77</v>
      </c>
      <c r="J19" s="115">
        <v>18</v>
      </c>
      <c r="K19" s="116">
        <v>23.376623376623378</v>
      </c>
    </row>
    <row r="20" spans="1:11" ht="14.1" customHeight="1" x14ac:dyDescent="0.2">
      <c r="A20" s="306">
        <v>12</v>
      </c>
      <c r="B20" s="307" t="s">
        <v>237</v>
      </c>
      <c r="C20" s="308"/>
      <c r="D20" s="113">
        <v>1.7953634303643018</v>
      </c>
      <c r="E20" s="115">
        <v>103</v>
      </c>
      <c r="F20" s="114">
        <v>14</v>
      </c>
      <c r="G20" s="114">
        <v>34</v>
      </c>
      <c r="H20" s="114">
        <v>38</v>
      </c>
      <c r="I20" s="140">
        <v>116</v>
      </c>
      <c r="J20" s="115">
        <v>-13</v>
      </c>
      <c r="K20" s="116">
        <v>-11.206896551724139</v>
      </c>
    </row>
    <row r="21" spans="1:11" ht="14.1" customHeight="1" x14ac:dyDescent="0.2">
      <c r="A21" s="306">
        <v>21</v>
      </c>
      <c r="B21" s="307" t="s">
        <v>238</v>
      </c>
      <c r="C21" s="308"/>
      <c r="D21" s="113">
        <v>3.6953111382255535</v>
      </c>
      <c r="E21" s="115">
        <v>212</v>
      </c>
      <c r="F21" s="114">
        <v>25</v>
      </c>
      <c r="G21" s="114">
        <v>43</v>
      </c>
      <c r="H21" s="114">
        <v>115</v>
      </c>
      <c r="I21" s="140">
        <v>249</v>
      </c>
      <c r="J21" s="115">
        <v>-37</v>
      </c>
      <c r="K21" s="116">
        <v>-14.859437751004016</v>
      </c>
    </row>
    <row r="22" spans="1:11" ht="14.1" customHeight="1" x14ac:dyDescent="0.2">
      <c r="A22" s="306">
        <v>22</v>
      </c>
      <c r="B22" s="307" t="s">
        <v>239</v>
      </c>
      <c r="C22" s="308"/>
      <c r="D22" s="113">
        <v>2.4577305211783163</v>
      </c>
      <c r="E22" s="115">
        <v>141</v>
      </c>
      <c r="F22" s="114">
        <v>89</v>
      </c>
      <c r="G22" s="114">
        <v>189</v>
      </c>
      <c r="H22" s="114">
        <v>134</v>
      </c>
      <c r="I22" s="140">
        <v>141</v>
      </c>
      <c r="J22" s="115">
        <v>0</v>
      </c>
      <c r="K22" s="116">
        <v>0</v>
      </c>
    </row>
    <row r="23" spans="1:11" ht="14.1" customHeight="1" x14ac:dyDescent="0.2">
      <c r="A23" s="306">
        <v>23</v>
      </c>
      <c r="B23" s="307" t="s">
        <v>240</v>
      </c>
      <c r="C23" s="308"/>
      <c r="D23" s="113">
        <v>0.19173784207774097</v>
      </c>
      <c r="E23" s="115">
        <v>11</v>
      </c>
      <c r="F23" s="114">
        <v>5</v>
      </c>
      <c r="G23" s="114">
        <v>20</v>
      </c>
      <c r="H23" s="114">
        <v>13</v>
      </c>
      <c r="I23" s="140">
        <v>14</v>
      </c>
      <c r="J23" s="115">
        <v>-3</v>
      </c>
      <c r="K23" s="116">
        <v>-21.428571428571427</v>
      </c>
    </row>
    <row r="24" spans="1:11" ht="14.1" customHeight="1" x14ac:dyDescent="0.2">
      <c r="A24" s="306">
        <v>24</v>
      </c>
      <c r="B24" s="307" t="s">
        <v>241</v>
      </c>
      <c r="C24" s="308"/>
      <c r="D24" s="113">
        <v>3.2072511765731218</v>
      </c>
      <c r="E24" s="115">
        <v>184</v>
      </c>
      <c r="F24" s="114">
        <v>74</v>
      </c>
      <c r="G24" s="114">
        <v>220</v>
      </c>
      <c r="H24" s="114">
        <v>175</v>
      </c>
      <c r="I24" s="140">
        <v>267</v>
      </c>
      <c r="J24" s="115">
        <v>-83</v>
      </c>
      <c r="K24" s="116">
        <v>-31.086142322097377</v>
      </c>
    </row>
    <row r="25" spans="1:11" ht="14.1" customHeight="1" x14ac:dyDescent="0.2">
      <c r="A25" s="306">
        <v>25</v>
      </c>
      <c r="B25" s="307" t="s">
        <v>242</v>
      </c>
      <c r="C25" s="308"/>
      <c r="D25" s="113">
        <v>4.9503224681889488</v>
      </c>
      <c r="E25" s="115">
        <v>284</v>
      </c>
      <c r="F25" s="114">
        <v>88</v>
      </c>
      <c r="G25" s="114">
        <v>286</v>
      </c>
      <c r="H25" s="114">
        <v>181</v>
      </c>
      <c r="I25" s="140">
        <v>279</v>
      </c>
      <c r="J25" s="115">
        <v>5</v>
      </c>
      <c r="K25" s="116">
        <v>1.7921146953405018</v>
      </c>
    </row>
    <row r="26" spans="1:11" ht="14.1" customHeight="1" x14ac:dyDescent="0.2">
      <c r="A26" s="306">
        <v>26</v>
      </c>
      <c r="B26" s="307" t="s">
        <v>243</v>
      </c>
      <c r="C26" s="308"/>
      <c r="D26" s="113">
        <v>2.196269827435942</v>
      </c>
      <c r="E26" s="115">
        <v>126</v>
      </c>
      <c r="F26" s="114">
        <v>44</v>
      </c>
      <c r="G26" s="114">
        <v>166</v>
      </c>
      <c r="H26" s="114">
        <v>86</v>
      </c>
      <c r="I26" s="140">
        <v>146</v>
      </c>
      <c r="J26" s="115">
        <v>-20</v>
      </c>
      <c r="K26" s="116">
        <v>-13.698630136986301</v>
      </c>
    </row>
    <row r="27" spans="1:11" ht="14.1" customHeight="1" x14ac:dyDescent="0.2">
      <c r="A27" s="306">
        <v>27</v>
      </c>
      <c r="B27" s="307" t="s">
        <v>244</v>
      </c>
      <c r="C27" s="308"/>
      <c r="D27" s="113">
        <v>1.3944570332926616</v>
      </c>
      <c r="E27" s="115">
        <v>80</v>
      </c>
      <c r="F27" s="114">
        <v>40</v>
      </c>
      <c r="G27" s="114">
        <v>101</v>
      </c>
      <c r="H27" s="114">
        <v>60</v>
      </c>
      <c r="I27" s="140">
        <v>92</v>
      </c>
      <c r="J27" s="115">
        <v>-12</v>
      </c>
      <c r="K27" s="116">
        <v>-13.043478260869565</v>
      </c>
    </row>
    <row r="28" spans="1:11" ht="14.1" customHeight="1" x14ac:dyDescent="0.2">
      <c r="A28" s="306">
        <v>28</v>
      </c>
      <c r="B28" s="307" t="s">
        <v>245</v>
      </c>
      <c r="C28" s="308"/>
      <c r="D28" s="113">
        <v>0.10458427749694962</v>
      </c>
      <c r="E28" s="115">
        <v>6</v>
      </c>
      <c r="F28" s="114">
        <v>9</v>
      </c>
      <c r="G28" s="114">
        <v>19</v>
      </c>
      <c r="H28" s="114">
        <v>9</v>
      </c>
      <c r="I28" s="140">
        <v>14</v>
      </c>
      <c r="J28" s="115">
        <v>-8</v>
      </c>
      <c r="K28" s="116">
        <v>-57.142857142857146</v>
      </c>
    </row>
    <row r="29" spans="1:11" ht="14.1" customHeight="1" x14ac:dyDescent="0.2">
      <c r="A29" s="306">
        <v>29</v>
      </c>
      <c r="B29" s="307" t="s">
        <v>246</v>
      </c>
      <c r="C29" s="308"/>
      <c r="D29" s="113">
        <v>5.6824124106675962</v>
      </c>
      <c r="E29" s="115">
        <v>326</v>
      </c>
      <c r="F29" s="114">
        <v>260</v>
      </c>
      <c r="G29" s="114">
        <v>351</v>
      </c>
      <c r="H29" s="114">
        <v>353</v>
      </c>
      <c r="I29" s="140">
        <v>384</v>
      </c>
      <c r="J29" s="115">
        <v>-58</v>
      </c>
      <c r="K29" s="116">
        <v>-15.104166666666666</v>
      </c>
    </row>
    <row r="30" spans="1:11" ht="14.1" customHeight="1" x14ac:dyDescent="0.2">
      <c r="A30" s="306" t="s">
        <v>247</v>
      </c>
      <c r="B30" s="307" t="s">
        <v>248</v>
      </c>
      <c r="C30" s="308"/>
      <c r="D30" s="113" t="s">
        <v>513</v>
      </c>
      <c r="E30" s="115" t="s">
        <v>513</v>
      </c>
      <c r="F30" s="114">
        <v>68</v>
      </c>
      <c r="G30" s="114">
        <v>123</v>
      </c>
      <c r="H30" s="114" t="s">
        <v>513</v>
      </c>
      <c r="I30" s="140">
        <v>106</v>
      </c>
      <c r="J30" s="115" t="s">
        <v>513</v>
      </c>
      <c r="K30" s="116" t="s">
        <v>513</v>
      </c>
    </row>
    <row r="31" spans="1:11" ht="14.1" customHeight="1" x14ac:dyDescent="0.2">
      <c r="A31" s="306" t="s">
        <v>249</v>
      </c>
      <c r="B31" s="307" t="s">
        <v>250</v>
      </c>
      <c r="C31" s="308"/>
      <c r="D31" s="113">
        <v>3.991633257800244</v>
      </c>
      <c r="E31" s="115">
        <v>229</v>
      </c>
      <c r="F31" s="114">
        <v>192</v>
      </c>
      <c r="G31" s="114">
        <v>221</v>
      </c>
      <c r="H31" s="114">
        <v>247</v>
      </c>
      <c r="I31" s="140">
        <v>274</v>
      </c>
      <c r="J31" s="115">
        <v>-45</v>
      </c>
      <c r="K31" s="116">
        <v>-16.423357664233578</v>
      </c>
    </row>
    <row r="32" spans="1:11" ht="14.1" customHeight="1" x14ac:dyDescent="0.2">
      <c r="A32" s="306">
        <v>31</v>
      </c>
      <c r="B32" s="307" t="s">
        <v>251</v>
      </c>
      <c r="C32" s="308"/>
      <c r="D32" s="113">
        <v>0.3137528324908489</v>
      </c>
      <c r="E32" s="115">
        <v>18</v>
      </c>
      <c r="F32" s="114">
        <v>9</v>
      </c>
      <c r="G32" s="114">
        <v>17</v>
      </c>
      <c r="H32" s="114">
        <v>10</v>
      </c>
      <c r="I32" s="140">
        <v>16</v>
      </c>
      <c r="J32" s="115">
        <v>2</v>
      </c>
      <c r="K32" s="116">
        <v>12.5</v>
      </c>
    </row>
    <row r="33" spans="1:11" ht="14.1" customHeight="1" x14ac:dyDescent="0.2">
      <c r="A33" s="306">
        <v>32</v>
      </c>
      <c r="B33" s="307" t="s">
        <v>252</v>
      </c>
      <c r="C33" s="308"/>
      <c r="D33" s="113">
        <v>8.4016036255882867</v>
      </c>
      <c r="E33" s="115">
        <v>482</v>
      </c>
      <c r="F33" s="114">
        <v>89</v>
      </c>
      <c r="G33" s="114">
        <v>215</v>
      </c>
      <c r="H33" s="114">
        <v>302</v>
      </c>
      <c r="I33" s="140">
        <v>434</v>
      </c>
      <c r="J33" s="115">
        <v>48</v>
      </c>
      <c r="K33" s="116">
        <v>11.059907834101383</v>
      </c>
    </row>
    <row r="34" spans="1:11" ht="14.1" customHeight="1" x14ac:dyDescent="0.2">
      <c r="A34" s="306">
        <v>33</v>
      </c>
      <c r="B34" s="307" t="s">
        <v>253</v>
      </c>
      <c r="C34" s="308"/>
      <c r="D34" s="113">
        <v>4.6540003486142583</v>
      </c>
      <c r="E34" s="115">
        <v>267</v>
      </c>
      <c r="F34" s="114">
        <v>80</v>
      </c>
      <c r="G34" s="114">
        <v>219</v>
      </c>
      <c r="H34" s="114">
        <v>228</v>
      </c>
      <c r="I34" s="140">
        <v>280</v>
      </c>
      <c r="J34" s="115">
        <v>-13</v>
      </c>
      <c r="K34" s="116">
        <v>-4.6428571428571432</v>
      </c>
    </row>
    <row r="35" spans="1:11" ht="14.1" customHeight="1" x14ac:dyDescent="0.2">
      <c r="A35" s="306">
        <v>34</v>
      </c>
      <c r="B35" s="307" t="s">
        <v>254</v>
      </c>
      <c r="C35" s="308"/>
      <c r="D35" s="113">
        <v>5.0026146069374233</v>
      </c>
      <c r="E35" s="115">
        <v>287</v>
      </c>
      <c r="F35" s="114">
        <v>71</v>
      </c>
      <c r="G35" s="114">
        <v>107</v>
      </c>
      <c r="H35" s="114">
        <v>154</v>
      </c>
      <c r="I35" s="140">
        <v>195</v>
      </c>
      <c r="J35" s="115">
        <v>92</v>
      </c>
      <c r="K35" s="116">
        <v>47.179487179487182</v>
      </c>
    </row>
    <row r="36" spans="1:11" ht="14.1" customHeight="1" x14ac:dyDescent="0.2">
      <c r="A36" s="306">
        <v>41</v>
      </c>
      <c r="B36" s="307" t="s">
        <v>255</v>
      </c>
      <c r="C36" s="308"/>
      <c r="D36" s="113">
        <v>0.13944570332926617</v>
      </c>
      <c r="E36" s="115">
        <v>8</v>
      </c>
      <c r="F36" s="114">
        <v>7</v>
      </c>
      <c r="G36" s="114">
        <v>9</v>
      </c>
      <c r="H36" s="114">
        <v>6</v>
      </c>
      <c r="I36" s="140">
        <v>14</v>
      </c>
      <c r="J36" s="115">
        <v>-6</v>
      </c>
      <c r="K36" s="116">
        <v>-42.857142857142854</v>
      </c>
    </row>
    <row r="37" spans="1:11" ht="14.1" customHeight="1" x14ac:dyDescent="0.2">
      <c r="A37" s="306">
        <v>42</v>
      </c>
      <c r="B37" s="307" t="s">
        <v>256</v>
      </c>
      <c r="C37" s="308"/>
      <c r="D37" s="113">
        <v>0.1743071291615827</v>
      </c>
      <c r="E37" s="115">
        <v>10</v>
      </c>
      <c r="F37" s="114">
        <v>4</v>
      </c>
      <c r="G37" s="114">
        <v>12</v>
      </c>
      <c r="H37" s="114" t="s">
        <v>513</v>
      </c>
      <c r="I37" s="140" t="s">
        <v>513</v>
      </c>
      <c r="J37" s="115" t="s">
        <v>513</v>
      </c>
      <c r="K37" s="116" t="s">
        <v>513</v>
      </c>
    </row>
    <row r="38" spans="1:11" ht="14.1" customHeight="1" x14ac:dyDescent="0.2">
      <c r="A38" s="306">
        <v>43</v>
      </c>
      <c r="B38" s="307" t="s">
        <v>257</v>
      </c>
      <c r="C38" s="308"/>
      <c r="D38" s="113">
        <v>0.78438208122712216</v>
      </c>
      <c r="E38" s="115">
        <v>45</v>
      </c>
      <c r="F38" s="114">
        <v>21</v>
      </c>
      <c r="G38" s="114">
        <v>61</v>
      </c>
      <c r="H38" s="114">
        <v>37</v>
      </c>
      <c r="I38" s="140">
        <v>41</v>
      </c>
      <c r="J38" s="115">
        <v>4</v>
      </c>
      <c r="K38" s="116">
        <v>9.7560975609756095</v>
      </c>
    </row>
    <row r="39" spans="1:11" ht="14.1" customHeight="1" x14ac:dyDescent="0.2">
      <c r="A39" s="306">
        <v>51</v>
      </c>
      <c r="B39" s="307" t="s">
        <v>258</v>
      </c>
      <c r="C39" s="308"/>
      <c r="D39" s="113">
        <v>4.863168903608158</v>
      </c>
      <c r="E39" s="115">
        <v>279</v>
      </c>
      <c r="F39" s="114">
        <v>224</v>
      </c>
      <c r="G39" s="114">
        <v>320</v>
      </c>
      <c r="H39" s="114">
        <v>279</v>
      </c>
      <c r="I39" s="140">
        <v>318</v>
      </c>
      <c r="J39" s="115">
        <v>-39</v>
      </c>
      <c r="K39" s="116">
        <v>-12.264150943396226</v>
      </c>
    </row>
    <row r="40" spans="1:11" ht="14.1" customHeight="1" x14ac:dyDescent="0.2">
      <c r="A40" s="306" t="s">
        <v>259</v>
      </c>
      <c r="B40" s="307" t="s">
        <v>260</v>
      </c>
      <c r="C40" s="308"/>
      <c r="D40" s="113">
        <v>4.2008018127941433</v>
      </c>
      <c r="E40" s="115">
        <v>241</v>
      </c>
      <c r="F40" s="114">
        <v>208</v>
      </c>
      <c r="G40" s="114">
        <v>280</v>
      </c>
      <c r="H40" s="114">
        <v>245</v>
      </c>
      <c r="I40" s="140">
        <v>281</v>
      </c>
      <c r="J40" s="115">
        <v>-40</v>
      </c>
      <c r="K40" s="116">
        <v>-14.234875444839858</v>
      </c>
    </row>
    <row r="41" spans="1:11" ht="14.1" customHeight="1" x14ac:dyDescent="0.2">
      <c r="A41" s="306"/>
      <c r="B41" s="307" t="s">
        <v>261</v>
      </c>
      <c r="C41" s="308"/>
      <c r="D41" s="113">
        <v>3.7476032769740284</v>
      </c>
      <c r="E41" s="115">
        <v>215</v>
      </c>
      <c r="F41" s="114">
        <v>161</v>
      </c>
      <c r="G41" s="114">
        <v>237</v>
      </c>
      <c r="H41" s="114">
        <v>189</v>
      </c>
      <c r="I41" s="140">
        <v>246</v>
      </c>
      <c r="J41" s="115">
        <v>-31</v>
      </c>
      <c r="K41" s="116">
        <v>-12.601626016260163</v>
      </c>
    </row>
    <row r="42" spans="1:11" ht="14.1" customHeight="1" x14ac:dyDescent="0.2">
      <c r="A42" s="306">
        <v>52</v>
      </c>
      <c r="B42" s="307" t="s">
        <v>262</v>
      </c>
      <c r="C42" s="308"/>
      <c r="D42" s="113">
        <v>7.2163151472895244</v>
      </c>
      <c r="E42" s="115">
        <v>414</v>
      </c>
      <c r="F42" s="114">
        <v>140</v>
      </c>
      <c r="G42" s="114">
        <v>223</v>
      </c>
      <c r="H42" s="114">
        <v>363</v>
      </c>
      <c r="I42" s="140">
        <v>445</v>
      </c>
      <c r="J42" s="115">
        <v>-31</v>
      </c>
      <c r="K42" s="116">
        <v>-6.9662921348314608</v>
      </c>
    </row>
    <row r="43" spans="1:11" ht="14.1" customHeight="1" x14ac:dyDescent="0.2">
      <c r="A43" s="306" t="s">
        <v>263</v>
      </c>
      <c r="B43" s="307" t="s">
        <v>264</v>
      </c>
      <c r="C43" s="308"/>
      <c r="D43" s="113">
        <v>5.6998431235837543</v>
      </c>
      <c r="E43" s="115">
        <v>327</v>
      </c>
      <c r="F43" s="114">
        <v>130</v>
      </c>
      <c r="G43" s="114">
        <v>198</v>
      </c>
      <c r="H43" s="114">
        <v>315</v>
      </c>
      <c r="I43" s="140">
        <v>360</v>
      </c>
      <c r="J43" s="115">
        <v>-33</v>
      </c>
      <c r="K43" s="116">
        <v>-9.1666666666666661</v>
      </c>
    </row>
    <row r="44" spans="1:11" ht="14.1" customHeight="1" x14ac:dyDescent="0.2">
      <c r="A44" s="306">
        <v>53</v>
      </c>
      <c r="B44" s="307" t="s">
        <v>265</v>
      </c>
      <c r="C44" s="308"/>
      <c r="D44" s="113">
        <v>0.19173784207774097</v>
      </c>
      <c r="E44" s="115">
        <v>11</v>
      </c>
      <c r="F44" s="114">
        <v>13</v>
      </c>
      <c r="G44" s="114">
        <v>13</v>
      </c>
      <c r="H44" s="114">
        <v>17</v>
      </c>
      <c r="I44" s="140">
        <v>19</v>
      </c>
      <c r="J44" s="115">
        <v>-8</v>
      </c>
      <c r="K44" s="116">
        <v>-42.10526315789474</v>
      </c>
    </row>
    <row r="45" spans="1:11" ht="14.1" customHeight="1" x14ac:dyDescent="0.2">
      <c r="A45" s="306" t="s">
        <v>266</v>
      </c>
      <c r="B45" s="307" t="s">
        <v>267</v>
      </c>
      <c r="C45" s="308"/>
      <c r="D45" s="113">
        <v>0.19173784207774097</v>
      </c>
      <c r="E45" s="115">
        <v>11</v>
      </c>
      <c r="F45" s="114">
        <v>13</v>
      </c>
      <c r="G45" s="114">
        <v>12</v>
      </c>
      <c r="H45" s="114">
        <v>15</v>
      </c>
      <c r="I45" s="140">
        <v>19</v>
      </c>
      <c r="J45" s="115">
        <v>-8</v>
      </c>
      <c r="K45" s="116">
        <v>-42.10526315789474</v>
      </c>
    </row>
    <row r="46" spans="1:11" ht="14.1" customHeight="1" x14ac:dyDescent="0.2">
      <c r="A46" s="306">
        <v>54</v>
      </c>
      <c r="B46" s="307" t="s">
        <v>268</v>
      </c>
      <c r="C46" s="308"/>
      <c r="D46" s="113">
        <v>3.0678054732438556</v>
      </c>
      <c r="E46" s="115">
        <v>176</v>
      </c>
      <c r="F46" s="114">
        <v>137</v>
      </c>
      <c r="G46" s="114">
        <v>157</v>
      </c>
      <c r="H46" s="114">
        <v>148</v>
      </c>
      <c r="I46" s="140">
        <v>202</v>
      </c>
      <c r="J46" s="115">
        <v>-26</v>
      </c>
      <c r="K46" s="116">
        <v>-12.871287128712872</v>
      </c>
    </row>
    <row r="47" spans="1:11" ht="14.1" customHeight="1" x14ac:dyDescent="0.2">
      <c r="A47" s="306">
        <v>61</v>
      </c>
      <c r="B47" s="307" t="s">
        <v>269</v>
      </c>
      <c r="C47" s="308"/>
      <c r="D47" s="113">
        <v>1.359595607460345</v>
      </c>
      <c r="E47" s="115">
        <v>78</v>
      </c>
      <c r="F47" s="114">
        <v>42</v>
      </c>
      <c r="G47" s="114">
        <v>105</v>
      </c>
      <c r="H47" s="114">
        <v>62</v>
      </c>
      <c r="I47" s="140">
        <v>56</v>
      </c>
      <c r="J47" s="115">
        <v>22</v>
      </c>
      <c r="K47" s="116">
        <v>39.285714285714285</v>
      </c>
    </row>
    <row r="48" spans="1:11" ht="14.1" customHeight="1" x14ac:dyDescent="0.2">
      <c r="A48" s="306">
        <v>62</v>
      </c>
      <c r="B48" s="307" t="s">
        <v>270</v>
      </c>
      <c r="C48" s="308"/>
      <c r="D48" s="113">
        <v>5.4209517169252219</v>
      </c>
      <c r="E48" s="115">
        <v>311</v>
      </c>
      <c r="F48" s="114">
        <v>266</v>
      </c>
      <c r="G48" s="114">
        <v>441</v>
      </c>
      <c r="H48" s="114">
        <v>300</v>
      </c>
      <c r="I48" s="140">
        <v>326</v>
      </c>
      <c r="J48" s="115">
        <v>-15</v>
      </c>
      <c r="K48" s="116">
        <v>-4.6012269938650308</v>
      </c>
    </row>
    <row r="49" spans="1:11" ht="14.1" customHeight="1" x14ac:dyDescent="0.2">
      <c r="A49" s="306">
        <v>63</v>
      </c>
      <c r="B49" s="307" t="s">
        <v>271</v>
      </c>
      <c r="C49" s="308"/>
      <c r="D49" s="113">
        <v>7.2511765731218407</v>
      </c>
      <c r="E49" s="115">
        <v>416</v>
      </c>
      <c r="F49" s="114">
        <v>265</v>
      </c>
      <c r="G49" s="114">
        <v>415</v>
      </c>
      <c r="H49" s="114">
        <v>438</v>
      </c>
      <c r="I49" s="140">
        <v>534</v>
      </c>
      <c r="J49" s="115">
        <v>-118</v>
      </c>
      <c r="K49" s="116">
        <v>-22.09737827715356</v>
      </c>
    </row>
    <row r="50" spans="1:11" ht="14.1" customHeight="1" x14ac:dyDescent="0.2">
      <c r="A50" s="306" t="s">
        <v>272</v>
      </c>
      <c r="B50" s="307" t="s">
        <v>273</v>
      </c>
      <c r="C50" s="308"/>
      <c r="D50" s="113">
        <v>3.2246818894892799</v>
      </c>
      <c r="E50" s="115">
        <v>185</v>
      </c>
      <c r="F50" s="114">
        <v>92</v>
      </c>
      <c r="G50" s="114">
        <v>180</v>
      </c>
      <c r="H50" s="114">
        <v>159</v>
      </c>
      <c r="I50" s="140">
        <v>254</v>
      </c>
      <c r="J50" s="115">
        <v>-69</v>
      </c>
      <c r="K50" s="116">
        <v>-27.165354330708663</v>
      </c>
    </row>
    <row r="51" spans="1:11" ht="14.1" customHeight="1" x14ac:dyDescent="0.2">
      <c r="A51" s="306" t="s">
        <v>274</v>
      </c>
      <c r="B51" s="307" t="s">
        <v>275</v>
      </c>
      <c r="C51" s="308"/>
      <c r="D51" s="113">
        <v>3.6081575736447622</v>
      </c>
      <c r="E51" s="115">
        <v>207</v>
      </c>
      <c r="F51" s="114">
        <v>153</v>
      </c>
      <c r="G51" s="114">
        <v>193</v>
      </c>
      <c r="H51" s="114">
        <v>243</v>
      </c>
      <c r="I51" s="140">
        <v>257</v>
      </c>
      <c r="J51" s="115">
        <v>-50</v>
      </c>
      <c r="K51" s="116">
        <v>-19.455252918287936</v>
      </c>
    </row>
    <row r="52" spans="1:11" ht="14.1" customHeight="1" x14ac:dyDescent="0.2">
      <c r="A52" s="306">
        <v>71</v>
      </c>
      <c r="B52" s="307" t="s">
        <v>276</v>
      </c>
      <c r="C52" s="308"/>
      <c r="D52" s="113">
        <v>7.512637266864215</v>
      </c>
      <c r="E52" s="115">
        <v>431</v>
      </c>
      <c r="F52" s="114">
        <v>207</v>
      </c>
      <c r="G52" s="114">
        <v>376</v>
      </c>
      <c r="H52" s="114">
        <v>330</v>
      </c>
      <c r="I52" s="140">
        <v>403</v>
      </c>
      <c r="J52" s="115">
        <v>28</v>
      </c>
      <c r="K52" s="116">
        <v>6.9478908188585606</v>
      </c>
    </row>
    <row r="53" spans="1:11" ht="14.1" customHeight="1" x14ac:dyDescent="0.2">
      <c r="A53" s="306" t="s">
        <v>277</v>
      </c>
      <c r="B53" s="307" t="s">
        <v>278</v>
      </c>
      <c r="C53" s="308"/>
      <c r="D53" s="113">
        <v>1.5861948753704027</v>
      </c>
      <c r="E53" s="115">
        <v>91</v>
      </c>
      <c r="F53" s="114">
        <v>41</v>
      </c>
      <c r="G53" s="114">
        <v>93</v>
      </c>
      <c r="H53" s="114">
        <v>75</v>
      </c>
      <c r="I53" s="140">
        <v>90</v>
      </c>
      <c r="J53" s="115">
        <v>1</v>
      </c>
      <c r="K53" s="116">
        <v>1.1111111111111112</v>
      </c>
    </row>
    <row r="54" spans="1:11" ht="14.1" customHeight="1" x14ac:dyDescent="0.2">
      <c r="A54" s="306" t="s">
        <v>279</v>
      </c>
      <c r="B54" s="307" t="s">
        <v>280</v>
      </c>
      <c r="C54" s="308"/>
      <c r="D54" s="113">
        <v>5.4906745685898555</v>
      </c>
      <c r="E54" s="115">
        <v>315</v>
      </c>
      <c r="F54" s="114">
        <v>148</v>
      </c>
      <c r="G54" s="114">
        <v>276</v>
      </c>
      <c r="H54" s="114">
        <v>232</v>
      </c>
      <c r="I54" s="140">
        <v>287</v>
      </c>
      <c r="J54" s="115">
        <v>28</v>
      </c>
      <c r="K54" s="116">
        <v>9.7560975609756095</v>
      </c>
    </row>
    <row r="55" spans="1:11" ht="14.1" customHeight="1" x14ac:dyDescent="0.2">
      <c r="A55" s="306">
        <v>72</v>
      </c>
      <c r="B55" s="307" t="s">
        <v>281</v>
      </c>
      <c r="C55" s="308"/>
      <c r="D55" s="113">
        <v>1.2550113299633956</v>
      </c>
      <c r="E55" s="115">
        <v>72</v>
      </c>
      <c r="F55" s="114">
        <v>40</v>
      </c>
      <c r="G55" s="114">
        <v>116</v>
      </c>
      <c r="H55" s="114">
        <v>52</v>
      </c>
      <c r="I55" s="140">
        <v>80</v>
      </c>
      <c r="J55" s="115">
        <v>-8</v>
      </c>
      <c r="K55" s="116">
        <v>-10</v>
      </c>
    </row>
    <row r="56" spans="1:11" ht="14.1" customHeight="1" x14ac:dyDescent="0.2">
      <c r="A56" s="306" t="s">
        <v>282</v>
      </c>
      <c r="B56" s="307" t="s">
        <v>283</v>
      </c>
      <c r="C56" s="308"/>
      <c r="D56" s="113">
        <v>0.45319853582011504</v>
      </c>
      <c r="E56" s="115">
        <v>26</v>
      </c>
      <c r="F56" s="114">
        <v>9</v>
      </c>
      <c r="G56" s="114">
        <v>55</v>
      </c>
      <c r="H56" s="114">
        <v>26</v>
      </c>
      <c r="I56" s="140">
        <v>40</v>
      </c>
      <c r="J56" s="115">
        <v>-14</v>
      </c>
      <c r="K56" s="116">
        <v>-35</v>
      </c>
    </row>
    <row r="57" spans="1:11" ht="14.1" customHeight="1" x14ac:dyDescent="0.2">
      <c r="A57" s="306" t="s">
        <v>284</v>
      </c>
      <c r="B57" s="307" t="s">
        <v>285</v>
      </c>
      <c r="C57" s="308"/>
      <c r="D57" s="113">
        <v>0.4880599616524316</v>
      </c>
      <c r="E57" s="115">
        <v>28</v>
      </c>
      <c r="F57" s="114">
        <v>25</v>
      </c>
      <c r="G57" s="114">
        <v>29</v>
      </c>
      <c r="H57" s="114">
        <v>18</v>
      </c>
      <c r="I57" s="140">
        <v>22</v>
      </c>
      <c r="J57" s="115">
        <v>6</v>
      </c>
      <c r="K57" s="116">
        <v>27.272727272727273</v>
      </c>
    </row>
    <row r="58" spans="1:11" ht="14.1" customHeight="1" x14ac:dyDescent="0.2">
      <c r="A58" s="306">
        <v>73</v>
      </c>
      <c r="B58" s="307" t="s">
        <v>286</v>
      </c>
      <c r="C58" s="308"/>
      <c r="D58" s="113">
        <v>0.64493637789785607</v>
      </c>
      <c r="E58" s="115">
        <v>37</v>
      </c>
      <c r="F58" s="114">
        <v>27</v>
      </c>
      <c r="G58" s="114">
        <v>69</v>
      </c>
      <c r="H58" s="114">
        <v>44</v>
      </c>
      <c r="I58" s="140">
        <v>50</v>
      </c>
      <c r="J58" s="115">
        <v>-13</v>
      </c>
      <c r="K58" s="116">
        <v>-26</v>
      </c>
    </row>
    <row r="59" spans="1:11" ht="14.1" customHeight="1" x14ac:dyDescent="0.2">
      <c r="A59" s="306" t="s">
        <v>287</v>
      </c>
      <c r="B59" s="307" t="s">
        <v>288</v>
      </c>
      <c r="C59" s="308"/>
      <c r="D59" s="113">
        <v>0.59264423914938125</v>
      </c>
      <c r="E59" s="115">
        <v>34</v>
      </c>
      <c r="F59" s="114">
        <v>24</v>
      </c>
      <c r="G59" s="114">
        <v>58</v>
      </c>
      <c r="H59" s="114">
        <v>32</v>
      </c>
      <c r="I59" s="140">
        <v>36</v>
      </c>
      <c r="J59" s="115">
        <v>-2</v>
      </c>
      <c r="K59" s="116">
        <v>-5.5555555555555554</v>
      </c>
    </row>
    <row r="60" spans="1:11" ht="14.1" customHeight="1" x14ac:dyDescent="0.2">
      <c r="A60" s="306">
        <v>81</v>
      </c>
      <c r="B60" s="307" t="s">
        <v>289</v>
      </c>
      <c r="C60" s="308"/>
      <c r="D60" s="113">
        <v>6.9025623147986757</v>
      </c>
      <c r="E60" s="115">
        <v>396</v>
      </c>
      <c r="F60" s="114">
        <v>336</v>
      </c>
      <c r="G60" s="114">
        <v>467</v>
      </c>
      <c r="H60" s="114">
        <v>266</v>
      </c>
      <c r="I60" s="140">
        <v>498</v>
      </c>
      <c r="J60" s="115">
        <v>-102</v>
      </c>
      <c r="K60" s="116">
        <v>-20.481927710843372</v>
      </c>
    </row>
    <row r="61" spans="1:11" ht="14.1" customHeight="1" x14ac:dyDescent="0.2">
      <c r="A61" s="306" t="s">
        <v>290</v>
      </c>
      <c r="B61" s="307" t="s">
        <v>291</v>
      </c>
      <c r="C61" s="308"/>
      <c r="D61" s="113">
        <v>1.7953634303643018</v>
      </c>
      <c r="E61" s="115">
        <v>103</v>
      </c>
      <c r="F61" s="114">
        <v>89</v>
      </c>
      <c r="G61" s="114">
        <v>192</v>
      </c>
      <c r="H61" s="114">
        <v>60</v>
      </c>
      <c r="I61" s="140">
        <v>142</v>
      </c>
      <c r="J61" s="115">
        <v>-39</v>
      </c>
      <c r="K61" s="116">
        <v>-27.464788732394368</v>
      </c>
    </row>
    <row r="62" spans="1:11" ht="14.1" customHeight="1" x14ac:dyDescent="0.2">
      <c r="A62" s="306" t="s">
        <v>292</v>
      </c>
      <c r="B62" s="307" t="s">
        <v>293</v>
      </c>
      <c r="C62" s="308"/>
      <c r="D62" s="113">
        <v>1.2898727557957121</v>
      </c>
      <c r="E62" s="115">
        <v>74</v>
      </c>
      <c r="F62" s="114">
        <v>113</v>
      </c>
      <c r="G62" s="114">
        <v>107</v>
      </c>
      <c r="H62" s="114">
        <v>73</v>
      </c>
      <c r="I62" s="140">
        <v>83</v>
      </c>
      <c r="J62" s="115">
        <v>-9</v>
      </c>
      <c r="K62" s="116">
        <v>-10.843373493975903</v>
      </c>
    </row>
    <row r="63" spans="1:11" ht="14.1" customHeight="1" x14ac:dyDescent="0.2">
      <c r="A63" s="306"/>
      <c r="B63" s="307" t="s">
        <v>294</v>
      </c>
      <c r="C63" s="308"/>
      <c r="D63" s="113">
        <v>1.2375806170472372</v>
      </c>
      <c r="E63" s="115">
        <v>71</v>
      </c>
      <c r="F63" s="114">
        <v>109</v>
      </c>
      <c r="G63" s="114">
        <v>100</v>
      </c>
      <c r="H63" s="114">
        <v>68</v>
      </c>
      <c r="I63" s="140">
        <v>76</v>
      </c>
      <c r="J63" s="115">
        <v>-5</v>
      </c>
      <c r="K63" s="116">
        <v>-6.5789473684210522</v>
      </c>
    </row>
    <row r="64" spans="1:11" ht="14.1" customHeight="1" x14ac:dyDescent="0.2">
      <c r="A64" s="306" t="s">
        <v>295</v>
      </c>
      <c r="B64" s="307" t="s">
        <v>296</v>
      </c>
      <c r="C64" s="308"/>
      <c r="D64" s="113">
        <v>0.74952065539480561</v>
      </c>
      <c r="E64" s="115">
        <v>43</v>
      </c>
      <c r="F64" s="114">
        <v>33</v>
      </c>
      <c r="G64" s="114">
        <v>38</v>
      </c>
      <c r="H64" s="114">
        <v>38</v>
      </c>
      <c r="I64" s="140">
        <v>43</v>
      </c>
      <c r="J64" s="115">
        <v>0</v>
      </c>
      <c r="K64" s="116">
        <v>0</v>
      </c>
    </row>
    <row r="65" spans="1:11" ht="14.1" customHeight="1" x14ac:dyDescent="0.2">
      <c r="A65" s="306" t="s">
        <v>297</v>
      </c>
      <c r="B65" s="307" t="s">
        <v>298</v>
      </c>
      <c r="C65" s="308"/>
      <c r="D65" s="113">
        <v>2.2834233920167333</v>
      </c>
      <c r="E65" s="115">
        <v>131</v>
      </c>
      <c r="F65" s="114">
        <v>81</v>
      </c>
      <c r="G65" s="114">
        <v>52</v>
      </c>
      <c r="H65" s="114">
        <v>71</v>
      </c>
      <c r="I65" s="140">
        <v>165</v>
      </c>
      <c r="J65" s="115">
        <v>-34</v>
      </c>
      <c r="K65" s="116">
        <v>-20.606060606060606</v>
      </c>
    </row>
    <row r="66" spans="1:11" ht="14.1" customHeight="1" x14ac:dyDescent="0.2">
      <c r="A66" s="306">
        <v>82</v>
      </c>
      <c r="B66" s="307" t="s">
        <v>299</v>
      </c>
      <c r="C66" s="308"/>
      <c r="D66" s="113">
        <v>3.1723897507408054</v>
      </c>
      <c r="E66" s="115">
        <v>182</v>
      </c>
      <c r="F66" s="114">
        <v>133</v>
      </c>
      <c r="G66" s="114">
        <v>261</v>
      </c>
      <c r="H66" s="114">
        <v>127</v>
      </c>
      <c r="I66" s="140">
        <v>234</v>
      </c>
      <c r="J66" s="115">
        <v>-52</v>
      </c>
      <c r="K66" s="116">
        <v>-22.222222222222221</v>
      </c>
    </row>
    <row r="67" spans="1:11" ht="14.1" customHeight="1" x14ac:dyDescent="0.2">
      <c r="A67" s="306" t="s">
        <v>300</v>
      </c>
      <c r="B67" s="307" t="s">
        <v>301</v>
      </c>
      <c r="C67" s="308"/>
      <c r="D67" s="113">
        <v>2.196269827435942</v>
      </c>
      <c r="E67" s="115">
        <v>126</v>
      </c>
      <c r="F67" s="114">
        <v>99</v>
      </c>
      <c r="G67" s="114">
        <v>198</v>
      </c>
      <c r="H67" s="114">
        <v>99</v>
      </c>
      <c r="I67" s="140">
        <v>177</v>
      </c>
      <c r="J67" s="115">
        <v>-51</v>
      </c>
      <c r="K67" s="116">
        <v>-28.8135593220339</v>
      </c>
    </row>
    <row r="68" spans="1:11" ht="14.1" customHeight="1" x14ac:dyDescent="0.2">
      <c r="A68" s="306" t="s">
        <v>302</v>
      </c>
      <c r="B68" s="307" t="s">
        <v>303</v>
      </c>
      <c r="C68" s="308"/>
      <c r="D68" s="113">
        <v>0.57521352623322297</v>
      </c>
      <c r="E68" s="115">
        <v>33</v>
      </c>
      <c r="F68" s="114">
        <v>25</v>
      </c>
      <c r="G68" s="114">
        <v>36</v>
      </c>
      <c r="H68" s="114">
        <v>25</v>
      </c>
      <c r="I68" s="140">
        <v>44</v>
      </c>
      <c r="J68" s="115">
        <v>-11</v>
      </c>
      <c r="K68" s="116">
        <v>-25</v>
      </c>
    </row>
    <row r="69" spans="1:11" ht="14.1" customHeight="1" x14ac:dyDescent="0.2">
      <c r="A69" s="306">
        <v>83</v>
      </c>
      <c r="B69" s="307" t="s">
        <v>304</v>
      </c>
      <c r="C69" s="308"/>
      <c r="D69" s="113">
        <v>3.2246818894892799</v>
      </c>
      <c r="E69" s="115">
        <v>185</v>
      </c>
      <c r="F69" s="114">
        <v>121</v>
      </c>
      <c r="G69" s="114">
        <v>300</v>
      </c>
      <c r="H69" s="114">
        <v>103</v>
      </c>
      <c r="I69" s="140">
        <v>180</v>
      </c>
      <c r="J69" s="115">
        <v>5</v>
      </c>
      <c r="K69" s="116">
        <v>2.7777777777777777</v>
      </c>
    </row>
    <row r="70" spans="1:11" ht="14.1" customHeight="1" x14ac:dyDescent="0.2">
      <c r="A70" s="306" t="s">
        <v>305</v>
      </c>
      <c r="B70" s="307" t="s">
        <v>306</v>
      </c>
      <c r="C70" s="308"/>
      <c r="D70" s="113">
        <v>2.5623147986752657</v>
      </c>
      <c r="E70" s="115">
        <v>147</v>
      </c>
      <c r="F70" s="114">
        <v>63</v>
      </c>
      <c r="G70" s="114">
        <v>228</v>
      </c>
      <c r="H70" s="114">
        <v>61</v>
      </c>
      <c r="I70" s="140">
        <v>127</v>
      </c>
      <c r="J70" s="115">
        <v>20</v>
      </c>
      <c r="K70" s="116">
        <v>15.748031496062993</v>
      </c>
    </row>
    <row r="71" spans="1:11" ht="14.1" customHeight="1" x14ac:dyDescent="0.2">
      <c r="A71" s="306"/>
      <c r="B71" s="307" t="s">
        <v>307</v>
      </c>
      <c r="C71" s="308"/>
      <c r="D71" s="113">
        <v>2.2311312532682588</v>
      </c>
      <c r="E71" s="115">
        <v>128</v>
      </c>
      <c r="F71" s="114">
        <v>54</v>
      </c>
      <c r="G71" s="114">
        <v>200</v>
      </c>
      <c r="H71" s="114">
        <v>53</v>
      </c>
      <c r="I71" s="140">
        <v>108</v>
      </c>
      <c r="J71" s="115">
        <v>20</v>
      </c>
      <c r="K71" s="116">
        <v>18.518518518518519</v>
      </c>
    </row>
    <row r="72" spans="1:11" ht="14.1" customHeight="1" x14ac:dyDescent="0.2">
      <c r="A72" s="306">
        <v>84</v>
      </c>
      <c r="B72" s="307" t="s">
        <v>308</v>
      </c>
      <c r="C72" s="308"/>
      <c r="D72" s="113">
        <v>0.38347568415548194</v>
      </c>
      <c r="E72" s="115">
        <v>22</v>
      </c>
      <c r="F72" s="114">
        <v>11</v>
      </c>
      <c r="G72" s="114">
        <v>60</v>
      </c>
      <c r="H72" s="114">
        <v>8</v>
      </c>
      <c r="I72" s="140">
        <v>25</v>
      </c>
      <c r="J72" s="115">
        <v>-3</v>
      </c>
      <c r="K72" s="116">
        <v>-12</v>
      </c>
    </row>
    <row r="73" spans="1:11" ht="14.1" customHeight="1" x14ac:dyDescent="0.2">
      <c r="A73" s="306" t="s">
        <v>309</v>
      </c>
      <c r="B73" s="307" t="s">
        <v>310</v>
      </c>
      <c r="C73" s="308"/>
      <c r="D73" s="113">
        <v>0.1743071291615827</v>
      </c>
      <c r="E73" s="115">
        <v>10</v>
      </c>
      <c r="F73" s="114" t="s">
        <v>513</v>
      </c>
      <c r="G73" s="114">
        <v>38</v>
      </c>
      <c r="H73" s="114">
        <v>3</v>
      </c>
      <c r="I73" s="140">
        <v>8</v>
      </c>
      <c r="J73" s="115">
        <v>2</v>
      </c>
      <c r="K73" s="116">
        <v>25</v>
      </c>
    </row>
    <row r="74" spans="1:11" ht="14.1" customHeight="1" x14ac:dyDescent="0.2">
      <c r="A74" s="306" t="s">
        <v>311</v>
      </c>
      <c r="B74" s="307" t="s">
        <v>312</v>
      </c>
      <c r="C74" s="308"/>
      <c r="D74" s="113">
        <v>0</v>
      </c>
      <c r="E74" s="115">
        <v>0</v>
      </c>
      <c r="F74" s="114" t="s">
        <v>513</v>
      </c>
      <c r="G74" s="114">
        <v>8</v>
      </c>
      <c r="H74" s="114">
        <v>0</v>
      </c>
      <c r="I74" s="140" t="s">
        <v>513</v>
      </c>
      <c r="J74" s="115" t="s">
        <v>513</v>
      </c>
      <c r="K74" s="116" t="s">
        <v>513</v>
      </c>
    </row>
    <row r="75" spans="1:11" ht="14.1" customHeight="1" x14ac:dyDescent="0.2">
      <c r="A75" s="306" t="s">
        <v>313</v>
      </c>
      <c r="B75" s="307" t="s">
        <v>314</v>
      </c>
      <c r="C75" s="308"/>
      <c r="D75" s="113" t="s">
        <v>513</v>
      </c>
      <c r="E75" s="115" t="s">
        <v>513</v>
      </c>
      <c r="F75" s="114">
        <v>0</v>
      </c>
      <c r="G75" s="114" t="s">
        <v>513</v>
      </c>
      <c r="H75" s="114">
        <v>0</v>
      </c>
      <c r="I75" s="140" t="s">
        <v>513</v>
      </c>
      <c r="J75" s="115" t="s">
        <v>513</v>
      </c>
      <c r="K75" s="116" t="s">
        <v>513</v>
      </c>
    </row>
    <row r="76" spans="1:11" ht="14.1" customHeight="1" x14ac:dyDescent="0.2">
      <c r="A76" s="306">
        <v>91</v>
      </c>
      <c r="B76" s="307" t="s">
        <v>315</v>
      </c>
      <c r="C76" s="308"/>
      <c r="D76" s="113" t="s">
        <v>513</v>
      </c>
      <c r="E76" s="115" t="s">
        <v>513</v>
      </c>
      <c r="F76" s="114" t="s">
        <v>513</v>
      </c>
      <c r="G76" s="114">
        <v>9</v>
      </c>
      <c r="H76" s="114" t="s">
        <v>513</v>
      </c>
      <c r="I76" s="140" t="s">
        <v>513</v>
      </c>
      <c r="J76" s="115" t="s">
        <v>513</v>
      </c>
      <c r="K76" s="116" t="s">
        <v>513</v>
      </c>
    </row>
    <row r="77" spans="1:11" ht="14.1" customHeight="1" x14ac:dyDescent="0.2">
      <c r="A77" s="306">
        <v>92</v>
      </c>
      <c r="B77" s="307" t="s">
        <v>316</v>
      </c>
      <c r="C77" s="308"/>
      <c r="D77" s="113">
        <v>0.19173784207774097</v>
      </c>
      <c r="E77" s="115">
        <v>11</v>
      </c>
      <c r="F77" s="114">
        <v>19</v>
      </c>
      <c r="G77" s="114">
        <v>22</v>
      </c>
      <c r="H77" s="114">
        <v>16</v>
      </c>
      <c r="I77" s="140">
        <v>22</v>
      </c>
      <c r="J77" s="115">
        <v>-11</v>
      </c>
      <c r="K77" s="116">
        <v>-50</v>
      </c>
    </row>
    <row r="78" spans="1:11" ht="14.1" customHeight="1" x14ac:dyDescent="0.2">
      <c r="A78" s="306">
        <v>93</v>
      </c>
      <c r="B78" s="307" t="s">
        <v>317</v>
      </c>
      <c r="C78" s="308"/>
      <c r="D78" s="113">
        <v>8.7153564580791348E-2</v>
      </c>
      <c r="E78" s="115">
        <v>5</v>
      </c>
      <c r="F78" s="114" t="s">
        <v>513</v>
      </c>
      <c r="G78" s="114">
        <v>8</v>
      </c>
      <c r="H78" s="114">
        <v>9</v>
      </c>
      <c r="I78" s="140">
        <v>9</v>
      </c>
      <c r="J78" s="115">
        <v>-4</v>
      </c>
      <c r="K78" s="116">
        <v>-44.444444444444443</v>
      </c>
    </row>
    <row r="79" spans="1:11" ht="14.1" customHeight="1" x14ac:dyDescent="0.2">
      <c r="A79" s="306">
        <v>94</v>
      </c>
      <c r="B79" s="307" t="s">
        <v>318</v>
      </c>
      <c r="C79" s="308"/>
      <c r="D79" s="113" t="s">
        <v>513</v>
      </c>
      <c r="E79" s="115" t="s">
        <v>513</v>
      </c>
      <c r="F79" s="114">
        <v>10</v>
      </c>
      <c r="G79" s="114">
        <v>5</v>
      </c>
      <c r="H79" s="114">
        <v>11</v>
      </c>
      <c r="I79" s="140">
        <v>3</v>
      </c>
      <c r="J79" s="115" t="s">
        <v>513</v>
      </c>
      <c r="K79" s="116" t="s">
        <v>513</v>
      </c>
    </row>
    <row r="80" spans="1:11" ht="14.1" customHeight="1" x14ac:dyDescent="0.2">
      <c r="A80" s="306" t="s">
        <v>319</v>
      </c>
      <c r="B80" s="307" t="s">
        <v>320</v>
      </c>
      <c r="C80" s="308"/>
      <c r="D80" s="113">
        <v>0</v>
      </c>
      <c r="E80" s="115">
        <v>0</v>
      </c>
      <c r="F80" s="114">
        <v>0</v>
      </c>
      <c r="G80" s="114">
        <v>0</v>
      </c>
      <c r="H80" s="114">
        <v>0</v>
      </c>
      <c r="I80" s="140" t="s">
        <v>513</v>
      </c>
      <c r="J80" s="115" t="s">
        <v>513</v>
      </c>
      <c r="K80" s="116" t="s">
        <v>513</v>
      </c>
    </row>
    <row r="81" spans="1:11" ht="14.1" customHeight="1" x14ac:dyDescent="0.2">
      <c r="A81" s="310" t="s">
        <v>321</v>
      </c>
      <c r="B81" s="311" t="s">
        <v>333</v>
      </c>
      <c r="C81" s="312"/>
      <c r="D81" s="125">
        <v>0.15687641624542445</v>
      </c>
      <c r="E81" s="143">
        <v>9</v>
      </c>
      <c r="F81" s="144">
        <v>6</v>
      </c>
      <c r="G81" s="144">
        <v>53</v>
      </c>
      <c r="H81" s="144">
        <v>6</v>
      </c>
      <c r="I81" s="145">
        <v>9</v>
      </c>
      <c r="J81" s="143">
        <v>0</v>
      </c>
      <c r="K81" s="146">
        <v>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5256</v>
      </c>
      <c r="E11" s="114">
        <v>5047</v>
      </c>
      <c r="F11" s="114">
        <v>4754</v>
      </c>
      <c r="G11" s="114">
        <v>3699</v>
      </c>
      <c r="H11" s="140">
        <v>5275</v>
      </c>
      <c r="I11" s="115">
        <v>-19</v>
      </c>
      <c r="J11" s="116">
        <v>-0.36018957345971564</v>
      </c>
    </row>
    <row r="12" spans="1:15" s="110" customFormat="1" ht="24.95" customHeight="1" x14ac:dyDescent="0.2">
      <c r="A12" s="193" t="s">
        <v>132</v>
      </c>
      <c r="B12" s="194" t="s">
        <v>133</v>
      </c>
      <c r="C12" s="113">
        <v>1.3888888888888888</v>
      </c>
      <c r="D12" s="115">
        <v>73</v>
      </c>
      <c r="E12" s="114">
        <v>116</v>
      </c>
      <c r="F12" s="114">
        <v>138</v>
      </c>
      <c r="G12" s="114">
        <v>77</v>
      </c>
      <c r="H12" s="140">
        <v>59</v>
      </c>
      <c r="I12" s="115">
        <v>14</v>
      </c>
      <c r="J12" s="116">
        <v>23.728813559322035</v>
      </c>
    </row>
    <row r="13" spans="1:15" s="110" customFormat="1" ht="24.95" customHeight="1" x14ac:dyDescent="0.2">
      <c r="A13" s="193" t="s">
        <v>134</v>
      </c>
      <c r="B13" s="199" t="s">
        <v>214</v>
      </c>
      <c r="C13" s="113">
        <v>3.006088280060883</v>
      </c>
      <c r="D13" s="115">
        <v>158</v>
      </c>
      <c r="E13" s="114">
        <v>194</v>
      </c>
      <c r="F13" s="114">
        <v>41</v>
      </c>
      <c r="G13" s="114">
        <v>51</v>
      </c>
      <c r="H13" s="140">
        <v>117</v>
      </c>
      <c r="I13" s="115">
        <v>41</v>
      </c>
      <c r="J13" s="116">
        <v>35.042735042735046</v>
      </c>
    </row>
    <row r="14" spans="1:15" s="287" customFormat="1" ht="24.95" customHeight="1" x14ac:dyDescent="0.2">
      <c r="A14" s="193" t="s">
        <v>215</v>
      </c>
      <c r="B14" s="199" t="s">
        <v>137</v>
      </c>
      <c r="C14" s="113">
        <v>19.140030441400306</v>
      </c>
      <c r="D14" s="115">
        <v>1006</v>
      </c>
      <c r="E14" s="114">
        <v>988</v>
      </c>
      <c r="F14" s="114">
        <v>1007</v>
      </c>
      <c r="G14" s="114">
        <v>884</v>
      </c>
      <c r="H14" s="140">
        <v>998</v>
      </c>
      <c r="I14" s="115">
        <v>8</v>
      </c>
      <c r="J14" s="116">
        <v>0.80160320641282568</v>
      </c>
      <c r="K14" s="110"/>
      <c r="L14" s="110"/>
      <c r="M14" s="110"/>
      <c r="N14" s="110"/>
      <c r="O14" s="110"/>
    </row>
    <row r="15" spans="1:15" s="110" customFormat="1" ht="24.95" customHeight="1" x14ac:dyDescent="0.2">
      <c r="A15" s="193" t="s">
        <v>216</v>
      </c>
      <c r="B15" s="199" t="s">
        <v>217</v>
      </c>
      <c r="C15" s="113">
        <v>3.4817351598173514</v>
      </c>
      <c r="D15" s="115">
        <v>183</v>
      </c>
      <c r="E15" s="114">
        <v>199</v>
      </c>
      <c r="F15" s="114">
        <v>270</v>
      </c>
      <c r="G15" s="114">
        <v>178</v>
      </c>
      <c r="H15" s="140">
        <v>229</v>
      </c>
      <c r="I15" s="115">
        <v>-46</v>
      </c>
      <c r="J15" s="116">
        <v>-20.087336244541486</v>
      </c>
    </row>
    <row r="16" spans="1:15" s="287" customFormat="1" ht="24.95" customHeight="1" x14ac:dyDescent="0.2">
      <c r="A16" s="193" t="s">
        <v>218</v>
      </c>
      <c r="B16" s="199" t="s">
        <v>141</v>
      </c>
      <c r="C16" s="113">
        <v>11.910197869101978</v>
      </c>
      <c r="D16" s="115">
        <v>626</v>
      </c>
      <c r="E16" s="114">
        <v>445</v>
      </c>
      <c r="F16" s="114">
        <v>612</v>
      </c>
      <c r="G16" s="114">
        <v>453</v>
      </c>
      <c r="H16" s="140">
        <v>591</v>
      </c>
      <c r="I16" s="115">
        <v>35</v>
      </c>
      <c r="J16" s="116">
        <v>5.9221658206429781</v>
      </c>
      <c r="K16" s="110"/>
      <c r="L16" s="110"/>
      <c r="M16" s="110"/>
      <c r="N16" s="110"/>
      <c r="O16" s="110"/>
    </row>
    <row r="17" spans="1:15" s="110" customFormat="1" ht="24.95" customHeight="1" x14ac:dyDescent="0.2">
      <c r="A17" s="193" t="s">
        <v>142</v>
      </c>
      <c r="B17" s="199" t="s">
        <v>220</v>
      </c>
      <c r="C17" s="113">
        <v>3.7480974124809743</v>
      </c>
      <c r="D17" s="115">
        <v>197</v>
      </c>
      <c r="E17" s="114">
        <v>344</v>
      </c>
      <c r="F17" s="114">
        <v>125</v>
      </c>
      <c r="G17" s="114">
        <v>253</v>
      </c>
      <c r="H17" s="140">
        <v>178</v>
      </c>
      <c r="I17" s="115">
        <v>19</v>
      </c>
      <c r="J17" s="116">
        <v>10.674157303370787</v>
      </c>
    </row>
    <row r="18" spans="1:15" s="287" customFormat="1" ht="24.95" customHeight="1" x14ac:dyDescent="0.2">
      <c r="A18" s="201" t="s">
        <v>144</v>
      </c>
      <c r="B18" s="202" t="s">
        <v>145</v>
      </c>
      <c r="C18" s="113">
        <v>15.601217656012176</v>
      </c>
      <c r="D18" s="115">
        <v>820</v>
      </c>
      <c r="E18" s="114">
        <v>845</v>
      </c>
      <c r="F18" s="114">
        <v>491</v>
      </c>
      <c r="G18" s="114">
        <v>463</v>
      </c>
      <c r="H18" s="140">
        <v>678</v>
      </c>
      <c r="I18" s="115">
        <v>142</v>
      </c>
      <c r="J18" s="116">
        <v>20.943952802359881</v>
      </c>
      <c r="K18" s="110"/>
      <c r="L18" s="110"/>
      <c r="M18" s="110"/>
      <c r="N18" s="110"/>
      <c r="O18" s="110"/>
    </row>
    <row r="19" spans="1:15" s="110" customFormat="1" ht="24.95" customHeight="1" x14ac:dyDescent="0.2">
      <c r="A19" s="193" t="s">
        <v>146</v>
      </c>
      <c r="B19" s="199" t="s">
        <v>147</v>
      </c>
      <c r="C19" s="113">
        <v>13.032724505327245</v>
      </c>
      <c r="D19" s="115">
        <v>685</v>
      </c>
      <c r="E19" s="114">
        <v>566</v>
      </c>
      <c r="F19" s="114">
        <v>700</v>
      </c>
      <c r="G19" s="114">
        <v>481</v>
      </c>
      <c r="H19" s="140">
        <v>734</v>
      </c>
      <c r="I19" s="115">
        <v>-49</v>
      </c>
      <c r="J19" s="116">
        <v>-6.6757493188010901</v>
      </c>
    </row>
    <row r="20" spans="1:15" s="287" customFormat="1" ht="24.95" customHeight="1" x14ac:dyDescent="0.2">
      <c r="A20" s="193" t="s">
        <v>148</v>
      </c>
      <c r="B20" s="199" t="s">
        <v>149</v>
      </c>
      <c r="C20" s="113">
        <v>6.0502283105022832</v>
      </c>
      <c r="D20" s="115">
        <v>318</v>
      </c>
      <c r="E20" s="114">
        <v>273</v>
      </c>
      <c r="F20" s="114">
        <v>253</v>
      </c>
      <c r="G20" s="114">
        <v>263</v>
      </c>
      <c r="H20" s="140">
        <v>332</v>
      </c>
      <c r="I20" s="115">
        <v>-14</v>
      </c>
      <c r="J20" s="116">
        <v>-4.2168674698795181</v>
      </c>
      <c r="K20" s="110"/>
      <c r="L20" s="110"/>
      <c r="M20" s="110"/>
      <c r="N20" s="110"/>
      <c r="O20" s="110"/>
    </row>
    <row r="21" spans="1:15" s="110" customFormat="1" ht="24.95" customHeight="1" x14ac:dyDescent="0.2">
      <c r="A21" s="201" t="s">
        <v>150</v>
      </c>
      <c r="B21" s="202" t="s">
        <v>151</v>
      </c>
      <c r="C21" s="113">
        <v>13.755707762557078</v>
      </c>
      <c r="D21" s="115">
        <v>723</v>
      </c>
      <c r="E21" s="114">
        <v>716</v>
      </c>
      <c r="F21" s="114">
        <v>579</v>
      </c>
      <c r="G21" s="114">
        <v>512</v>
      </c>
      <c r="H21" s="140">
        <v>774</v>
      </c>
      <c r="I21" s="115">
        <v>-51</v>
      </c>
      <c r="J21" s="116">
        <v>-6.5891472868217056</v>
      </c>
    </row>
    <row r="22" spans="1:15" s="110" customFormat="1" ht="24.95" customHeight="1" x14ac:dyDescent="0.2">
      <c r="A22" s="201" t="s">
        <v>152</v>
      </c>
      <c r="B22" s="199" t="s">
        <v>153</v>
      </c>
      <c r="C22" s="113">
        <v>0.78006088280060881</v>
      </c>
      <c r="D22" s="115">
        <v>41</v>
      </c>
      <c r="E22" s="114">
        <v>20</v>
      </c>
      <c r="F22" s="114" t="s">
        <v>513</v>
      </c>
      <c r="G22" s="114" t="s">
        <v>513</v>
      </c>
      <c r="H22" s="140">
        <v>22</v>
      </c>
      <c r="I22" s="115">
        <v>19</v>
      </c>
      <c r="J22" s="116">
        <v>86.36363636363636</v>
      </c>
    </row>
    <row r="23" spans="1:15" s="110" customFormat="1" ht="24.95" customHeight="1" x14ac:dyDescent="0.2">
      <c r="A23" s="193" t="s">
        <v>154</v>
      </c>
      <c r="B23" s="199" t="s">
        <v>155</v>
      </c>
      <c r="C23" s="113">
        <v>1.1415525114155252</v>
      </c>
      <c r="D23" s="115">
        <v>60</v>
      </c>
      <c r="E23" s="114">
        <v>45</v>
      </c>
      <c r="F23" s="114">
        <v>39</v>
      </c>
      <c r="G23" s="114">
        <v>49</v>
      </c>
      <c r="H23" s="140">
        <v>53</v>
      </c>
      <c r="I23" s="115">
        <v>7</v>
      </c>
      <c r="J23" s="116">
        <v>13.20754716981132</v>
      </c>
    </row>
    <row r="24" spans="1:15" s="110" customFormat="1" ht="24.95" customHeight="1" x14ac:dyDescent="0.2">
      <c r="A24" s="193" t="s">
        <v>156</v>
      </c>
      <c r="B24" s="199" t="s">
        <v>221</v>
      </c>
      <c r="C24" s="113">
        <v>3.0251141552511416</v>
      </c>
      <c r="D24" s="115">
        <v>159</v>
      </c>
      <c r="E24" s="114">
        <v>127</v>
      </c>
      <c r="F24" s="114">
        <v>156</v>
      </c>
      <c r="G24" s="114">
        <v>128</v>
      </c>
      <c r="H24" s="140">
        <v>187</v>
      </c>
      <c r="I24" s="115">
        <v>-28</v>
      </c>
      <c r="J24" s="116">
        <v>-14.973262032085561</v>
      </c>
    </row>
    <row r="25" spans="1:15" s="110" customFormat="1" ht="24.95" customHeight="1" x14ac:dyDescent="0.2">
      <c r="A25" s="193" t="s">
        <v>222</v>
      </c>
      <c r="B25" s="204" t="s">
        <v>159</v>
      </c>
      <c r="C25" s="113">
        <v>2.5875190258751903</v>
      </c>
      <c r="D25" s="115">
        <v>136</v>
      </c>
      <c r="E25" s="114">
        <v>208</v>
      </c>
      <c r="F25" s="114">
        <v>129</v>
      </c>
      <c r="G25" s="114">
        <v>101</v>
      </c>
      <c r="H25" s="140">
        <v>130</v>
      </c>
      <c r="I25" s="115">
        <v>6</v>
      </c>
      <c r="J25" s="116">
        <v>4.615384615384615</v>
      </c>
    </row>
    <row r="26" spans="1:15" s="110" customFormat="1" ht="24.95" customHeight="1" x14ac:dyDescent="0.2">
      <c r="A26" s="201">
        <v>782.78300000000002</v>
      </c>
      <c r="B26" s="203" t="s">
        <v>160</v>
      </c>
      <c r="C26" s="113">
        <v>1.1415525114155252</v>
      </c>
      <c r="D26" s="115">
        <v>60</v>
      </c>
      <c r="E26" s="114">
        <v>53</v>
      </c>
      <c r="F26" s="114" t="s">
        <v>513</v>
      </c>
      <c r="G26" s="114" t="s">
        <v>513</v>
      </c>
      <c r="H26" s="140">
        <v>69</v>
      </c>
      <c r="I26" s="115">
        <v>-9</v>
      </c>
      <c r="J26" s="116">
        <v>-13.043478260869565</v>
      </c>
    </row>
    <row r="27" spans="1:15" s="110" customFormat="1" ht="24.95" customHeight="1" x14ac:dyDescent="0.2">
      <c r="A27" s="193" t="s">
        <v>161</v>
      </c>
      <c r="B27" s="199" t="s">
        <v>162</v>
      </c>
      <c r="C27" s="113">
        <v>0.9512937595129376</v>
      </c>
      <c r="D27" s="115">
        <v>50</v>
      </c>
      <c r="E27" s="114">
        <v>45</v>
      </c>
      <c r="F27" s="114">
        <v>36</v>
      </c>
      <c r="G27" s="114">
        <v>22</v>
      </c>
      <c r="H27" s="140">
        <v>60</v>
      </c>
      <c r="I27" s="115">
        <v>-10</v>
      </c>
      <c r="J27" s="116">
        <v>-16.666666666666668</v>
      </c>
    </row>
    <row r="28" spans="1:15" s="110" customFormat="1" ht="24.95" customHeight="1" x14ac:dyDescent="0.2">
      <c r="A28" s="193" t="s">
        <v>163</v>
      </c>
      <c r="B28" s="199" t="s">
        <v>164</v>
      </c>
      <c r="C28" s="113">
        <v>2.2450532724505328</v>
      </c>
      <c r="D28" s="115">
        <v>118</v>
      </c>
      <c r="E28" s="114">
        <v>60</v>
      </c>
      <c r="F28" s="114">
        <v>200</v>
      </c>
      <c r="G28" s="114">
        <v>50</v>
      </c>
      <c r="H28" s="140">
        <v>113</v>
      </c>
      <c r="I28" s="115">
        <v>5</v>
      </c>
      <c r="J28" s="116">
        <v>4.4247787610619467</v>
      </c>
    </row>
    <row r="29" spans="1:15" s="110" customFormat="1" ht="24.95" customHeight="1" x14ac:dyDescent="0.2">
      <c r="A29" s="193">
        <v>86</v>
      </c>
      <c r="B29" s="199" t="s">
        <v>165</v>
      </c>
      <c r="C29" s="113">
        <v>6.6971080669710803</v>
      </c>
      <c r="D29" s="115">
        <v>352</v>
      </c>
      <c r="E29" s="114">
        <v>437</v>
      </c>
      <c r="F29" s="114">
        <v>382</v>
      </c>
      <c r="G29" s="114">
        <v>244</v>
      </c>
      <c r="H29" s="140">
        <v>362</v>
      </c>
      <c r="I29" s="115">
        <v>-10</v>
      </c>
      <c r="J29" s="116">
        <v>-2.7624309392265194</v>
      </c>
    </row>
    <row r="30" spans="1:15" s="110" customFormat="1" ht="24.95" customHeight="1" x14ac:dyDescent="0.2">
      <c r="A30" s="193">
        <v>87.88</v>
      </c>
      <c r="B30" s="204" t="s">
        <v>166</v>
      </c>
      <c r="C30" s="113">
        <v>5.1560121765601217</v>
      </c>
      <c r="D30" s="115">
        <v>271</v>
      </c>
      <c r="E30" s="114">
        <v>218</v>
      </c>
      <c r="F30" s="114">
        <v>387</v>
      </c>
      <c r="G30" s="114">
        <v>198</v>
      </c>
      <c r="H30" s="140">
        <v>368</v>
      </c>
      <c r="I30" s="115">
        <v>-97</v>
      </c>
      <c r="J30" s="116">
        <v>-26.358695652173914</v>
      </c>
    </row>
    <row r="31" spans="1:15" s="110" customFormat="1" ht="24.95" customHeight="1" x14ac:dyDescent="0.2">
      <c r="A31" s="193" t="s">
        <v>167</v>
      </c>
      <c r="B31" s="199" t="s">
        <v>168</v>
      </c>
      <c r="C31" s="113">
        <v>4.2808219178082192</v>
      </c>
      <c r="D31" s="115">
        <v>225</v>
      </c>
      <c r="E31" s="114">
        <v>135</v>
      </c>
      <c r="F31" s="114">
        <v>120</v>
      </c>
      <c r="G31" s="114">
        <v>93</v>
      </c>
      <c r="H31" s="140">
        <v>219</v>
      </c>
      <c r="I31" s="115">
        <v>6</v>
      </c>
      <c r="J31" s="116">
        <v>2.7397260273972601</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1.3888888888888888</v>
      </c>
      <c r="D34" s="115">
        <v>73</v>
      </c>
      <c r="E34" s="114">
        <v>116</v>
      </c>
      <c r="F34" s="114">
        <v>138</v>
      </c>
      <c r="G34" s="114">
        <v>77</v>
      </c>
      <c r="H34" s="140">
        <v>59</v>
      </c>
      <c r="I34" s="115">
        <v>14</v>
      </c>
      <c r="J34" s="116">
        <v>23.728813559322035</v>
      </c>
    </row>
    <row r="35" spans="1:10" s="110" customFormat="1" ht="24.95" customHeight="1" x14ac:dyDescent="0.2">
      <c r="A35" s="292" t="s">
        <v>171</v>
      </c>
      <c r="B35" s="293" t="s">
        <v>172</v>
      </c>
      <c r="C35" s="113">
        <v>37.747336377473367</v>
      </c>
      <c r="D35" s="115">
        <v>1984</v>
      </c>
      <c r="E35" s="114">
        <v>2027</v>
      </c>
      <c r="F35" s="114">
        <v>1539</v>
      </c>
      <c r="G35" s="114">
        <v>1398</v>
      </c>
      <c r="H35" s="140">
        <v>1793</v>
      </c>
      <c r="I35" s="115">
        <v>191</v>
      </c>
      <c r="J35" s="116">
        <v>10.652537646402678</v>
      </c>
    </row>
    <row r="36" spans="1:10" s="110" customFormat="1" ht="24.95" customHeight="1" x14ac:dyDescent="0.2">
      <c r="A36" s="294" t="s">
        <v>173</v>
      </c>
      <c r="B36" s="295" t="s">
        <v>174</v>
      </c>
      <c r="C36" s="125">
        <v>60.844748858447488</v>
      </c>
      <c r="D36" s="143">
        <v>3198</v>
      </c>
      <c r="E36" s="144">
        <v>2903</v>
      </c>
      <c r="F36" s="144">
        <v>3076</v>
      </c>
      <c r="G36" s="144">
        <v>2223</v>
      </c>
      <c r="H36" s="145">
        <v>3423</v>
      </c>
      <c r="I36" s="143">
        <v>-225</v>
      </c>
      <c r="J36" s="146">
        <v>-6.5731814198071863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5256</v>
      </c>
      <c r="F11" s="264">
        <v>5047</v>
      </c>
      <c r="G11" s="264">
        <v>4754</v>
      </c>
      <c r="H11" s="264">
        <v>3699</v>
      </c>
      <c r="I11" s="265">
        <v>5275</v>
      </c>
      <c r="J11" s="263">
        <v>-19</v>
      </c>
      <c r="K11" s="266">
        <v>-0.36018957345971564</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24.238964992389651</v>
      </c>
      <c r="E13" s="115">
        <v>1274</v>
      </c>
      <c r="F13" s="114">
        <v>1397</v>
      </c>
      <c r="G13" s="114">
        <v>1175</v>
      </c>
      <c r="H13" s="114">
        <v>986</v>
      </c>
      <c r="I13" s="140">
        <v>1220</v>
      </c>
      <c r="J13" s="115">
        <v>54</v>
      </c>
      <c r="K13" s="116">
        <v>4.4262295081967213</v>
      </c>
    </row>
    <row r="14" spans="1:17" ht="15.95" customHeight="1" x14ac:dyDescent="0.2">
      <c r="A14" s="306" t="s">
        <v>230</v>
      </c>
      <c r="B14" s="307"/>
      <c r="C14" s="308"/>
      <c r="D14" s="113">
        <v>64.783105022831052</v>
      </c>
      <c r="E14" s="115">
        <v>3405</v>
      </c>
      <c r="F14" s="114">
        <v>3202</v>
      </c>
      <c r="G14" s="114">
        <v>3074</v>
      </c>
      <c r="H14" s="114">
        <v>2265</v>
      </c>
      <c r="I14" s="140">
        <v>3484</v>
      </c>
      <c r="J14" s="115">
        <v>-79</v>
      </c>
      <c r="K14" s="116">
        <v>-2.2675086107921927</v>
      </c>
    </row>
    <row r="15" spans="1:17" ht="15.95" customHeight="1" x14ac:dyDescent="0.2">
      <c r="A15" s="306" t="s">
        <v>231</v>
      </c>
      <c r="B15" s="307"/>
      <c r="C15" s="308"/>
      <c r="D15" s="113">
        <v>6.7161339421613393</v>
      </c>
      <c r="E15" s="115">
        <v>353</v>
      </c>
      <c r="F15" s="114">
        <v>283</v>
      </c>
      <c r="G15" s="114">
        <v>240</v>
      </c>
      <c r="H15" s="114">
        <v>257</v>
      </c>
      <c r="I15" s="140">
        <v>332</v>
      </c>
      <c r="J15" s="115">
        <v>21</v>
      </c>
      <c r="K15" s="116">
        <v>6.3253012048192767</v>
      </c>
    </row>
    <row r="16" spans="1:17" ht="15.95" customHeight="1" x14ac:dyDescent="0.2">
      <c r="A16" s="306" t="s">
        <v>232</v>
      </c>
      <c r="B16" s="307"/>
      <c r="C16" s="308"/>
      <c r="D16" s="113">
        <v>4.0905631659056318</v>
      </c>
      <c r="E16" s="115">
        <v>215</v>
      </c>
      <c r="F16" s="114">
        <v>150</v>
      </c>
      <c r="G16" s="114">
        <v>215</v>
      </c>
      <c r="H16" s="114">
        <v>179</v>
      </c>
      <c r="I16" s="140">
        <v>227</v>
      </c>
      <c r="J16" s="115">
        <v>-12</v>
      </c>
      <c r="K16" s="116">
        <v>-5.286343612334802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1.1035007610350076</v>
      </c>
      <c r="E18" s="115">
        <v>58</v>
      </c>
      <c r="F18" s="114">
        <v>99</v>
      </c>
      <c r="G18" s="114">
        <v>113</v>
      </c>
      <c r="H18" s="114">
        <v>65</v>
      </c>
      <c r="I18" s="140">
        <v>58</v>
      </c>
      <c r="J18" s="115">
        <v>0</v>
      </c>
      <c r="K18" s="116">
        <v>0</v>
      </c>
    </row>
    <row r="19" spans="1:11" ht="14.1" customHeight="1" x14ac:dyDescent="0.2">
      <c r="A19" s="306" t="s">
        <v>235</v>
      </c>
      <c r="B19" s="307" t="s">
        <v>236</v>
      </c>
      <c r="C19" s="308"/>
      <c r="D19" s="113">
        <v>0.87519025875190259</v>
      </c>
      <c r="E19" s="115">
        <v>46</v>
      </c>
      <c r="F19" s="114">
        <v>82</v>
      </c>
      <c r="G19" s="114">
        <v>100</v>
      </c>
      <c r="H19" s="114">
        <v>57</v>
      </c>
      <c r="I19" s="140">
        <v>42</v>
      </c>
      <c r="J19" s="115">
        <v>4</v>
      </c>
      <c r="K19" s="116">
        <v>9.5238095238095237</v>
      </c>
    </row>
    <row r="20" spans="1:11" ht="14.1" customHeight="1" x14ac:dyDescent="0.2">
      <c r="A20" s="306">
        <v>12</v>
      </c>
      <c r="B20" s="307" t="s">
        <v>237</v>
      </c>
      <c r="C20" s="308"/>
      <c r="D20" s="113">
        <v>0.85616438356164382</v>
      </c>
      <c r="E20" s="115">
        <v>45</v>
      </c>
      <c r="F20" s="114">
        <v>107</v>
      </c>
      <c r="G20" s="114">
        <v>44</v>
      </c>
      <c r="H20" s="114">
        <v>22</v>
      </c>
      <c r="I20" s="140">
        <v>47</v>
      </c>
      <c r="J20" s="115">
        <v>-2</v>
      </c>
      <c r="K20" s="116">
        <v>-4.2553191489361701</v>
      </c>
    </row>
    <row r="21" spans="1:11" ht="14.1" customHeight="1" x14ac:dyDescent="0.2">
      <c r="A21" s="306">
        <v>21</v>
      </c>
      <c r="B21" s="307" t="s">
        <v>238</v>
      </c>
      <c r="C21" s="308"/>
      <c r="D21" s="113">
        <v>1.0083713850837139</v>
      </c>
      <c r="E21" s="115">
        <v>53</v>
      </c>
      <c r="F21" s="114">
        <v>257</v>
      </c>
      <c r="G21" s="114">
        <v>35</v>
      </c>
      <c r="H21" s="114">
        <v>61</v>
      </c>
      <c r="I21" s="140">
        <v>40</v>
      </c>
      <c r="J21" s="115">
        <v>13</v>
      </c>
      <c r="K21" s="116">
        <v>32.5</v>
      </c>
    </row>
    <row r="22" spans="1:11" ht="14.1" customHeight="1" x14ac:dyDescent="0.2">
      <c r="A22" s="306">
        <v>22</v>
      </c>
      <c r="B22" s="307" t="s">
        <v>239</v>
      </c>
      <c r="C22" s="308"/>
      <c r="D22" s="113">
        <v>1.8074581430745815</v>
      </c>
      <c r="E22" s="115">
        <v>95</v>
      </c>
      <c r="F22" s="114">
        <v>124</v>
      </c>
      <c r="G22" s="114">
        <v>136</v>
      </c>
      <c r="H22" s="114">
        <v>110</v>
      </c>
      <c r="I22" s="140">
        <v>124</v>
      </c>
      <c r="J22" s="115">
        <v>-29</v>
      </c>
      <c r="K22" s="116">
        <v>-23.387096774193548</v>
      </c>
    </row>
    <row r="23" spans="1:11" ht="14.1" customHeight="1" x14ac:dyDescent="0.2">
      <c r="A23" s="306">
        <v>23</v>
      </c>
      <c r="B23" s="307" t="s">
        <v>240</v>
      </c>
      <c r="C23" s="308"/>
      <c r="D23" s="113">
        <v>0.36149162861491629</v>
      </c>
      <c r="E23" s="115">
        <v>19</v>
      </c>
      <c r="F23" s="114">
        <v>10</v>
      </c>
      <c r="G23" s="114">
        <v>12</v>
      </c>
      <c r="H23" s="114">
        <v>14</v>
      </c>
      <c r="I23" s="140">
        <v>9</v>
      </c>
      <c r="J23" s="115">
        <v>10</v>
      </c>
      <c r="K23" s="116">
        <v>111.11111111111111</v>
      </c>
    </row>
    <row r="24" spans="1:11" ht="14.1" customHeight="1" x14ac:dyDescent="0.2">
      <c r="A24" s="306">
        <v>24</v>
      </c>
      <c r="B24" s="307" t="s">
        <v>241</v>
      </c>
      <c r="C24" s="308"/>
      <c r="D24" s="113">
        <v>4.3569254185692543</v>
      </c>
      <c r="E24" s="115">
        <v>229</v>
      </c>
      <c r="F24" s="114">
        <v>194</v>
      </c>
      <c r="G24" s="114">
        <v>231</v>
      </c>
      <c r="H24" s="114">
        <v>174</v>
      </c>
      <c r="I24" s="140">
        <v>279</v>
      </c>
      <c r="J24" s="115">
        <v>-50</v>
      </c>
      <c r="K24" s="116">
        <v>-17.921146953405017</v>
      </c>
    </row>
    <row r="25" spans="1:11" ht="14.1" customHeight="1" x14ac:dyDescent="0.2">
      <c r="A25" s="306">
        <v>25</v>
      </c>
      <c r="B25" s="307" t="s">
        <v>242</v>
      </c>
      <c r="C25" s="308"/>
      <c r="D25" s="113">
        <v>6.2785388127853885</v>
      </c>
      <c r="E25" s="115">
        <v>330</v>
      </c>
      <c r="F25" s="114">
        <v>187</v>
      </c>
      <c r="G25" s="114">
        <v>236</v>
      </c>
      <c r="H25" s="114">
        <v>211</v>
      </c>
      <c r="I25" s="140">
        <v>279</v>
      </c>
      <c r="J25" s="115">
        <v>51</v>
      </c>
      <c r="K25" s="116">
        <v>18.27956989247312</v>
      </c>
    </row>
    <row r="26" spans="1:11" ht="14.1" customHeight="1" x14ac:dyDescent="0.2">
      <c r="A26" s="306">
        <v>26</v>
      </c>
      <c r="B26" s="307" t="s">
        <v>243</v>
      </c>
      <c r="C26" s="308"/>
      <c r="D26" s="113">
        <v>3.2153729071537289</v>
      </c>
      <c r="E26" s="115">
        <v>169</v>
      </c>
      <c r="F26" s="114">
        <v>87</v>
      </c>
      <c r="G26" s="114">
        <v>96</v>
      </c>
      <c r="H26" s="114">
        <v>74</v>
      </c>
      <c r="I26" s="140">
        <v>154</v>
      </c>
      <c r="J26" s="115">
        <v>15</v>
      </c>
      <c r="K26" s="116">
        <v>9.7402597402597397</v>
      </c>
    </row>
    <row r="27" spans="1:11" ht="14.1" customHeight="1" x14ac:dyDescent="0.2">
      <c r="A27" s="306">
        <v>27</v>
      </c>
      <c r="B27" s="307" t="s">
        <v>244</v>
      </c>
      <c r="C27" s="308"/>
      <c r="D27" s="113">
        <v>1.5601217656012176</v>
      </c>
      <c r="E27" s="115">
        <v>82</v>
      </c>
      <c r="F27" s="114">
        <v>62</v>
      </c>
      <c r="G27" s="114">
        <v>92</v>
      </c>
      <c r="H27" s="114">
        <v>57</v>
      </c>
      <c r="I27" s="140">
        <v>72</v>
      </c>
      <c r="J27" s="115">
        <v>10</v>
      </c>
      <c r="K27" s="116">
        <v>13.888888888888889</v>
      </c>
    </row>
    <row r="28" spans="1:11" ht="14.1" customHeight="1" x14ac:dyDescent="0.2">
      <c r="A28" s="306">
        <v>28</v>
      </c>
      <c r="B28" s="307" t="s">
        <v>245</v>
      </c>
      <c r="C28" s="308"/>
      <c r="D28" s="113">
        <v>0.32343987823439879</v>
      </c>
      <c r="E28" s="115">
        <v>17</v>
      </c>
      <c r="F28" s="114">
        <v>12</v>
      </c>
      <c r="G28" s="114">
        <v>11</v>
      </c>
      <c r="H28" s="114">
        <v>14</v>
      </c>
      <c r="I28" s="140">
        <v>19</v>
      </c>
      <c r="J28" s="115">
        <v>-2</v>
      </c>
      <c r="K28" s="116">
        <v>-10.526315789473685</v>
      </c>
    </row>
    <row r="29" spans="1:11" ht="14.1" customHeight="1" x14ac:dyDescent="0.2">
      <c r="A29" s="306">
        <v>29</v>
      </c>
      <c r="B29" s="307" t="s">
        <v>246</v>
      </c>
      <c r="C29" s="308"/>
      <c r="D29" s="113">
        <v>5.9170471841704719</v>
      </c>
      <c r="E29" s="115">
        <v>311</v>
      </c>
      <c r="F29" s="114">
        <v>340</v>
      </c>
      <c r="G29" s="114">
        <v>325</v>
      </c>
      <c r="H29" s="114">
        <v>281</v>
      </c>
      <c r="I29" s="140">
        <v>416</v>
      </c>
      <c r="J29" s="115">
        <v>-105</v>
      </c>
      <c r="K29" s="116">
        <v>-25.240384615384617</v>
      </c>
    </row>
    <row r="30" spans="1:11" ht="14.1" customHeight="1" x14ac:dyDescent="0.2">
      <c r="A30" s="306" t="s">
        <v>247</v>
      </c>
      <c r="B30" s="307" t="s">
        <v>248</v>
      </c>
      <c r="C30" s="308"/>
      <c r="D30" s="113" t="s">
        <v>513</v>
      </c>
      <c r="E30" s="115" t="s">
        <v>513</v>
      </c>
      <c r="F30" s="114" t="s">
        <v>513</v>
      </c>
      <c r="G30" s="114">
        <v>105</v>
      </c>
      <c r="H30" s="114">
        <v>90</v>
      </c>
      <c r="I30" s="140">
        <v>123</v>
      </c>
      <c r="J30" s="115" t="s">
        <v>513</v>
      </c>
      <c r="K30" s="116" t="s">
        <v>513</v>
      </c>
    </row>
    <row r="31" spans="1:11" ht="14.1" customHeight="1" x14ac:dyDescent="0.2">
      <c r="A31" s="306" t="s">
        <v>249</v>
      </c>
      <c r="B31" s="307" t="s">
        <v>250</v>
      </c>
      <c r="C31" s="308"/>
      <c r="D31" s="113">
        <v>4.3188736681887363</v>
      </c>
      <c r="E31" s="115">
        <v>227</v>
      </c>
      <c r="F31" s="114">
        <v>257</v>
      </c>
      <c r="G31" s="114">
        <v>211</v>
      </c>
      <c r="H31" s="114">
        <v>188</v>
      </c>
      <c r="I31" s="140">
        <v>287</v>
      </c>
      <c r="J31" s="115">
        <v>-60</v>
      </c>
      <c r="K31" s="116">
        <v>-20.905923344947734</v>
      </c>
    </row>
    <row r="32" spans="1:11" ht="14.1" customHeight="1" x14ac:dyDescent="0.2">
      <c r="A32" s="306">
        <v>31</v>
      </c>
      <c r="B32" s="307" t="s">
        <v>251</v>
      </c>
      <c r="C32" s="308"/>
      <c r="D32" s="113">
        <v>0.32343987823439879</v>
      </c>
      <c r="E32" s="115">
        <v>17</v>
      </c>
      <c r="F32" s="114">
        <v>7</v>
      </c>
      <c r="G32" s="114">
        <v>6</v>
      </c>
      <c r="H32" s="114">
        <v>11</v>
      </c>
      <c r="I32" s="140">
        <v>13</v>
      </c>
      <c r="J32" s="115">
        <v>4</v>
      </c>
      <c r="K32" s="116">
        <v>30.76923076923077</v>
      </c>
    </row>
    <row r="33" spans="1:11" ht="14.1" customHeight="1" x14ac:dyDescent="0.2">
      <c r="A33" s="306">
        <v>32</v>
      </c>
      <c r="B33" s="307" t="s">
        <v>252</v>
      </c>
      <c r="C33" s="308"/>
      <c r="D33" s="113">
        <v>5.4794520547945202</v>
      </c>
      <c r="E33" s="115">
        <v>288</v>
      </c>
      <c r="F33" s="114">
        <v>405</v>
      </c>
      <c r="G33" s="114">
        <v>180</v>
      </c>
      <c r="H33" s="114">
        <v>132</v>
      </c>
      <c r="I33" s="140">
        <v>208</v>
      </c>
      <c r="J33" s="115">
        <v>80</v>
      </c>
      <c r="K33" s="116">
        <v>38.46153846153846</v>
      </c>
    </row>
    <row r="34" spans="1:11" ht="14.1" customHeight="1" x14ac:dyDescent="0.2">
      <c r="A34" s="306">
        <v>33</v>
      </c>
      <c r="B34" s="307" t="s">
        <v>253</v>
      </c>
      <c r="C34" s="308"/>
      <c r="D34" s="113">
        <v>3.7861491628614918</v>
      </c>
      <c r="E34" s="115">
        <v>199</v>
      </c>
      <c r="F34" s="114">
        <v>287</v>
      </c>
      <c r="G34" s="114">
        <v>169</v>
      </c>
      <c r="H34" s="114">
        <v>145</v>
      </c>
      <c r="I34" s="140">
        <v>169</v>
      </c>
      <c r="J34" s="115">
        <v>30</v>
      </c>
      <c r="K34" s="116">
        <v>17.751479289940828</v>
      </c>
    </row>
    <row r="35" spans="1:11" ht="14.1" customHeight="1" x14ac:dyDescent="0.2">
      <c r="A35" s="306">
        <v>34</v>
      </c>
      <c r="B35" s="307" t="s">
        <v>254</v>
      </c>
      <c r="C35" s="308"/>
      <c r="D35" s="113">
        <v>4.2237442922374431</v>
      </c>
      <c r="E35" s="115">
        <v>222</v>
      </c>
      <c r="F35" s="114">
        <v>124</v>
      </c>
      <c r="G35" s="114">
        <v>87</v>
      </c>
      <c r="H35" s="114">
        <v>97</v>
      </c>
      <c r="I35" s="140">
        <v>181</v>
      </c>
      <c r="J35" s="115">
        <v>41</v>
      </c>
      <c r="K35" s="116">
        <v>22.651933701657459</v>
      </c>
    </row>
    <row r="36" spans="1:11" ht="14.1" customHeight="1" x14ac:dyDescent="0.2">
      <c r="A36" s="306">
        <v>41</v>
      </c>
      <c r="B36" s="307" t="s">
        <v>255</v>
      </c>
      <c r="C36" s="308"/>
      <c r="D36" s="113">
        <v>0.19025875190258751</v>
      </c>
      <c r="E36" s="115">
        <v>10</v>
      </c>
      <c r="F36" s="114">
        <v>13</v>
      </c>
      <c r="G36" s="114">
        <v>7</v>
      </c>
      <c r="H36" s="114">
        <v>9</v>
      </c>
      <c r="I36" s="140">
        <v>15</v>
      </c>
      <c r="J36" s="115">
        <v>-5</v>
      </c>
      <c r="K36" s="116">
        <v>-33.333333333333336</v>
      </c>
    </row>
    <row r="37" spans="1:11" ht="14.1" customHeight="1" x14ac:dyDescent="0.2">
      <c r="A37" s="306">
        <v>42</v>
      </c>
      <c r="B37" s="307" t="s">
        <v>256</v>
      </c>
      <c r="C37" s="308"/>
      <c r="D37" s="113">
        <v>0.20928462709284626</v>
      </c>
      <c r="E37" s="115">
        <v>11</v>
      </c>
      <c r="F37" s="114" t="s">
        <v>513</v>
      </c>
      <c r="G37" s="114">
        <v>7</v>
      </c>
      <c r="H37" s="114">
        <v>5</v>
      </c>
      <c r="I37" s="140">
        <v>7</v>
      </c>
      <c r="J37" s="115">
        <v>4</v>
      </c>
      <c r="K37" s="116">
        <v>57.142857142857146</v>
      </c>
    </row>
    <row r="38" spans="1:11" ht="14.1" customHeight="1" x14ac:dyDescent="0.2">
      <c r="A38" s="306">
        <v>43</v>
      </c>
      <c r="B38" s="307" t="s">
        <v>257</v>
      </c>
      <c r="C38" s="308"/>
      <c r="D38" s="113">
        <v>0.85616438356164382</v>
      </c>
      <c r="E38" s="115">
        <v>45</v>
      </c>
      <c r="F38" s="114">
        <v>25</v>
      </c>
      <c r="G38" s="114">
        <v>42</v>
      </c>
      <c r="H38" s="114">
        <v>37</v>
      </c>
      <c r="I38" s="140">
        <v>28</v>
      </c>
      <c r="J38" s="115">
        <v>17</v>
      </c>
      <c r="K38" s="116">
        <v>60.714285714285715</v>
      </c>
    </row>
    <row r="39" spans="1:11" ht="14.1" customHeight="1" x14ac:dyDescent="0.2">
      <c r="A39" s="306">
        <v>51</v>
      </c>
      <c r="B39" s="307" t="s">
        <v>258</v>
      </c>
      <c r="C39" s="308"/>
      <c r="D39" s="113">
        <v>5.2701674277016739</v>
      </c>
      <c r="E39" s="115">
        <v>277</v>
      </c>
      <c r="F39" s="114">
        <v>240</v>
      </c>
      <c r="G39" s="114">
        <v>265</v>
      </c>
      <c r="H39" s="114">
        <v>223</v>
      </c>
      <c r="I39" s="140">
        <v>282</v>
      </c>
      <c r="J39" s="115">
        <v>-5</v>
      </c>
      <c r="K39" s="116">
        <v>-1.7730496453900708</v>
      </c>
    </row>
    <row r="40" spans="1:11" ht="14.1" customHeight="1" x14ac:dyDescent="0.2">
      <c r="A40" s="306" t="s">
        <v>259</v>
      </c>
      <c r="B40" s="307" t="s">
        <v>260</v>
      </c>
      <c r="C40" s="308"/>
      <c r="D40" s="113">
        <v>4.4710806697108065</v>
      </c>
      <c r="E40" s="115">
        <v>235</v>
      </c>
      <c r="F40" s="114">
        <v>218</v>
      </c>
      <c r="G40" s="114">
        <v>238</v>
      </c>
      <c r="H40" s="114">
        <v>209</v>
      </c>
      <c r="I40" s="140">
        <v>246</v>
      </c>
      <c r="J40" s="115">
        <v>-11</v>
      </c>
      <c r="K40" s="116">
        <v>-4.4715447154471546</v>
      </c>
    </row>
    <row r="41" spans="1:11" ht="14.1" customHeight="1" x14ac:dyDescent="0.2">
      <c r="A41" s="306"/>
      <c r="B41" s="307" t="s">
        <v>261</v>
      </c>
      <c r="C41" s="308"/>
      <c r="D41" s="113">
        <v>3.9193302891933031</v>
      </c>
      <c r="E41" s="115">
        <v>206</v>
      </c>
      <c r="F41" s="114">
        <v>189</v>
      </c>
      <c r="G41" s="114">
        <v>188</v>
      </c>
      <c r="H41" s="114">
        <v>157</v>
      </c>
      <c r="I41" s="140">
        <v>196</v>
      </c>
      <c r="J41" s="115">
        <v>10</v>
      </c>
      <c r="K41" s="116">
        <v>5.1020408163265305</v>
      </c>
    </row>
    <row r="42" spans="1:11" ht="14.1" customHeight="1" x14ac:dyDescent="0.2">
      <c r="A42" s="306">
        <v>52</v>
      </c>
      <c r="B42" s="307" t="s">
        <v>262</v>
      </c>
      <c r="C42" s="308"/>
      <c r="D42" s="113">
        <v>6.9824961948249618</v>
      </c>
      <c r="E42" s="115">
        <v>367</v>
      </c>
      <c r="F42" s="114">
        <v>368</v>
      </c>
      <c r="G42" s="114">
        <v>195</v>
      </c>
      <c r="H42" s="114">
        <v>231</v>
      </c>
      <c r="I42" s="140">
        <v>366</v>
      </c>
      <c r="J42" s="115">
        <v>1</v>
      </c>
      <c r="K42" s="116">
        <v>0.27322404371584702</v>
      </c>
    </row>
    <row r="43" spans="1:11" ht="14.1" customHeight="1" x14ac:dyDescent="0.2">
      <c r="A43" s="306" t="s">
        <v>263</v>
      </c>
      <c r="B43" s="307" t="s">
        <v>264</v>
      </c>
      <c r="C43" s="308"/>
      <c r="D43" s="113">
        <v>5.7458143074581427</v>
      </c>
      <c r="E43" s="115">
        <v>302</v>
      </c>
      <c r="F43" s="114">
        <v>296</v>
      </c>
      <c r="G43" s="114">
        <v>162</v>
      </c>
      <c r="H43" s="114">
        <v>205</v>
      </c>
      <c r="I43" s="140">
        <v>310</v>
      </c>
      <c r="J43" s="115">
        <v>-8</v>
      </c>
      <c r="K43" s="116">
        <v>-2.5806451612903225</v>
      </c>
    </row>
    <row r="44" spans="1:11" ht="14.1" customHeight="1" x14ac:dyDescent="0.2">
      <c r="A44" s="306">
        <v>53</v>
      </c>
      <c r="B44" s="307" t="s">
        <v>265</v>
      </c>
      <c r="C44" s="308"/>
      <c r="D44" s="113">
        <v>0.20928462709284626</v>
      </c>
      <c r="E44" s="115">
        <v>11</v>
      </c>
      <c r="F44" s="114">
        <v>13</v>
      </c>
      <c r="G44" s="114">
        <v>15</v>
      </c>
      <c r="H44" s="114">
        <v>25</v>
      </c>
      <c r="I44" s="140">
        <v>19</v>
      </c>
      <c r="J44" s="115">
        <v>-8</v>
      </c>
      <c r="K44" s="116">
        <v>-42.10526315789474</v>
      </c>
    </row>
    <row r="45" spans="1:11" ht="14.1" customHeight="1" x14ac:dyDescent="0.2">
      <c r="A45" s="306" t="s">
        <v>266</v>
      </c>
      <c r="B45" s="307" t="s">
        <v>267</v>
      </c>
      <c r="C45" s="308"/>
      <c r="D45" s="113">
        <v>0.19025875190258751</v>
      </c>
      <c r="E45" s="115">
        <v>10</v>
      </c>
      <c r="F45" s="114">
        <v>12</v>
      </c>
      <c r="G45" s="114">
        <v>15</v>
      </c>
      <c r="H45" s="114">
        <v>24</v>
      </c>
      <c r="I45" s="140">
        <v>19</v>
      </c>
      <c r="J45" s="115">
        <v>-9</v>
      </c>
      <c r="K45" s="116">
        <v>-47.368421052631582</v>
      </c>
    </row>
    <row r="46" spans="1:11" ht="14.1" customHeight="1" x14ac:dyDescent="0.2">
      <c r="A46" s="306">
        <v>54</v>
      </c>
      <c r="B46" s="307" t="s">
        <v>268</v>
      </c>
      <c r="C46" s="308"/>
      <c r="D46" s="113">
        <v>3.1963470319634704</v>
      </c>
      <c r="E46" s="115">
        <v>168</v>
      </c>
      <c r="F46" s="114">
        <v>150</v>
      </c>
      <c r="G46" s="114">
        <v>130</v>
      </c>
      <c r="H46" s="114">
        <v>130</v>
      </c>
      <c r="I46" s="140">
        <v>179</v>
      </c>
      <c r="J46" s="115">
        <v>-11</v>
      </c>
      <c r="K46" s="116">
        <v>-6.1452513966480451</v>
      </c>
    </row>
    <row r="47" spans="1:11" ht="14.1" customHeight="1" x14ac:dyDescent="0.2">
      <c r="A47" s="306">
        <v>61</v>
      </c>
      <c r="B47" s="307" t="s">
        <v>269</v>
      </c>
      <c r="C47" s="308"/>
      <c r="D47" s="113">
        <v>1.5410958904109588</v>
      </c>
      <c r="E47" s="115">
        <v>81</v>
      </c>
      <c r="F47" s="114">
        <v>44</v>
      </c>
      <c r="G47" s="114">
        <v>76</v>
      </c>
      <c r="H47" s="114">
        <v>77</v>
      </c>
      <c r="I47" s="140">
        <v>77</v>
      </c>
      <c r="J47" s="115">
        <v>4</v>
      </c>
      <c r="K47" s="116">
        <v>5.1948051948051948</v>
      </c>
    </row>
    <row r="48" spans="1:11" ht="14.1" customHeight="1" x14ac:dyDescent="0.2">
      <c r="A48" s="306">
        <v>62</v>
      </c>
      <c r="B48" s="307" t="s">
        <v>270</v>
      </c>
      <c r="C48" s="308"/>
      <c r="D48" s="113">
        <v>6.2404870624048705</v>
      </c>
      <c r="E48" s="115">
        <v>328</v>
      </c>
      <c r="F48" s="114">
        <v>323</v>
      </c>
      <c r="G48" s="114">
        <v>420</v>
      </c>
      <c r="H48" s="114">
        <v>284</v>
      </c>
      <c r="I48" s="140">
        <v>373</v>
      </c>
      <c r="J48" s="115">
        <v>-45</v>
      </c>
      <c r="K48" s="116">
        <v>-12.064343163538874</v>
      </c>
    </row>
    <row r="49" spans="1:11" ht="14.1" customHeight="1" x14ac:dyDescent="0.2">
      <c r="A49" s="306">
        <v>63</v>
      </c>
      <c r="B49" s="307" t="s">
        <v>271</v>
      </c>
      <c r="C49" s="308"/>
      <c r="D49" s="113">
        <v>9.0753424657534243</v>
      </c>
      <c r="E49" s="115">
        <v>477</v>
      </c>
      <c r="F49" s="114">
        <v>456</v>
      </c>
      <c r="G49" s="114">
        <v>383</v>
      </c>
      <c r="H49" s="114">
        <v>303</v>
      </c>
      <c r="I49" s="140">
        <v>494</v>
      </c>
      <c r="J49" s="115">
        <v>-17</v>
      </c>
      <c r="K49" s="116">
        <v>-3.4412955465587043</v>
      </c>
    </row>
    <row r="50" spans="1:11" ht="14.1" customHeight="1" x14ac:dyDescent="0.2">
      <c r="A50" s="306" t="s">
        <v>272</v>
      </c>
      <c r="B50" s="307" t="s">
        <v>273</v>
      </c>
      <c r="C50" s="308"/>
      <c r="D50" s="113">
        <v>3.9573820395738202</v>
      </c>
      <c r="E50" s="115">
        <v>208</v>
      </c>
      <c r="F50" s="114">
        <v>173</v>
      </c>
      <c r="G50" s="114">
        <v>150</v>
      </c>
      <c r="H50" s="114">
        <v>121</v>
      </c>
      <c r="I50" s="140">
        <v>219</v>
      </c>
      <c r="J50" s="115">
        <v>-11</v>
      </c>
      <c r="K50" s="116">
        <v>-5.0228310502283104</v>
      </c>
    </row>
    <row r="51" spans="1:11" ht="14.1" customHeight="1" x14ac:dyDescent="0.2">
      <c r="A51" s="306" t="s">
        <v>274</v>
      </c>
      <c r="B51" s="307" t="s">
        <v>275</v>
      </c>
      <c r="C51" s="308"/>
      <c r="D51" s="113">
        <v>4.5662100456621006</v>
      </c>
      <c r="E51" s="115">
        <v>240</v>
      </c>
      <c r="F51" s="114">
        <v>250</v>
      </c>
      <c r="G51" s="114">
        <v>194</v>
      </c>
      <c r="H51" s="114">
        <v>163</v>
      </c>
      <c r="I51" s="140">
        <v>246</v>
      </c>
      <c r="J51" s="115">
        <v>-6</v>
      </c>
      <c r="K51" s="116">
        <v>-2.4390243902439024</v>
      </c>
    </row>
    <row r="52" spans="1:11" ht="14.1" customHeight="1" x14ac:dyDescent="0.2">
      <c r="A52" s="306">
        <v>71</v>
      </c>
      <c r="B52" s="307" t="s">
        <v>276</v>
      </c>
      <c r="C52" s="308"/>
      <c r="D52" s="113">
        <v>8.1621004566210047</v>
      </c>
      <c r="E52" s="115">
        <v>429</v>
      </c>
      <c r="F52" s="114">
        <v>290</v>
      </c>
      <c r="G52" s="114">
        <v>315</v>
      </c>
      <c r="H52" s="114">
        <v>303</v>
      </c>
      <c r="I52" s="140">
        <v>340</v>
      </c>
      <c r="J52" s="115">
        <v>89</v>
      </c>
      <c r="K52" s="116">
        <v>26.176470588235293</v>
      </c>
    </row>
    <row r="53" spans="1:11" ht="14.1" customHeight="1" x14ac:dyDescent="0.2">
      <c r="A53" s="306" t="s">
        <v>277</v>
      </c>
      <c r="B53" s="307" t="s">
        <v>278</v>
      </c>
      <c r="C53" s="308"/>
      <c r="D53" s="113">
        <v>2.0928462709284625</v>
      </c>
      <c r="E53" s="115">
        <v>110</v>
      </c>
      <c r="F53" s="114">
        <v>67</v>
      </c>
      <c r="G53" s="114">
        <v>71</v>
      </c>
      <c r="H53" s="114">
        <v>76</v>
      </c>
      <c r="I53" s="140">
        <v>70</v>
      </c>
      <c r="J53" s="115">
        <v>40</v>
      </c>
      <c r="K53" s="116">
        <v>57.142857142857146</v>
      </c>
    </row>
    <row r="54" spans="1:11" ht="14.1" customHeight="1" x14ac:dyDescent="0.2">
      <c r="A54" s="306" t="s">
        <v>279</v>
      </c>
      <c r="B54" s="307" t="s">
        <v>280</v>
      </c>
      <c r="C54" s="308"/>
      <c r="D54" s="113">
        <v>5.5936073059360734</v>
      </c>
      <c r="E54" s="115">
        <v>294</v>
      </c>
      <c r="F54" s="114">
        <v>208</v>
      </c>
      <c r="G54" s="114">
        <v>228</v>
      </c>
      <c r="H54" s="114">
        <v>211</v>
      </c>
      <c r="I54" s="140">
        <v>251</v>
      </c>
      <c r="J54" s="115">
        <v>43</v>
      </c>
      <c r="K54" s="116">
        <v>17.131474103585656</v>
      </c>
    </row>
    <row r="55" spans="1:11" ht="14.1" customHeight="1" x14ac:dyDescent="0.2">
      <c r="A55" s="306">
        <v>72</v>
      </c>
      <c r="B55" s="307" t="s">
        <v>281</v>
      </c>
      <c r="C55" s="308"/>
      <c r="D55" s="113">
        <v>1.5410958904109588</v>
      </c>
      <c r="E55" s="115">
        <v>81</v>
      </c>
      <c r="F55" s="114">
        <v>64</v>
      </c>
      <c r="G55" s="114">
        <v>79</v>
      </c>
      <c r="H55" s="114">
        <v>65</v>
      </c>
      <c r="I55" s="140">
        <v>82</v>
      </c>
      <c r="J55" s="115">
        <v>-1</v>
      </c>
      <c r="K55" s="116">
        <v>-1.2195121951219512</v>
      </c>
    </row>
    <row r="56" spans="1:11" ht="14.1" customHeight="1" x14ac:dyDescent="0.2">
      <c r="A56" s="306" t="s">
        <v>282</v>
      </c>
      <c r="B56" s="307" t="s">
        <v>283</v>
      </c>
      <c r="C56" s="308"/>
      <c r="D56" s="113">
        <v>0.76103500761035003</v>
      </c>
      <c r="E56" s="115">
        <v>40</v>
      </c>
      <c r="F56" s="114">
        <v>36</v>
      </c>
      <c r="G56" s="114">
        <v>39</v>
      </c>
      <c r="H56" s="114">
        <v>26</v>
      </c>
      <c r="I56" s="140">
        <v>42</v>
      </c>
      <c r="J56" s="115">
        <v>-2</v>
      </c>
      <c r="K56" s="116">
        <v>-4.7619047619047619</v>
      </c>
    </row>
    <row r="57" spans="1:11" ht="14.1" customHeight="1" x14ac:dyDescent="0.2">
      <c r="A57" s="306" t="s">
        <v>284</v>
      </c>
      <c r="B57" s="307" t="s">
        <v>285</v>
      </c>
      <c r="C57" s="308"/>
      <c r="D57" s="113">
        <v>0.51369863013698636</v>
      </c>
      <c r="E57" s="115">
        <v>27</v>
      </c>
      <c r="F57" s="114">
        <v>19</v>
      </c>
      <c r="G57" s="114">
        <v>17</v>
      </c>
      <c r="H57" s="114">
        <v>26</v>
      </c>
      <c r="I57" s="140">
        <v>24</v>
      </c>
      <c r="J57" s="115">
        <v>3</v>
      </c>
      <c r="K57" s="116">
        <v>12.5</v>
      </c>
    </row>
    <row r="58" spans="1:11" ht="14.1" customHeight="1" x14ac:dyDescent="0.2">
      <c r="A58" s="306">
        <v>73</v>
      </c>
      <c r="B58" s="307" t="s">
        <v>286</v>
      </c>
      <c r="C58" s="308"/>
      <c r="D58" s="113">
        <v>0.66590563165905636</v>
      </c>
      <c r="E58" s="115">
        <v>35</v>
      </c>
      <c r="F58" s="114">
        <v>25</v>
      </c>
      <c r="G58" s="114">
        <v>46</v>
      </c>
      <c r="H58" s="114">
        <v>28</v>
      </c>
      <c r="I58" s="140">
        <v>42</v>
      </c>
      <c r="J58" s="115">
        <v>-7</v>
      </c>
      <c r="K58" s="116">
        <v>-16.666666666666668</v>
      </c>
    </row>
    <row r="59" spans="1:11" ht="14.1" customHeight="1" x14ac:dyDescent="0.2">
      <c r="A59" s="306" t="s">
        <v>287</v>
      </c>
      <c r="B59" s="307" t="s">
        <v>288</v>
      </c>
      <c r="C59" s="308"/>
      <c r="D59" s="113">
        <v>0.60882800608828003</v>
      </c>
      <c r="E59" s="115">
        <v>32</v>
      </c>
      <c r="F59" s="114">
        <v>22</v>
      </c>
      <c r="G59" s="114">
        <v>36</v>
      </c>
      <c r="H59" s="114">
        <v>18</v>
      </c>
      <c r="I59" s="140">
        <v>37</v>
      </c>
      <c r="J59" s="115">
        <v>-5</v>
      </c>
      <c r="K59" s="116">
        <v>-13.513513513513514</v>
      </c>
    </row>
    <row r="60" spans="1:11" ht="14.1" customHeight="1" x14ac:dyDescent="0.2">
      <c r="A60" s="306">
        <v>81</v>
      </c>
      <c r="B60" s="307" t="s">
        <v>289</v>
      </c>
      <c r="C60" s="308"/>
      <c r="D60" s="113">
        <v>6.7922374429223744</v>
      </c>
      <c r="E60" s="115">
        <v>357</v>
      </c>
      <c r="F60" s="114">
        <v>422</v>
      </c>
      <c r="G60" s="114">
        <v>362</v>
      </c>
      <c r="H60" s="114">
        <v>238</v>
      </c>
      <c r="I60" s="140">
        <v>403</v>
      </c>
      <c r="J60" s="115">
        <v>-46</v>
      </c>
      <c r="K60" s="116">
        <v>-11.41439205955335</v>
      </c>
    </row>
    <row r="61" spans="1:11" ht="14.1" customHeight="1" x14ac:dyDescent="0.2">
      <c r="A61" s="306" t="s">
        <v>290</v>
      </c>
      <c r="B61" s="307" t="s">
        <v>291</v>
      </c>
      <c r="C61" s="308"/>
      <c r="D61" s="113">
        <v>1.9596651445966515</v>
      </c>
      <c r="E61" s="115">
        <v>103</v>
      </c>
      <c r="F61" s="114">
        <v>126</v>
      </c>
      <c r="G61" s="114">
        <v>147</v>
      </c>
      <c r="H61" s="114">
        <v>59</v>
      </c>
      <c r="I61" s="140">
        <v>117</v>
      </c>
      <c r="J61" s="115">
        <v>-14</v>
      </c>
      <c r="K61" s="116">
        <v>-11.965811965811966</v>
      </c>
    </row>
    <row r="62" spans="1:11" ht="14.1" customHeight="1" x14ac:dyDescent="0.2">
      <c r="A62" s="306" t="s">
        <v>292</v>
      </c>
      <c r="B62" s="307" t="s">
        <v>293</v>
      </c>
      <c r="C62" s="308"/>
      <c r="D62" s="113">
        <v>1.4269406392694064</v>
      </c>
      <c r="E62" s="115">
        <v>75</v>
      </c>
      <c r="F62" s="114">
        <v>102</v>
      </c>
      <c r="G62" s="114">
        <v>93</v>
      </c>
      <c r="H62" s="114">
        <v>72</v>
      </c>
      <c r="I62" s="140">
        <v>88</v>
      </c>
      <c r="J62" s="115">
        <v>-13</v>
      </c>
      <c r="K62" s="116">
        <v>-14.772727272727273</v>
      </c>
    </row>
    <row r="63" spans="1:11" ht="14.1" customHeight="1" x14ac:dyDescent="0.2">
      <c r="A63" s="306"/>
      <c r="B63" s="307" t="s">
        <v>294</v>
      </c>
      <c r="C63" s="308"/>
      <c r="D63" s="113">
        <v>1.3127853881278539</v>
      </c>
      <c r="E63" s="115">
        <v>69</v>
      </c>
      <c r="F63" s="114">
        <v>98</v>
      </c>
      <c r="G63" s="114">
        <v>87</v>
      </c>
      <c r="H63" s="114">
        <v>68</v>
      </c>
      <c r="I63" s="140">
        <v>82</v>
      </c>
      <c r="J63" s="115">
        <v>-13</v>
      </c>
      <c r="K63" s="116">
        <v>-15.853658536585366</v>
      </c>
    </row>
    <row r="64" spans="1:11" ht="14.1" customHeight="1" x14ac:dyDescent="0.2">
      <c r="A64" s="306" t="s">
        <v>295</v>
      </c>
      <c r="B64" s="307" t="s">
        <v>296</v>
      </c>
      <c r="C64" s="308"/>
      <c r="D64" s="113">
        <v>0.64687975646879758</v>
      </c>
      <c r="E64" s="115">
        <v>34</v>
      </c>
      <c r="F64" s="114">
        <v>28</v>
      </c>
      <c r="G64" s="114">
        <v>38</v>
      </c>
      <c r="H64" s="114">
        <v>37</v>
      </c>
      <c r="I64" s="140">
        <v>40</v>
      </c>
      <c r="J64" s="115">
        <v>-6</v>
      </c>
      <c r="K64" s="116">
        <v>-15</v>
      </c>
    </row>
    <row r="65" spans="1:11" ht="14.1" customHeight="1" x14ac:dyDescent="0.2">
      <c r="A65" s="306" t="s">
        <v>297</v>
      </c>
      <c r="B65" s="307" t="s">
        <v>298</v>
      </c>
      <c r="C65" s="308"/>
      <c r="D65" s="113">
        <v>1.9596651445966515</v>
      </c>
      <c r="E65" s="115">
        <v>103</v>
      </c>
      <c r="F65" s="114">
        <v>145</v>
      </c>
      <c r="G65" s="114">
        <v>54</v>
      </c>
      <c r="H65" s="114">
        <v>49</v>
      </c>
      <c r="I65" s="140">
        <v>111</v>
      </c>
      <c r="J65" s="115">
        <v>-8</v>
      </c>
      <c r="K65" s="116">
        <v>-7.2072072072072073</v>
      </c>
    </row>
    <row r="66" spans="1:11" ht="14.1" customHeight="1" x14ac:dyDescent="0.2">
      <c r="A66" s="306">
        <v>82</v>
      </c>
      <c r="B66" s="307" t="s">
        <v>299</v>
      </c>
      <c r="C66" s="308"/>
      <c r="D66" s="113">
        <v>3.7480974124809743</v>
      </c>
      <c r="E66" s="115">
        <v>197</v>
      </c>
      <c r="F66" s="114">
        <v>139</v>
      </c>
      <c r="G66" s="114">
        <v>256</v>
      </c>
      <c r="H66" s="114">
        <v>136</v>
      </c>
      <c r="I66" s="140">
        <v>242</v>
      </c>
      <c r="J66" s="115">
        <v>-45</v>
      </c>
      <c r="K66" s="116">
        <v>-18.595041322314049</v>
      </c>
    </row>
    <row r="67" spans="1:11" ht="14.1" customHeight="1" x14ac:dyDescent="0.2">
      <c r="A67" s="306" t="s">
        <v>300</v>
      </c>
      <c r="B67" s="307" t="s">
        <v>301</v>
      </c>
      <c r="C67" s="308"/>
      <c r="D67" s="113">
        <v>2.3972602739726026</v>
      </c>
      <c r="E67" s="115">
        <v>126</v>
      </c>
      <c r="F67" s="114">
        <v>98</v>
      </c>
      <c r="G67" s="114">
        <v>196</v>
      </c>
      <c r="H67" s="114">
        <v>101</v>
      </c>
      <c r="I67" s="140">
        <v>186</v>
      </c>
      <c r="J67" s="115">
        <v>-60</v>
      </c>
      <c r="K67" s="116">
        <v>-32.258064516129032</v>
      </c>
    </row>
    <row r="68" spans="1:11" ht="14.1" customHeight="1" x14ac:dyDescent="0.2">
      <c r="A68" s="306" t="s">
        <v>302</v>
      </c>
      <c r="B68" s="307" t="s">
        <v>303</v>
      </c>
      <c r="C68" s="308"/>
      <c r="D68" s="113">
        <v>0.79908675799086759</v>
      </c>
      <c r="E68" s="115">
        <v>42</v>
      </c>
      <c r="F68" s="114">
        <v>30</v>
      </c>
      <c r="G68" s="114">
        <v>39</v>
      </c>
      <c r="H68" s="114">
        <v>25</v>
      </c>
      <c r="I68" s="140">
        <v>38</v>
      </c>
      <c r="J68" s="115">
        <v>4</v>
      </c>
      <c r="K68" s="116">
        <v>10.526315789473685</v>
      </c>
    </row>
    <row r="69" spans="1:11" ht="14.1" customHeight="1" x14ac:dyDescent="0.2">
      <c r="A69" s="306">
        <v>83</v>
      </c>
      <c r="B69" s="307" t="s">
        <v>304</v>
      </c>
      <c r="C69" s="308"/>
      <c r="D69" s="113">
        <v>3.4056316590563167</v>
      </c>
      <c r="E69" s="115">
        <v>179</v>
      </c>
      <c r="F69" s="114">
        <v>104</v>
      </c>
      <c r="G69" s="114">
        <v>242</v>
      </c>
      <c r="H69" s="114">
        <v>82</v>
      </c>
      <c r="I69" s="140">
        <v>181</v>
      </c>
      <c r="J69" s="115">
        <v>-2</v>
      </c>
      <c r="K69" s="116">
        <v>-1.1049723756906078</v>
      </c>
    </row>
    <row r="70" spans="1:11" ht="14.1" customHeight="1" x14ac:dyDescent="0.2">
      <c r="A70" s="306" t="s">
        <v>305</v>
      </c>
      <c r="B70" s="307" t="s">
        <v>306</v>
      </c>
      <c r="C70" s="308"/>
      <c r="D70" s="113">
        <v>2.6445966514459665</v>
      </c>
      <c r="E70" s="115">
        <v>139</v>
      </c>
      <c r="F70" s="114">
        <v>51</v>
      </c>
      <c r="G70" s="114">
        <v>182</v>
      </c>
      <c r="H70" s="114">
        <v>56</v>
      </c>
      <c r="I70" s="140">
        <v>125</v>
      </c>
      <c r="J70" s="115">
        <v>14</v>
      </c>
      <c r="K70" s="116">
        <v>11.2</v>
      </c>
    </row>
    <row r="71" spans="1:11" ht="14.1" customHeight="1" x14ac:dyDescent="0.2">
      <c r="A71" s="306"/>
      <c r="B71" s="307" t="s">
        <v>307</v>
      </c>
      <c r="C71" s="308"/>
      <c r="D71" s="113">
        <v>2.1689497716894977</v>
      </c>
      <c r="E71" s="115">
        <v>114</v>
      </c>
      <c r="F71" s="114">
        <v>42</v>
      </c>
      <c r="G71" s="114">
        <v>164</v>
      </c>
      <c r="H71" s="114">
        <v>47</v>
      </c>
      <c r="I71" s="140">
        <v>102</v>
      </c>
      <c r="J71" s="115">
        <v>12</v>
      </c>
      <c r="K71" s="116">
        <v>11.764705882352942</v>
      </c>
    </row>
    <row r="72" spans="1:11" ht="14.1" customHeight="1" x14ac:dyDescent="0.2">
      <c r="A72" s="306">
        <v>84</v>
      </c>
      <c r="B72" s="307" t="s">
        <v>308</v>
      </c>
      <c r="C72" s="308"/>
      <c r="D72" s="113">
        <v>0.4756468797564688</v>
      </c>
      <c r="E72" s="115">
        <v>25</v>
      </c>
      <c r="F72" s="114">
        <v>16</v>
      </c>
      <c r="G72" s="114">
        <v>57</v>
      </c>
      <c r="H72" s="114">
        <v>18</v>
      </c>
      <c r="I72" s="140">
        <v>35</v>
      </c>
      <c r="J72" s="115">
        <v>-10</v>
      </c>
      <c r="K72" s="116">
        <v>-28.571428571428573</v>
      </c>
    </row>
    <row r="73" spans="1:11" ht="14.1" customHeight="1" x14ac:dyDescent="0.2">
      <c r="A73" s="306" t="s">
        <v>309</v>
      </c>
      <c r="B73" s="307" t="s">
        <v>310</v>
      </c>
      <c r="C73" s="308"/>
      <c r="D73" s="113">
        <v>9.5129375951293754E-2</v>
      </c>
      <c r="E73" s="115">
        <v>5</v>
      </c>
      <c r="F73" s="114">
        <v>7</v>
      </c>
      <c r="G73" s="114">
        <v>40</v>
      </c>
      <c r="H73" s="114">
        <v>6</v>
      </c>
      <c r="I73" s="140">
        <v>6</v>
      </c>
      <c r="J73" s="115">
        <v>-1</v>
      </c>
      <c r="K73" s="116">
        <v>-16.666666666666668</v>
      </c>
    </row>
    <row r="74" spans="1:11" ht="14.1" customHeight="1" x14ac:dyDescent="0.2">
      <c r="A74" s="306" t="s">
        <v>311</v>
      </c>
      <c r="B74" s="307" t="s">
        <v>312</v>
      </c>
      <c r="C74" s="308"/>
      <c r="D74" s="113">
        <v>5.7077625570776253E-2</v>
      </c>
      <c r="E74" s="115">
        <v>3</v>
      </c>
      <c r="F74" s="114" t="s">
        <v>513</v>
      </c>
      <c r="G74" s="114">
        <v>7</v>
      </c>
      <c r="H74" s="114" t="s">
        <v>513</v>
      </c>
      <c r="I74" s="140">
        <v>4</v>
      </c>
      <c r="J74" s="115">
        <v>-1</v>
      </c>
      <c r="K74" s="116">
        <v>-25</v>
      </c>
    </row>
    <row r="75" spans="1:11" ht="14.1" customHeight="1" x14ac:dyDescent="0.2">
      <c r="A75" s="306" t="s">
        <v>313</v>
      </c>
      <c r="B75" s="307" t="s">
        <v>314</v>
      </c>
      <c r="C75" s="308"/>
      <c r="D75" s="113">
        <v>0</v>
      </c>
      <c r="E75" s="115">
        <v>0</v>
      </c>
      <c r="F75" s="114" t="s">
        <v>513</v>
      </c>
      <c r="G75" s="114">
        <v>0</v>
      </c>
      <c r="H75" s="114">
        <v>0</v>
      </c>
      <c r="I75" s="140" t="s">
        <v>513</v>
      </c>
      <c r="J75" s="115" t="s">
        <v>513</v>
      </c>
      <c r="K75" s="116" t="s">
        <v>513</v>
      </c>
    </row>
    <row r="76" spans="1:11" ht="14.1" customHeight="1" x14ac:dyDescent="0.2">
      <c r="A76" s="306">
        <v>91</v>
      </c>
      <c r="B76" s="307" t="s">
        <v>315</v>
      </c>
      <c r="C76" s="308"/>
      <c r="D76" s="113">
        <v>5.7077625570776253E-2</v>
      </c>
      <c r="E76" s="115">
        <v>3</v>
      </c>
      <c r="F76" s="114" t="s">
        <v>513</v>
      </c>
      <c r="G76" s="114">
        <v>7</v>
      </c>
      <c r="H76" s="114" t="s">
        <v>513</v>
      </c>
      <c r="I76" s="140" t="s">
        <v>513</v>
      </c>
      <c r="J76" s="115" t="s">
        <v>513</v>
      </c>
      <c r="K76" s="116" t="s">
        <v>513</v>
      </c>
    </row>
    <row r="77" spans="1:11" ht="14.1" customHeight="1" x14ac:dyDescent="0.2">
      <c r="A77" s="306">
        <v>92</v>
      </c>
      <c r="B77" s="307" t="s">
        <v>316</v>
      </c>
      <c r="C77" s="308"/>
      <c r="D77" s="113">
        <v>0.28538812785388129</v>
      </c>
      <c r="E77" s="115">
        <v>15</v>
      </c>
      <c r="F77" s="114">
        <v>14</v>
      </c>
      <c r="G77" s="114">
        <v>17</v>
      </c>
      <c r="H77" s="114">
        <v>8</v>
      </c>
      <c r="I77" s="140">
        <v>16</v>
      </c>
      <c r="J77" s="115">
        <v>-1</v>
      </c>
      <c r="K77" s="116">
        <v>-6.25</v>
      </c>
    </row>
    <row r="78" spans="1:11" ht="14.1" customHeight="1" x14ac:dyDescent="0.2">
      <c r="A78" s="306">
        <v>93</v>
      </c>
      <c r="B78" s="307" t="s">
        <v>317</v>
      </c>
      <c r="C78" s="308"/>
      <c r="D78" s="113">
        <v>0.13318112633181126</v>
      </c>
      <c r="E78" s="115">
        <v>7</v>
      </c>
      <c r="F78" s="114">
        <v>7</v>
      </c>
      <c r="G78" s="114">
        <v>5</v>
      </c>
      <c r="H78" s="114">
        <v>12</v>
      </c>
      <c r="I78" s="140">
        <v>7</v>
      </c>
      <c r="J78" s="115">
        <v>0</v>
      </c>
      <c r="K78" s="116">
        <v>0</v>
      </c>
    </row>
    <row r="79" spans="1:11" ht="14.1" customHeight="1" x14ac:dyDescent="0.2">
      <c r="A79" s="306">
        <v>94</v>
      </c>
      <c r="B79" s="307" t="s">
        <v>318</v>
      </c>
      <c r="C79" s="308"/>
      <c r="D79" s="113">
        <v>0.19025875190258751</v>
      </c>
      <c r="E79" s="115">
        <v>10</v>
      </c>
      <c r="F79" s="114">
        <v>11</v>
      </c>
      <c r="G79" s="114">
        <v>5</v>
      </c>
      <c r="H79" s="114" t="s">
        <v>513</v>
      </c>
      <c r="I79" s="140" t="s">
        <v>513</v>
      </c>
      <c r="J79" s="115" t="s">
        <v>513</v>
      </c>
      <c r="K79" s="116" t="s">
        <v>513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0.17123287671232876</v>
      </c>
      <c r="E81" s="143">
        <v>9</v>
      </c>
      <c r="F81" s="144">
        <v>15</v>
      </c>
      <c r="G81" s="144">
        <v>50</v>
      </c>
      <c r="H81" s="144">
        <v>12</v>
      </c>
      <c r="I81" s="145">
        <v>12</v>
      </c>
      <c r="J81" s="143">
        <v>-3</v>
      </c>
      <c r="K81" s="146">
        <v>-25</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47227</v>
      </c>
      <c r="C10" s="114">
        <v>26069</v>
      </c>
      <c r="D10" s="114">
        <v>21158</v>
      </c>
      <c r="E10" s="114">
        <v>38069</v>
      </c>
      <c r="F10" s="114">
        <v>8770</v>
      </c>
      <c r="G10" s="114">
        <v>7704</v>
      </c>
      <c r="H10" s="114">
        <v>11236</v>
      </c>
      <c r="I10" s="115">
        <v>14442</v>
      </c>
      <c r="J10" s="114">
        <v>10527</v>
      </c>
      <c r="K10" s="114">
        <v>3915</v>
      </c>
      <c r="L10" s="423">
        <v>4489</v>
      </c>
      <c r="M10" s="424">
        <v>4079</v>
      </c>
    </row>
    <row r="11" spans="1:13" ht="11.1" customHeight="1" x14ac:dyDescent="0.2">
      <c r="A11" s="422" t="s">
        <v>387</v>
      </c>
      <c r="B11" s="115">
        <v>49299</v>
      </c>
      <c r="C11" s="114">
        <v>27566</v>
      </c>
      <c r="D11" s="114">
        <v>21733</v>
      </c>
      <c r="E11" s="114">
        <v>39876</v>
      </c>
      <c r="F11" s="114">
        <v>9040</v>
      </c>
      <c r="G11" s="114">
        <v>7876</v>
      </c>
      <c r="H11" s="114">
        <v>11966</v>
      </c>
      <c r="I11" s="115">
        <v>15000</v>
      </c>
      <c r="J11" s="114">
        <v>10689</v>
      </c>
      <c r="K11" s="114">
        <v>4311</v>
      </c>
      <c r="L11" s="423">
        <v>4802</v>
      </c>
      <c r="M11" s="424">
        <v>2824</v>
      </c>
    </row>
    <row r="12" spans="1:13" ht="11.1" customHeight="1" x14ac:dyDescent="0.2">
      <c r="A12" s="422" t="s">
        <v>388</v>
      </c>
      <c r="B12" s="115">
        <v>50214</v>
      </c>
      <c r="C12" s="114">
        <v>28091</v>
      </c>
      <c r="D12" s="114">
        <v>22123</v>
      </c>
      <c r="E12" s="114">
        <v>40577</v>
      </c>
      <c r="F12" s="114">
        <v>9249</v>
      </c>
      <c r="G12" s="114">
        <v>8509</v>
      </c>
      <c r="H12" s="114">
        <v>12219</v>
      </c>
      <c r="I12" s="115">
        <v>15339</v>
      </c>
      <c r="J12" s="114">
        <v>10916</v>
      </c>
      <c r="K12" s="114">
        <v>4423</v>
      </c>
      <c r="L12" s="423">
        <v>5041</v>
      </c>
      <c r="M12" s="424">
        <v>4381</v>
      </c>
    </row>
    <row r="13" spans="1:13" s="110" customFormat="1" ht="11.1" customHeight="1" x14ac:dyDescent="0.2">
      <c r="A13" s="422" t="s">
        <v>389</v>
      </c>
      <c r="B13" s="115">
        <v>47854</v>
      </c>
      <c r="C13" s="114">
        <v>26327</v>
      </c>
      <c r="D13" s="114">
        <v>21527</v>
      </c>
      <c r="E13" s="114">
        <v>38290</v>
      </c>
      <c r="F13" s="114">
        <v>9173</v>
      </c>
      <c r="G13" s="114">
        <v>8063</v>
      </c>
      <c r="H13" s="114">
        <v>11717</v>
      </c>
      <c r="I13" s="115">
        <v>15024</v>
      </c>
      <c r="J13" s="114">
        <v>10837</v>
      </c>
      <c r="K13" s="114">
        <v>4187</v>
      </c>
      <c r="L13" s="423">
        <v>2693</v>
      </c>
      <c r="M13" s="424">
        <v>5062</v>
      </c>
    </row>
    <row r="14" spans="1:13" ht="15" customHeight="1" x14ac:dyDescent="0.2">
      <c r="A14" s="422" t="s">
        <v>390</v>
      </c>
      <c r="B14" s="115">
        <v>49320</v>
      </c>
      <c r="C14" s="114">
        <v>27292</v>
      </c>
      <c r="D14" s="114">
        <v>22028</v>
      </c>
      <c r="E14" s="114">
        <v>37748</v>
      </c>
      <c r="F14" s="114">
        <v>11247</v>
      </c>
      <c r="G14" s="114">
        <v>8103</v>
      </c>
      <c r="H14" s="114">
        <v>12172</v>
      </c>
      <c r="I14" s="115">
        <v>15001</v>
      </c>
      <c r="J14" s="114">
        <v>10648</v>
      </c>
      <c r="K14" s="114">
        <v>4353</v>
      </c>
      <c r="L14" s="423">
        <v>5803</v>
      </c>
      <c r="M14" s="424">
        <v>4407</v>
      </c>
    </row>
    <row r="15" spans="1:13" ht="11.1" customHeight="1" x14ac:dyDescent="0.2">
      <c r="A15" s="422" t="s">
        <v>387</v>
      </c>
      <c r="B15" s="115">
        <v>51136</v>
      </c>
      <c r="C15" s="114">
        <v>28536</v>
      </c>
      <c r="D15" s="114">
        <v>22600</v>
      </c>
      <c r="E15" s="114">
        <v>38916</v>
      </c>
      <c r="F15" s="114">
        <v>11901</v>
      </c>
      <c r="G15" s="114">
        <v>8147</v>
      </c>
      <c r="H15" s="114">
        <v>12834</v>
      </c>
      <c r="I15" s="115">
        <v>15613</v>
      </c>
      <c r="J15" s="114">
        <v>10923</v>
      </c>
      <c r="K15" s="114">
        <v>4690</v>
      </c>
      <c r="L15" s="423">
        <v>4654</v>
      </c>
      <c r="M15" s="424">
        <v>2897</v>
      </c>
    </row>
    <row r="16" spans="1:13" ht="11.1" customHeight="1" x14ac:dyDescent="0.2">
      <c r="A16" s="422" t="s">
        <v>388</v>
      </c>
      <c r="B16" s="115">
        <v>52316</v>
      </c>
      <c r="C16" s="114">
        <v>29361</v>
      </c>
      <c r="D16" s="114">
        <v>22955</v>
      </c>
      <c r="E16" s="114">
        <v>40064</v>
      </c>
      <c r="F16" s="114">
        <v>12149</v>
      </c>
      <c r="G16" s="114">
        <v>8833</v>
      </c>
      <c r="H16" s="114">
        <v>13105</v>
      </c>
      <c r="I16" s="115">
        <v>15721</v>
      </c>
      <c r="J16" s="114">
        <v>10890</v>
      </c>
      <c r="K16" s="114">
        <v>4831</v>
      </c>
      <c r="L16" s="423">
        <v>5729</v>
      </c>
      <c r="M16" s="424">
        <v>4673</v>
      </c>
    </row>
    <row r="17" spans="1:13" s="110" customFormat="1" ht="11.1" customHeight="1" x14ac:dyDescent="0.2">
      <c r="A17" s="422" t="s">
        <v>389</v>
      </c>
      <c r="B17" s="115">
        <v>49799</v>
      </c>
      <c r="C17" s="114">
        <v>27565</v>
      </c>
      <c r="D17" s="114">
        <v>22234</v>
      </c>
      <c r="E17" s="114">
        <v>38086</v>
      </c>
      <c r="F17" s="114">
        <v>11700</v>
      </c>
      <c r="G17" s="114">
        <v>8270</v>
      </c>
      <c r="H17" s="114">
        <v>12581</v>
      </c>
      <c r="I17" s="115">
        <v>15403</v>
      </c>
      <c r="J17" s="114">
        <v>10789</v>
      </c>
      <c r="K17" s="114">
        <v>4614</v>
      </c>
      <c r="L17" s="423">
        <v>2576</v>
      </c>
      <c r="M17" s="424">
        <v>4987</v>
      </c>
    </row>
    <row r="18" spans="1:13" ht="15" customHeight="1" x14ac:dyDescent="0.2">
      <c r="A18" s="422" t="s">
        <v>391</v>
      </c>
      <c r="B18" s="115">
        <v>51022</v>
      </c>
      <c r="C18" s="114">
        <v>28339</v>
      </c>
      <c r="D18" s="114">
        <v>22683</v>
      </c>
      <c r="E18" s="114">
        <v>38711</v>
      </c>
      <c r="F18" s="114">
        <v>12286</v>
      </c>
      <c r="G18" s="114">
        <v>8135</v>
      </c>
      <c r="H18" s="114">
        <v>13015</v>
      </c>
      <c r="I18" s="115">
        <v>15441</v>
      </c>
      <c r="J18" s="114">
        <v>10712</v>
      </c>
      <c r="K18" s="114">
        <v>4729</v>
      </c>
      <c r="L18" s="423">
        <v>5771</v>
      </c>
      <c r="M18" s="424">
        <v>4584</v>
      </c>
    </row>
    <row r="19" spans="1:13" ht="11.1" customHeight="1" x14ac:dyDescent="0.2">
      <c r="A19" s="422" t="s">
        <v>387</v>
      </c>
      <c r="B19" s="115">
        <v>52510</v>
      </c>
      <c r="C19" s="114">
        <v>29369</v>
      </c>
      <c r="D19" s="114">
        <v>23141</v>
      </c>
      <c r="E19" s="114">
        <v>39817</v>
      </c>
      <c r="F19" s="114">
        <v>12652</v>
      </c>
      <c r="G19" s="114">
        <v>8004</v>
      </c>
      <c r="H19" s="114">
        <v>13736</v>
      </c>
      <c r="I19" s="115">
        <v>15995</v>
      </c>
      <c r="J19" s="114">
        <v>10947</v>
      </c>
      <c r="K19" s="114">
        <v>5048</v>
      </c>
      <c r="L19" s="423">
        <v>5520</v>
      </c>
      <c r="M19" s="424">
        <v>4110</v>
      </c>
    </row>
    <row r="20" spans="1:13" ht="11.1" customHeight="1" x14ac:dyDescent="0.2">
      <c r="A20" s="422" t="s">
        <v>388</v>
      </c>
      <c r="B20" s="115">
        <v>53683</v>
      </c>
      <c r="C20" s="114">
        <v>29984</v>
      </c>
      <c r="D20" s="114">
        <v>23699</v>
      </c>
      <c r="E20" s="114">
        <v>40745</v>
      </c>
      <c r="F20" s="114">
        <v>12930</v>
      </c>
      <c r="G20" s="114">
        <v>8690</v>
      </c>
      <c r="H20" s="114">
        <v>14042</v>
      </c>
      <c r="I20" s="115">
        <v>16196</v>
      </c>
      <c r="J20" s="114">
        <v>10978</v>
      </c>
      <c r="K20" s="114">
        <v>5218</v>
      </c>
      <c r="L20" s="423">
        <v>4928</v>
      </c>
      <c r="M20" s="424">
        <v>4072</v>
      </c>
    </row>
    <row r="21" spans="1:13" s="110" customFormat="1" ht="11.1" customHeight="1" x14ac:dyDescent="0.2">
      <c r="A21" s="422" t="s">
        <v>389</v>
      </c>
      <c r="B21" s="115">
        <v>50994</v>
      </c>
      <c r="C21" s="114">
        <v>27943</v>
      </c>
      <c r="D21" s="114">
        <v>23051</v>
      </c>
      <c r="E21" s="114">
        <v>38698</v>
      </c>
      <c r="F21" s="114">
        <v>12290</v>
      </c>
      <c r="G21" s="114">
        <v>8141</v>
      </c>
      <c r="H21" s="114">
        <v>13527</v>
      </c>
      <c r="I21" s="115">
        <v>15918</v>
      </c>
      <c r="J21" s="114">
        <v>10975</v>
      </c>
      <c r="K21" s="114">
        <v>4943</v>
      </c>
      <c r="L21" s="423">
        <v>2400</v>
      </c>
      <c r="M21" s="424">
        <v>5046</v>
      </c>
    </row>
    <row r="22" spans="1:13" ht="15" customHeight="1" x14ac:dyDescent="0.2">
      <c r="A22" s="422" t="s">
        <v>392</v>
      </c>
      <c r="B22" s="115">
        <v>51818</v>
      </c>
      <c r="C22" s="114">
        <v>28543</v>
      </c>
      <c r="D22" s="114">
        <v>23275</v>
      </c>
      <c r="E22" s="114">
        <v>39371</v>
      </c>
      <c r="F22" s="114">
        <v>12386</v>
      </c>
      <c r="G22" s="114">
        <v>8023</v>
      </c>
      <c r="H22" s="114">
        <v>13896</v>
      </c>
      <c r="I22" s="115">
        <v>15999</v>
      </c>
      <c r="J22" s="114">
        <v>10964</v>
      </c>
      <c r="K22" s="114">
        <v>5035</v>
      </c>
      <c r="L22" s="423">
        <v>5139</v>
      </c>
      <c r="M22" s="424">
        <v>4361</v>
      </c>
    </row>
    <row r="23" spans="1:13" ht="11.1" customHeight="1" x14ac:dyDescent="0.2">
      <c r="A23" s="422" t="s">
        <v>387</v>
      </c>
      <c r="B23" s="115">
        <v>53447</v>
      </c>
      <c r="C23" s="114">
        <v>29791</v>
      </c>
      <c r="D23" s="114">
        <v>23656</v>
      </c>
      <c r="E23" s="114">
        <v>40640</v>
      </c>
      <c r="F23" s="114">
        <v>12743</v>
      </c>
      <c r="G23" s="114">
        <v>8013</v>
      </c>
      <c r="H23" s="114">
        <v>14701</v>
      </c>
      <c r="I23" s="115">
        <v>16405</v>
      </c>
      <c r="J23" s="114">
        <v>11040</v>
      </c>
      <c r="K23" s="114">
        <v>5365</v>
      </c>
      <c r="L23" s="423">
        <v>4381</v>
      </c>
      <c r="M23" s="424">
        <v>2811</v>
      </c>
    </row>
    <row r="24" spans="1:13" ht="11.1" customHeight="1" x14ac:dyDescent="0.2">
      <c r="A24" s="422" t="s">
        <v>388</v>
      </c>
      <c r="B24" s="115">
        <v>54572</v>
      </c>
      <c r="C24" s="114">
        <v>30450</v>
      </c>
      <c r="D24" s="114">
        <v>24122</v>
      </c>
      <c r="E24" s="114">
        <v>41311</v>
      </c>
      <c r="F24" s="114">
        <v>12904</v>
      </c>
      <c r="G24" s="114">
        <v>8696</v>
      </c>
      <c r="H24" s="114">
        <v>14956</v>
      </c>
      <c r="I24" s="115">
        <v>16743</v>
      </c>
      <c r="J24" s="114">
        <v>11090</v>
      </c>
      <c r="K24" s="114">
        <v>5653</v>
      </c>
      <c r="L24" s="423">
        <v>4864</v>
      </c>
      <c r="M24" s="424">
        <v>4017</v>
      </c>
    </row>
    <row r="25" spans="1:13" s="110" customFormat="1" ht="11.1" customHeight="1" x14ac:dyDescent="0.2">
      <c r="A25" s="422" t="s">
        <v>389</v>
      </c>
      <c r="B25" s="115">
        <v>52077</v>
      </c>
      <c r="C25" s="114">
        <v>28568</v>
      </c>
      <c r="D25" s="114">
        <v>23509</v>
      </c>
      <c r="E25" s="114">
        <v>39084</v>
      </c>
      <c r="F25" s="114">
        <v>12631</v>
      </c>
      <c r="G25" s="114">
        <v>8170</v>
      </c>
      <c r="H25" s="114">
        <v>14408</v>
      </c>
      <c r="I25" s="115">
        <v>16518</v>
      </c>
      <c r="J25" s="114">
        <v>11084</v>
      </c>
      <c r="K25" s="114">
        <v>5434</v>
      </c>
      <c r="L25" s="423">
        <v>2412</v>
      </c>
      <c r="M25" s="424">
        <v>4934</v>
      </c>
    </row>
    <row r="26" spans="1:13" ht="15" customHeight="1" x14ac:dyDescent="0.2">
      <c r="A26" s="422" t="s">
        <v>393</v>
      </c>
      <c r="B26" s="115">
        <v>53418</v>
      </c>
      <c r="C26" s="114">
        <v>29617</v>
      </c>
      <c r="D26" s="114">
        <v>23801</v>
      </c>
      <c r="E26" s="114">
        <v>40178</v>
      </c>
      <c r="F26" s="114">
        <v>12881</v>
      </c>
      <c r="G26" s="114">
        <v>8115</v>
      </c>
      <c r="H26" s="114">
        <v>14929</v>
      </c>
      <c r="I26" s="115">
        <v>16532</v>
      </c>
      <c r="J26" s="114">
        <v>11014</v>
      </c>
      <c r="K26" s="114">
        <v>5518</v>
      </c>
      <c r="L26" s="423">
        <v>6134</v>
      </c>
      <c r="M26" s="424">
        <v>4866</v>
      </c>
    </row>
    <row r="27" spans="1:13" ht="11.1" customHeight="1" x14ac:dyDescent="0.2">
      <c r="A27" s="422" t="s">
        <v>387</v>
      </c>
      <c r="B27" s="115">
        <v>54758</v>
      </c>
      <c r="C27" s="114">
        <v>30444</v>
      </c>
      <c r="D27" s="114">
        <v>24314</v>
      </c>
      <c r="E27" s="114">
        <v>41114</v>
      </c>
      <c r="F27" s="114">
        <v>13297</v>
      </c>
      <c r="G27" s="114">
        <v>8004</v>
      </c>
      <c r="H27" s="114">
        <v>15627</v>
      </c>
      <c r="I27" s="115">
        <v>17129</v>
      </c>
      <c r="J27" s="114">
        <v>11278</v>
      </c>
      <c r="K27" s="114">
        <v>5851</v>
      </c>
      <c r="L27" s="423">
        <v>4114</v>
      </c>
      <c r="M27" s="424">
        <v>2858</v>
      </c>
    </row>
    <row r="28" spans="1:13" ht="11.1" customHeight="1" x14ac:dyDescent="0.2">
      <c r="A28" s="422" t="s">
        <v>388</v>
      </c>
      <c r="B28" s="115">
        <v>55734</v>
      </c>
      <c r="C28" s="114">
        <v>30992</v>
      </c>
      <c r="D28" s="114">
        <v>24742</v>
      </c>
      <c r="E28" s="114">
        <v>42269</v>
      </c>
      <c r="F28" s="114">
        <v>13433</v>
      </c>
      <c r="G28" s="114">
        <v>8669</v>
      </c>
      <c r="H28" s="114">
        <v>15833</v>
      </c>
      <c r="I28" s="115">
        <v>17307</v>
      </c>
      <c r="J28" s="114">
        <v>11281</v>
      </c>
      <c r="K28" s="114">
        <v>6026</v>
      </c>
      <c r="L28" s="423">
        <v>5548</v>
      </c>
      <c r="M28" s="424">
        <v>4826</v>
      </c>
    </row>
    <row r="29" spans="1:13" s="110" customFormat="1" ht="11.1" customHeight="1" x14ac:dyDescent="0.2">
      <c r="A29" s="422" t="s">
        <v>389</v>
      </c>
      <c r="B29" s="115">
        <v>53386</v>
      </c>
      <c r="C29" s="114">
        <v>29162</v>
      </c>
      <c r="D29" s="114">
        <v>24224</v>
      </c>
      <c r="E29" s="114">
        <v>40173</v>
      </c>
      <c r="F29" s="114">
        <v>13207</v>
      </c>
      <c r="G29" s="114">
        <v>8217</v>
      </c>
      <c r="H29" s="114">
        <v>15280</v>
      </c>
      <c r="I29" s="115">
        <v>17005</v>
      </c>
      <c r="J29" s="114">
        <v>11242</v>
      </c>
      <c r="K29" s="114">
        <v>5763</v>
      </c>
      <c r="L29" s="423">
        <v>2619</v>
      </c>
      <c r="M29" s="424">
        <v>5003</v>
      </c>
    </row>
    <row r="30" spans="1:13" ht="15" customHeight="1" x14ac:dyDescent="0.2">
      <c r="A30" s="422" t="s">
        <v>394</v>
      </c>
      <c r="B30" s="115">
        <v>54738</v>
      </c>
      <c r="C30" s="114">
        <v>30064</v>
      </c>
      <c r="D30" s="114">
        <v>24674</v>
      </c>
      <c r="E30" s="114">
        <v>41098</v>
      </c>
      <c r="F30" s="114">
        <v>13636</v>
      </c>
      <c r="G30" s="114">
        <v>8129</v>
      </c>
      <c r="H30" s="114">
        <v>15830</v>
      </c>
      <c r="I30" s="115">
        <v>16784</v>
      </c>
      <c r="J30" s="114">
        <v>11044</v>
      </c>
      <c r="K30" s="114">
        <v>5740</v>
      </c>
      <c r="L30" s="423">
        <v>5710</v>
      </c>
      <c r="M30" s="424">
        <v>4382</v>
      </c>
    </row>
    <row r="31" spans="1:13" ht="11.1" customHeight="1" x14ac:dyDescent="0.2">
      <c r="A31" s="422" t="s">
        <v>387</v>
      </c>
      <c r="B31" s="115">
        <v>56125</v>
      </c>
      <c r="C31" s="114">
        <v>31107</v>
      </c>
      <c r="D31" s="114">
        <v>25018</v>
      </c>
      <c r="E31" s="114">
        <v>42043</v>
      </c>
      <c r="F31" s="114">
        <v>14079</v>
      </c>
      <c r="G31" s="114">
        <v>8103</v>
      </c>
      <c r="H31" s="114">
        <v>16492</v>
      </c>
      <c r="I31" s="115">
        <v>17240</v>
      </c>
      <c r="J31" s="114">
        <v>11116</v>
      </c>
      <c r="K31" s="114">
        <v>6124</v>
      </c>
      <c r="L31" s="423">
        <v>4102</v>
      </c>
      <c r="M31" s="424">
        <v>2932</v>
      </c>
    </row>
    <row r="32" spans="1:13" ht="11.1" customHeight="1" x14ac:dyDescent="0.2">
      <c r="A32" s="422" t="s">
        <v>388</v>
      </c>
      <c r="B32" s="115">
        <v>57146</v>
      </c>
      <c r="C32" s="114">
        <v>31750</v>
      </c>
      <c r="D32" s="114">
        <v>25396</v>
      </c>
      <c r="E32" s="114">
        <v>42869</v>
      </c>
      <c r="F32" s="114">
        <v>14275</v>
      </c>
      <c r="G32" s="114">
        <v>8699</v>
      </c>
      <c r="H32" s="114">
        <v>16699</v>
      </c>
      <c r="I32" s="115">
        <v>17550</v>
      </c>
      <c r="J32" s="114">
        <v>11240</v>
      </c>
      <c r="K32" s="114">
        <v>6310</v>
      </c>
      <c r="L32" s="423">
        <v>5018</v>
      </c>
      <c r="M32" s="424">
        <v>4165</v>
      </c>
    </row>
    <row r="33" spans="1:13" s="110" customFormat="1" ht="11.1" customHeight="1" x14ac:dyDescent="0.2">
      <c r="A33" s="422" t="s">
        <v>389</v>
      </c>
      <c r="B33" s="115">
        <v>55022</v>
      </c>
      <c r="C33" s="114">
        <v>30095</v>
      </c>
      <c r="D33" s="114">
        <v>24927</v>
      </c>
      <c r="E33" s="114">
        <v>40921</v>
      </c>
      <c r="F33" s="114">
        <v>14100</v>
      </c>
      <c r="G33" s="114">
        <v>8240</v>
      </c>
      <c r="H33" s="114">
        <v>16112</v>
      </c>
      <c r="I33" s="115">
        <v>17332</v>
      </c>
      <c r="J33" s="114">
        <v>11258</v>
      </c>
      <c r="K33" s="114">
        <v>6074</v>
      </c>
      <c r="L33" s="423">
        <v>2789</v>
      </c>
      <c r="M33" s="424">
        <v>4923</v>
      </c>
    </row>
    <row r="34" spans="1:13" ht="15" customHeight="1" x14ac:dyDescent="0.2">
      <c r="A34" s="422" t="s">
        <v>395</v>
      </c>
      <c r="B34" s="115">
        <v>56255</v>
      </c>
      <c r="C34" s="114">
        <v>31003</v>
      </c>
      <c r="D34" s="114">
        <v>25252</v>
      </c>
      <c r="E34" s="114">
        <v>41892</v>
      </c>
      <c r="F34" s="114">
        <v>14363</v>
      </c>
      <c r="G34" s="114">
        <v>8111</v>
      </c>
      <c r="H34" s="114">
        <v>16666</v>
      </c>
      <c r="I34" s="115">
        <v>17247</v>
      </c>
      <c r="J34" s="114">
        <v>11109</v>
      </c>
      <c r="K34" s="114">
        <v>6138</v>
      </c>
      <c r="L34" s="423">
        <v>5723</v>
      </c>
      <c r="M34" s="424">
        <v>4500</v>
      </c>
    </row>
    <row r="35" spans="1:13" ht="11.1" customHeight="1" x14ac:dyDescent="0.2">
      <c r="A35" s="422" t="s">
        <v>387</v>
      </c>
      <c r="B35" s="115">
        <v>57408</v>
      </c>
      <c r="C35" s="114">
        <v>31820</v>
      </c>
      <c r="D35" s="114">
        <v>25588</v>
      </c>
      <c r="E35" s="114">
        <v>42665</v>
      </c>
      <c r="F35" s="114">
        <v>14743</v>
      </c>
      <c r="G35" s="114">
        <v>8048</v>
      </c>
      <c r="H35" s="114">
        <v>17295</v>
      </c>
      <c r="I35" s="115">
        <v>17731</v>
      </c>
      <c r="J35" s="114">
        <v>11188</v>
      </c>
      <c r="K35" s="114">
        <v>6543</v>
      </c>
      <c r="L35" s="423">
        <v>4067</v>
      </c>
      <c r="M35" s="424">
        <v>2964</v>
      </c>
    </row>
    <row r="36" spans="1:13" ht="11.1" customHeight="1" x14ac:dyDescent="0.2">
      <c r="A36" s="422" t="s">
        <v>388</v>
      </c>
      <c r="B36" s="115">
        <v>58499</v>
      </c>
      <c r="C36" s="114">
        <v>32430</v>
      </c>
      <c r="D36" s="114">
        <v>26069</v>
      </c>
      <c r="E36" s="114">
        <v>43505</v>
      </c>
      <c r="F36" s="114">
        <v>14994</v>
      </c>
      <c r="G36" s="114">
        <v>8717</v>
      </c>
      <c r="H36" s="114">
        <v>17539</v>
      </c>
      <c r="I36" s="115">
        <v>17938</v>
      </c>
      <c r="J36" s="114">
        <v>11193</v>
      </c>
      <c r="K36" s="114">
        <v>6745</v>
      </c>
      <c r="L36" s="423">
        <v>5282</v>
      </c>
      <c r="M36" s="424">
        <v>4284</v>
      </c>
    </row>
    <row r="37" spans="1:13" s="110" customFormat="1" ht="11.1" customHeight="1" x14ac:dyDescent="0.2">
      <c r="A37" s="422" t="s">
        <v>389</v>
      </c>
      <c r="B37" s="115">
        <v>56530</v>
      </c>
      <c r="C37" s="114">
        <v>30939</v>
      </c>
      <c r="D37" s="114">
        <v>25591</v>
      </c>
      <c r="E37" s="114">
        <v>41806</v>
      </c>
      <c r="F37" s="114">
        <v>14724</v>
      </c>
      <c r="G37" s="114">
        <v>8285</v>
      </c>
      <c r="H37" s="114">
        <v>17094</v>
      </c>
      <c r="I37" s="115">
        <v>17626</v>
      </c>
      <c r="J37" s="114">
        <v>11214</v>
      </c>
      <c r="K37" s="114">
        <v>6412</v>
      </c>
      <c r="L37" s="423">
        <v>2805</v>
      </c>
      <c r="M37" s="424">
        <v>4851</v>
      </c>
    </row>
    <row r="38" spans="1:13" ht="15" customHeight="1" x14ac:dyDescent="0.2">
      <c r="A38" s="425" t="s">
        <v>396</v>
      </c>
      <c r="B38" s="115">
        <v>57971</v>
      </c>
      <c r="C38" s="114">
        <v>31992</v>
      </c>
      <c r="D38" s="114">
        <v>25979</v>
      </c>
      <c r="E38" s="114">
        <v>42906</v>
      </c>
      <c r="F38" s="114">
        <v>15065</v>
      </c>
      <c r="G38" s="114">
        <v>8208</v>
      </c>
      <c r="H38" s="114">
        <v>17724</v>
      </c>
      <c r="I38" s="115">
        <v>17524</v>
      </c>
      <c r="J38" s="114">
        <v>11070</v>
      </c>
      <c r="K38" s="114">
        <v>6454</v>
      </c>
      <c r="L38" s="423">
        <v>6293</v>
      </c>
      <c r="M38" s="424">
        <v>4947</v>
      </c>
    </row>
    <row r="39" spans="1:13" ht="11.1" customHeight="1" x14ac:dyDescent="0.2">
      <c r="A39" s="422" t="s">
        <v>387</v>
      </c>
      <c r="B39" s="115">
        <v>59106</v>
      </c>
      <c r="C39" s="114">
        <v>32781</v>
      </c>
      <c r="D39" s="114">
        <v>26325</v>
      </c>
      <c r="E39" s="114">
        <v>43656</v>
      </c>
      <c r="F39" s="114">
        <v>15450</v>
      </c>
      <c r="G39" s="114">
        <v>8100</v>
      </c>
      <c r="H39" s="114">
        <v>18316</v>
      </c>
      <c r="I39" s="115">
        <v>18062</v>
      </c>
      <c r="J39" s="114">
        <v>11248</v>
      </c>
      <c r="K39" s="114">
        <v>6814</v>
      </c>
      <c r="L39" s="423">
        <v>4316</v>
      </c>
      <c r="M39" s="424">
        <v>3255</v>
      </c>
    </row>
    <row r="40" spans="1:13" ht="11.1" customHeight="1" x14ac:dyDescent="0.2">
      <c r="A40" s="425" t="s">
        <v>388</v>
      </c>
      <c r="B40" s="115">
        <v>60141</v>
      </c>
      <c r="C40" s="114">
        <v>33483</v>
      </c>
      <c r="D40" s="114">
        <v>26658</v>
      </c>
      <c r="E40" s="114">
        <v>44536</v>
      </c>
      <c r="F40" s="114">
        <v>15605</v>
      </c>
      <c r="G40" s="114">
        <v>8866</v>
      </c>
      <c r="H40" s="114">
        <v>18511</v>
      </c>
      <c r="I40" s="115">
        <v>18167</v>
      </c>
      <c r="J40" s="114">
        <v>11227</v>
      </c>
      <c r="K40" s="114">
        <v>6940</v>
      </c>
      <c r="L40" s="423">
        <v>5891</v>
      </c>
      <c r="M40" s="424">
        <v>5020</v>
      </c>
    </row>
    <row r="41" spans="1:13" s="110" customFormat="1" ht="11.1" customHeight="1" x14ac:dyDescent="0.2">
      <c r="A41" s="422" t="s">
        <v>389</v>
      </c>
      <c r="B41" s="115">
        <v>58249</v>
      </c>
      <c r="C41" s="114">
        <v>32022</v>
      </c>
      <c r="D41" s="114">
        <v>26227</v>
      </c>
      <c r="E41" s="114">
        <v>42907</v>
      </c>
      <c r="F41" s="114">
        <v>15342</v>
      </c>
      <c r="G41" s="114">
        <v>8531</v>
      </c>
      <c r="H41" s="114">
        <v>17980</v>
      </c>
      <c r="I41" s="115">
        <v>18143</v>
      </c>
      <c r="J41" s="114">
        <v>11322</v>
      </c>
      <c r="K41" s="114">
        <v>6821</v>
      </c>
      <c r="L41" s="423">
        <v>3123</v>
      </c>
      <c r="M41" s="424">
        <v>5076</v>
      </c>
    </row>
    <row r="42" spans="1:13" ht="15" customHeight="1" x14ac:dyDescent="0.2">
      <c r="A42" s="422" t="s">
        <v>397</v>
      </c>
      <c r="B42" s="115">
        <v>59333</v>
      </c>
      <c r="C42" s="114">
        <v>32757</v>
      </c>
      <c r="D42" s="114">
        <v>26576</v>
      </c>
      <c r="E42" s="114">
        <v>43697</v>
      </c>
      <c r="F42" s="114">
        <v>15636</v>
      </c>
      <c r="G42" s="114">
        <v>8391</v>
      </c>
      <c r="H42" s="114">
        <v>18516</v>
      </c>
      <c r="I42" s="115">
        <v>18185</v>
      </c>
      <c r="J42" s="114">
        <v>11142</v>
      </c>
      <c r="K42" s="114">
        <v>7043</v>
      </c>
      <c r="L42" s="423">
        <v>6461</v>
      </c>
      <c r="M42" s="424">
        <v>5157</v>
      </c>
    </row>
    <row r="43" spans="1:13" ht="11.1" customHeight="1" x14ac:dyDescent="0.2">
      <c r="A43" s="422" t="s">
        <v>387</v>
      </c>
      <c r="B43" s="115">
        <v>60770</v>
      </c>
      <c r="C43" s="114">
        <v>33908</v>
      </c>
      <c r="D43" s="114">
        <v>26862</v>
      </c>
      <c r="E43" s="114">
        <v>44752</v>
      </c>
      <c r="F43" s="114">
        <v>16018</v>
      </c>
      <c r="G43" s="114">
        <v>8326</v>
      </c>
      <c r="H43" s="114">
        <v>19161</v>
      </c>
      <c r="I43" s="115">
        <v>18745</v>
      </c>
      <c r="J43" s="114">
        <v>11321</v>
      </c>
      <c r="K43" s="114">
        <v>7424</v>
      </c>
      <c r="L43" s="423">
        <v>4693</v>
      </c>
      <c r="M43" s="424">
        <v>3444</v>
      </c>
    </row>
    <row r="44" spans="1:13" ht="11.1" customHeight="1" x14ac:dyDescent="0.2">
      <c r="A44" s="422" t="s">
        <v>388</v>
      </c>
      <c r="B44" s="115">
        <v>62053</v>
      </c>
      <c r="C44" s="114">
        <v>34694</v>
      </c>
      <c r="D44" s="114">
        <v>27359</v>
      </c>
      <c r="E44" s="114">
        <v>45839</v>
      </c>
      <c r="F44" s="114">
        <v>16214</v>
      </c>
      <c r="G44" s="114">
        <v>9065</v>
      </c>
      <c r="H44" s="114">
        <v>19414</v>
      </c>
      <c r="I44" s="115">
        <v>18907</v>
      </c>
      <c r="J44" s="114">
        <v>11210</v>
      </c>
      <c r="K44" s="114">
        <v>7697</v>
      </c>
      <c r="L44" s="423">
        <v>6201</v>
      </c>
      <c r="M44" s="424">
        <v>5097</v>
      </c>
    </row>
    <row r="45" spans="1:13" s="110" customFormat="1" ht="11.1" customHeight="1" x14ac:dyDescent="0.2">
      <c r="A45" s="422" t="s">
        <v>389</v>
      </c>
      <c r="B45" s="115">
        <v>60178</v>
      </c>
      <c r="C45" s="114">
        <v>33242</v>
      </c>
      <c r="D45" s="114">
        <v>26936</v>
      </c>
      <c r="E45" s="114">
        <v>44211</v>
      </c>
      <c r="F45" s="114">
        <v>15967</v>
      </c>
      <c r="G45" s="114">
        <v>8624</v>
      </c>
      <c r="H45" s="114">
        <v>18943</v>
      </c>
      <c r="I45" s="115">
        <v>18714</v>
      </c>
      <c r="J45" s="114">
        <v>11176</v>
      </c>
      <c r="K45" s="114">
        <v>7538</v>
      </c>
      <c r="L45" s="423">
        <v>3420</v>
      </c>
      <c r="M45" s="424">
        <v>5345</v>
      </c>
    </row>
    <row r="46" spans="1:13" ht="15" customHeight="1" x14ac:dyDescent="0.2">
      <c r="A46" s="422" t="s">
        <v>398</v>
      </c>
      <c r="B46" s="115">
        <v>61108</v>
      </c>
      <c r="C46" s="114">
        <v>34001</v>
      </c>
      <c r="D46" s="114">
        <v>27107</v>
      </c>
      <c r="E46" s="114">
        <v>45004</v>
      </c>
      <c r="F46" s="114">
        <v>16104</v>
      </c>
      <c r="G46" s="114">
        <v>8429</v>
      </c>
      <c r="H46" s="114">
        <v>19364</v>
      </c>
      <c r="I46" s="115">
        <v>18507</v>
      </c>
      <c r="J46" s="114">
        <v>11026</v>
      </c>
      <c r="K46" s="114">
        <v>7481</v>
      </c>
      <c r="L46" s="423">
        <v>6199</v>
      </c>
      <c r="M46" s="424">
        <v>5275</v>
      </c>
    </row>
    <row r="47" spans="1:13" ht="11.1" customHeight="1" x14ac:dyDescent="0.2">
      <c r="A47" s="422" t="s">
        <v>387</v>
      </c>
      <c r="B47" s="115">
        <v>62004</v>
      </c>
      <c r="C47" s="114">
        <v>34647</v>
      </c>
      <c r="D47" s="114">
        <v>27357</v>
      </c>
      <c r="E47" s="114">
        <v>45514</v>
      </c>
      <c r="F47" s="114">
        <v>16490</v>
      </c>
      <c r="G47" s="114">
        <v>8308</v>
      </c>
      <c r="H47" s="114">
        <v>19925</v>
      </c>
      <c r="I47" s="115">
        <v>18913</v>
      </c>
      <c r="J47" s="114">
        <v>11130</v>
      </c>
      <c r="K47" s="114">
        <v>7783</v>
      </c>
      <c r="L47" s="423">
        <v>4555</v>
      </c>
      <c r="M47" s="424">
        <v>3699</v>
      </c>
    </row>
    <row r="48" spans="1:13" ht="11.1" customHeight="1" x14ac:dyDescent="0.2">
      <c r="A48" s="422" t="s">
        <v>388</v>
      </c>
      <c r="B48" s="115">
        <v>62950</v>
      </c>
      <c r="C48" s="114">
        <v>35124</v>
      </c>
      <c r="D48" s="114">
        <v>27826</v>
      </c>
      <c r="E48" s="114">
        <v>46213</v>
      </c>
      <c r="F48" s="114">
        <v>16737</v>
      </c>
      <c r="G48" s="114">
        <v>8874</v>
      </c>
      <c r="H48" s="114">
        <v>20213</v>
      </c>
      <c r="I48" s="115">
        <v>19026</v>
      </c>
      <c r="J48" s="114">
        <v>11074</v>
      </c>
      <c r="K48" s="114">
        <v>7952</v>
      </c>
      <c r="L48" s="423">
        <v>5605</v>
      </c>
      <c r="M48" s="424">
        <v>4754</v>
      </c>
    </row>
    <row r="49" spans="1:17" s="110" customFormat="1" ht="11.1" customHeight="1" x14ac:dyDescent="0.2">
      <c r="A49" s="422" t="s">
        <v>389</v>
      </c>
      <c r="B49" s="115">
        <v>60953</v>
      </c>
      <c r="C49" s="114">
        <v>33612</v>
      </c>
      <c r="D49" s="114">
        <v>27341</v>
      </c>
      <c r="E49" s="114">
        <v>44408</v>
      </c>
      <c r="F49" s="114">
        <v>16545</v>
      </c>
      <c r="G49" s="114">
        <v>8458</v>
      </c>
      <c r="H49" s="114">
        <v>19704</v>
      </c>
      <c r="I49" s="115">
        <v>18701</v>
      </c>
      <c r="J49" s="114">
        <v>11063</v>
      </c>
      <c r="K49" s="114">
        <v>7638</v>
      </c>
      <c r="L49" s="423">
        <v>2980</v>
      </c>
      <c r="M49" s="424">
        <v>5047</v>
      </c>
    </row>
    <row r="50" spans="1:17" ht="15" customHeight="1" x14ac:dyDescent="0.2">
      <c r="A50" s="422" t="s">
        <v>399</v>
      </c>
      <c r="B50" s="143">
        <v>61625</v>
      </c>
      <c r="C50" s="144">
        <v>34167</v>
      </c>
      <c r="D50" s="144">
        <v>27458</v>
      </c>
      <c r="E50" s="144">
        <v>44899</v>
      </c>
      <c r="F50" s="144">
        <v>16726</v>
      </c>
      <c r="G50" s="144">
        <v>8340</v>
      </c>
      <c r="H50" s="144">
        <v>20018</v>
      </c>
      <c r="I50" s="143">
        <v>17903</v>
      </c>
      <c r="J50" s="144">
        <v>10560</v>
      </c>
      <c r="K50" s="144">
        <v>7343</v>
      </c>
      <c r="L50" s="426">
        <v>5737</v>
      </c>
      <c r="M50" s="427">
        <v>5256</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0.84604307128362899</v>
      </c>
      <c r="C6" s="480">
        <f>'Tabelle 3.3'!J11</f>
        <v>-3.2636299778462203</v>
      </c>
      <c r="D6" s="481">
        <f t="shared" ref="D6:E9" si="0">IF(OR(AND(B6&gt;=-50,B6&lt;=50),ISNUMBER(B6)=FALSE),B6,"")</f>
        <v>0.84604307128362899</v>
      </c>
      <c r="E6" s="481">
        <f t="shared" si="0"/>
        <v>-3.2636299778462203</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0.84604307128362899</v>
      </c>
      <c r="C14" s="480">
        <f>'Tabelle 3.3'!J11</f>
        <v>-3.2636299778462203</v>
      </c>
      <c r="D14" s="481">
        <f>IF(OR(AND(B14&gt;=-50,B14&lt;=50),ISNUMBER(B14)=FALSE),B14,"")</f>
        <v>0.84604307128362899</v>
      </c>
      <c r="E14" s="481">
        <f>IF(OR(AND(C14&gt;=-50,C14&lt;=50),ISNUMBER(C14)=FALSE),C14,"")</f>
        <v>-3.2636299778462203</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1.2131715771230502</v>
      </c>
      <c r="C15" s="480">
        <f>'Tabelle 3.3'!J12</f>
        <v>8.9397089397089395</v>
      </c>
      <c r="D15" s="481">
        <f t="shared" ref="D15:E45" si="3">IF(OR(AND(B15&gt;=-50,B15&lt;=50),ISNUMBER(B15)=FALSE),B15,"")</f>
        <v>1.2131715771230502</v>
      </c>
      <c r="E15" s="481">
        <f t="shared" si="3"/>
        <v>8.9397089397089395</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2.7179006560449861</v>
      </c>
      <c r="C16" s="480">
        <f>'Tabelle 3.3'!J13</f>
        <v>-4.7945205479452051</v>
      </c>
      <c r="D16" s="481">
        <f t="shared" si="3"/>
        <v>2.7179006560449861</v>
      </c>
      <c r="E16" s="481">
        <f t="shared" si="3"/>
        <v>-4.7945205479452051</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-1.5557967643562309</v>
      </c>
      <c r="C17" s="480">
        <f>'Tabelle 3.3'!J14</f>
        <v>-4.0506329113924053</v>
      </c>
      <c r="D17" s="481">
        <f t="shared" si="3"/>
        <v>-1.5557967643562309</v>
      </c>
      <c r="E17" s="481">
        <f t="shared" si="3"/>
        <v>-4.0506329113924053</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1.2632978723404256</v>
      </c>
      <c r="C18" s="480">
        <f>'Tabelle 3.3'!J15</f>
        <v>-4.4280442804428048</v>
      </c>
      <c r="D18" s="481">
        <f t="shared" si="3"/>
        <v>1.2632978723404256</v>
      </c>
      <c r="E18" s="481">
        <f t="shared" si="3"/>
        <v>-4.4280442804428048</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-3.5286185196284086</v>
      </c>
      <c r="C19" s="480">
        <f>'Tabelle 3.3'!J16</f>
        <v>-7.2510822510822512</v>
      </c>
      <c r="D19" s="481">
        <f t="shared" si="3"/>
        <v>-3.5286185196284086</v>
      </c>
      <c r="E19" s="481">
        <f t="shared" si="3"/>
        <v>-7.2510822510822512</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4.4132397191574722</v>
      </c>
      <c r="C20" s="480">
        <f>'Tabelle 3.3'!J17</f>
        <v>5.2486187845303869</v>
      </c>
      <c r="D20" s="481">
        <f t="shared" si="3"/>
        <v>4.4132397191574722</v>
      </c>
      <c r="E20" s="481">
        <f t="shared" si="3"/>
        <v>5.2486187845303869</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3.2108573320092684</v>
      </c>
      <c r="C21" s="480">
        <f>'Tabelle 3.3'!J18</f>
        <v>2.4933214603739984</v>
      </c>
      <c r="D21" s="481">
        <f t="shared" si="3"/>
        <v>3.2108573320092684</v>
      </c>
      <c r="E21" s="481">
        <f t="shared" si="3"/>
        <v>2.4933214603739984</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2.0901224856725475</v>
      </c>
      <c r="C22" s="480">
        <f>'Tabelle 3.3'!J19</f>
        <v>-1.0364426613172852</v>
      </c>
      <c r="D22" s="481">
        <f t="shared" si="3"/>
        <v>2.0901224856725475</v>
      </c>
      <c r="E22" s="481">
        <f t="shared" si="3"/>
        <v>-1.0364426613172852</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0.80730080730080733</v>
      </c>
      <c r="C23" s="480">
        <f>'Tabelle 3.3'!J20</f>
        <v>-3.4482758620689653</v>
      </c>
      <c r="D23" s="481">
        <f t="shared" si="3"/>
        <v>0.80730080730080733</v>
      </c>
      <c r="E23" s="481">
        <f t="shared" si="3"/>
        <v>-3.4482758620689653</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-2.10992445949466</v>
      </c>
      <c r="C24" s="480">
        <f>'Tabelle 3.3'!J21</f>
        <v>-5.9716599190283404</v>
      </c>
      <c r="D24" s="481">
        <f t="shared" si="3"/>
        <v>-2.10992445949466</v>
      </c>
      <c r="E24" s="481">
        <f t="shared" si="3"/>
        <v>-5.9716599190283404</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1.7857142857142858</v>
      </c>
      <c r="C25" s="480">
        <f>'Tabelle 3.3'!J22</f>
        <v>0.73800738007380073</v>
      </c>
      <c r="D25" s="481">
        <f t="shared" si="3"/>
        <v>1.7857142857142858</v>
      </c>
      <c r="E25" s="481">
        <f t="shared" si="3"/>
        <v>0.73800738007380073</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1.8092105263157894</v>
      </c>
      <c r="C26" s="480">
        <f>'Tabelle 3.3'!J23</f>
        <v>-2.6058631921824102</v>
      </c>
      <c r="D26" s="481">
        <f t="shared" si="3"/>
        <v>1.8092105263157894</v>
      </c>
      <c r="E26" s="481">
        <f t="shared" si="3"/>
        <v>-2.6058631921824102</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8.9184060721062615</v>
      </c>
      <c r="C27" s="480">
        <f>'Tabelle 3.3'!J24</f>
        <v>-0.76452599388379205</v>
      </c>
      <c r="D27" s="481">
        <f t="shared" si="3"/>
        <v>8.9184060721062615</v>
      </c>
      <c r="E27" s="481">
        <f t="shared" si="3"/>
        <v>-0.76452599388379205</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9.0800477897252083</v>
      </c>
      <c r="C28" s="480">
        <f>'Tabelle 3.3'!J25</f>
        <v>-11.594202898550725</v>
      </c>
      <c r="D28" s="481">
        <f t="shared" si="3"/>
        <v>9.0800477897252083</v>
      </c>
      <c r="E28" s="481">
        <f t="shared" si="3"/>
        <v>-11.594202898550725</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0.56497175141242939</v>
      </c>
      <c r="C29" s="480">
        <f>'Tabelle 3.3'!J26</f>
        <v>150</v>
      </c>
      <c r="D29" s="481">
        <f t="shared" si="3"/>
        <v>0.56497175141242939</v>
      </c>
      <c r="E29" s="481" t="str">
        <f t="shared" si="3"/>
        <v/>
      </c>
      <c r="F29" s="476" t="str">
        <f t="shared" si="4"/>
        <v/>
      </c>
      <c r="G29" s="476" t="str">
        <f t="shared" si="4"/>
        <v>&gt; 50</v>
      </c>
      <c r="H29" s="482" t="str">
        <f t="shared" si="5"/>
        <v/>
      </c>
      <c r="I29" s="482">
        <f t="shared" si="5"/>
        <v>-0.75</v>
      </c>
      <c r="J29" s="476" t="e">
        <f t="shared" si="6"/>
        <v>#N/A</v>
      </c>
      <c r="K29" s="476" t="e">
        <f t="shared" si="7"/>
        <v>#N/A</v>
      </c>
      <c r="L29" s="476">
        <f t="shared" si="8"/>
        <v>160</v>
      </c>
      <c r="M29" s="476">
        <f t="shared" si="9"/>
        <v>45</v>
      </c>
      <c r="N29" s="476">
        <v>160</v>
      </c>
    </row>
    <row r="30" spans="1:14" s="475" customFormat="1" ht="15" customHeight="1" x14ac:dyDescent="0.2">
      <c r="A30" s="475">
        <v>17</v>
      </c>
      <c r="B30" s="479">
        <f>'Tabelle 2.3'!J27</f>
        <v>6.587615283267457</v>
      </c>
      <c r="C30" s="480">
        <f>'Tabelle 3.3'!J27</f>
        <v>0.57306590257879653</v>
      </c>
      <c r="D30" s="481">
        <f t="shared" si="3"/>
        <v>6.587615283267457</v>
      </c>
      <c r="E30" s="481">
        <f t="shared" si="3"/>
        <v>0.57306590257879653</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2.9622063329928499</v>
      </c>
      <c r="C31" s="480">
        <f>'Tabelle 3.3'!J28</f>
        <v>-2.2727272727272729</v>
      </c>
      <c r="D31" s="481">
        <f t="shared" si="3"/>
        <v>2.9622063329928499</v>
      </c>
      <c r="E31" s="481">
        <f t="shared" si="3"/>
        <v>-2.2727272727272729</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9.595087315294569E-2</v>
      </c>
      <c r="C32" s="480">
        <f>'Tabelle 3.3'!J29</f>
        <v>3.0326594090202179</v>
      </c>
      <c r="D32" s="481">
        <f t="shared" si="3"/>
        <v>9.595087315294569E-2</v>
      </c>
      <c r="E32" s="481">
        <f t="shared" si="3"/>
        <v>3.0326594090202179</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-3.1776208582292234</v>
      </c>
      <c r="C33" s="480">
        <f>'Tabelle 3.3'!J30</f>
        <v>-19.686800894854585</v>
      </c>
      <c r="D33" s="481">
        <f t="shared" si="3"/>
        <v>-3.1776208582292234</v>
      </c>
      <c r="E33" s="481">
        <f t="shared" si="3"/>
        <v>-19.686800894854585</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9.4117647058823533</v>
      </c>
      <c r="C34" s="480">
        <f>'Tabelle 3.3'!J31</f>
        <v>-4.7913446676970635</v>
      </c>
      <c r="D34" s="481">
        <f t="shared" si="3"/>
        <v>9.4117647058823533</v>
      </c>
      <c r="E34" s="481">
        <f t="shared" si="3"/>
        <v>-4.7913446676970635</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1.2131715771230502</v>
      </c>
      <c r="C37" s="480">
        <f>'Tabelle 3.3'!J34</f>
        <v>8.9397089397089395</v>
      </c>
      <c r="D37" s="481">
        <f t="shared" si="3"/>
        <v>1.2131715771230502</v>
      </c>
      <c r="E37" s="481">
        <f t="shared" si="3"/>
        <v>8.9397089397089395</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-0.29482915028726941</v>
      </c>
      <c r="C38" s="480">
        <f>'Tabelle 3.3'!J35</f>
        <v>-2.1664464993394978</v>
      </c>
      <c r="D38" s="481">
        <f t="shared" si="3"/>
        <v>-0.29482915028726941</v>
      </c>
      <c r="E38" s="481">
        <f t="shared" si="3"/>
        <v>-2.1664464993394978</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1.7315763214275233</v>
      </c>
      <c r="C39" s="480">
        <f>'Tabelle 3.3'!J36</f>
        <v>-3.9674180183975842</v>
      </c>
      <c r="D39" s="481">
        <f t="shared" si="3"/>
        <v>1.7315763214275233</v>
      </c>
      <c r="E39" s="481">
        <f t="shared" si="3"/>
        <v>-3.9674180183975842</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1.7315763214275233</v>
      </c>
      <c r="C45" s="480">
        <f>'Tabelle 3.3'!J36</f>
        <v>-3.9674180183975842</v>
      </c>
      <c r="D45" s="481">
        <f t="shared" si="3"/>
        <v>1.7315763214275233</v>
      </c>
      <c r="E45" s="481">
        <f t="shared" si="3"/>
        <v>-3.9674180183975842</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53418</v>
      </c>
      <c r="C51" s="487">
        <v>11014</v>
      </c>
      <c r="D51" s="487">
        <v>5518</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54758</v>
      </c>
      <c r="C52" s="487">
        <v>11278</v>
      </c>
      <c r="D52" s="487">
        <v>5851</v>
      </c>
      <c r="E52" s="488">
        <f t="shared" ref="E52:G70" si="11">IF($A$51=37802,IF(COUNTBLANK(B$51:B$70)&gt;0,#N/A,B52/B$51*100),IF(COUNTBLANK(B$51:B$75)&gt;0,#N/A,B52/B$51*100))</f>
        <v>102.50851772810663</v>
      </c>
      <c r="F52" s="488">
        <f t="shared" si="11"/>
        <v>102.3969493372072</v>
      </c>
      <c r="G52" s="488">
        <f t="shared" si="11"/>
        <v>106.03479521565784</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55734</v>
      </c>
      <c r="C53" s="487">
        <v>11281</v>
      </c>
      <c r="D53" s="487">
        <v>6026</v>
      </c>
      <c r="E53" s="488">
        <f t="shared" si="11"/>
        <v>104.3356172076828</v>
      </c>
      <c r="F53" s="488">
        <f t="shared" si="11"/>
        <v>102.42418739785728</v>
      </c>
      <c r="G53" s="488">
        <f t="shared" si="11"/>
        <v>109.20623414280537</v>
      </c>
      <c r="H53" s="489">
        <f>IF(ISERROR(L53)=TRUE,IF(MONTH(A53)=MONTH(MAX(A$51:A$75)),A53,""),"")</f>
        <v>41883</v>
      </c>
      <c r="I53" s="488">
        <f t="shared" si="12"/>
        <v>104.3356172076828</v>
      </c>
      <c r="J53" s="488">
        <f t="shared" si="10"/>
        <v>102.42418739785728</v>
      </c>
      <c r="K53" s="488">
        <f t="shared" si="10"/>
        <v>109.20623414280537</v>
      </c>
      <c r="L53" s="488" t="e">
        <f t="shared" si="13"/>
        <v>#N/A</v>
      </c>
    </row>
    <row r="54" spans="1:14" ht="15" customHeight="1" x14ac:dyDescent="0.2">
      <c r="A54" s="490" t="s">
        <v>462</v>
      </c>
      <c r="B54" s="487">
        <v>53386</v>
      </c>
      <c r="C54" s="487">
        <v>11242</v>
      </c>
      <c r="D54" s="487">
        <v>5763</v>
      </c>
      <c r="E54" s="488">
        <f t="shared" si="11"/>
        <v>99.940095099030287</v>
      </c>
      <c r="F54" s="488">
        <f t="shared" si="11"/>
        <v>102.0700926094062</v>
      </c>
      <c r="G54" s="488">
        <f t="shared" si="11"/>
        <v>104.44001449800653</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54738</v>
      </c>
      <c r="C55" s="487">
        <v>11044</v>
      </c>
      <c r="D55" s="487">
        <v>5740</v>
      </c>
      <c r="E55" s="488">
        <f t="shared" si="11"/>
        <v>102.47107716500057</v>
      </c>
      <c r="F55" s="488">
        <f t="shared" si="11"/>
        <v>100.2723806065008</v>
      </c>
      <c r="G55" s="488">
        <f t="shared" si="11"/>
        <v>104.02319681043856</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56125</v>
      </c>
      <c r="C56" s="487">
        <v>11116</v>
      </c>
      <c r="D56" s="487">
        <v>6124</v>
      </c>
      <c r="E56" s="488">
        <f t="shared" si="11"/>
        <v>105.06758021640645</v>
      </c>
      <c r="F56" s="488">
        <f t="shared" si="11"/>
        <v>100.92609406210278</v>
      </c>
      <c r="G56" s="488">
        <f t="shared" si="11"/>
        <v>110.98223994200798</v>
      </c>
      <c r="H56" s="489" t="str">
        <f t="shared" si="14"/>
        <v/>
      </c>
      <c r="I56" s="488" t="str">
        <f t="shared" si="12"/>
        <v/>
      </c>
      <c r="J56" s="488" t="str">
        <f t="shared" si="10"/>
        <v/>
      </c>
      <c r="K56" s="488" t="str">
        <f t="shared" si="10"/>
        <v/>
      </c>
      <c r="L56" s="488" t="e">
        <f t="shared" si="13"/>
        <v>#N/A</v>
      </c>
    </row>
    <row r="57" spans="1:14" ht="15" customHeight="1" x14ac:dyDescent="0.2">
      <c r="A57" s="490">
        <v>42248</v>
      </c>
      <c r="B57" s="487">
        <v>57146</v>
      </c>
      <c r="C57" s="487">
        <v>11240</v>
      </c>
      <c r="D57" s="487">
        <v>6310</v>
      </c>
      <c r="E57" s="488">
        <f t="shared" si="11"/>
        <v>106.97892096297127</v>
      </c>
      <c r="F57" s="488">
        <f t="shared" si="11"/>
        <v>102.05193390230616</v>
      </c>
      <c r="G57" s="488">
        <f t="shared" si="11"/>
        <v>114.35302645886192</v>
      </c>
      <c r="H57" s="489">
        <f t="shared" si="14"/>
        <v>42248</v>
      </c>
      <c r="I57" s="488">
        <f t="shared" si="12"/>
        <v>106.97892096297127</v>
      </c>
      <c r="J57" s="488">
        <f t="shared" si="10"/>
        <v>102.05193390230616</v>
      </c>
      <c r="K57" s="488">
        <f t="shared" si="10"/>
        <v>114.35302645886192</v>
      </c>
      <c r="L57" s="488" t="e">
        <f t="shared" si="13"/>
        <v>#N/A</v>
      </c>
    </row>
    <row r="58" spans="1:14" ht="15" customHeight="1" x14ac:dyDescent="0.2">
      <c r="A58" s="490" t="s">
        <v>465</v>
      </c>
      <c r="B58" s="487">
        <v>55022</v>
      </c>
      <c r="C58" s="487">
        <v>11258</v>
      </c>
      <c r="D58" s="487">
        <v>6074</v>
      </c>
      <c r="E58" s="488">
        <f t="shared" si="11"/>
        <v>103.00273316110675</v>
      </c>
      <c r="F58" s="488">
        <f t="shared" si="11"/>
        <v>102.21536226620664</v>
      </c>
      <c r="G58" s="488">
        <f t="shared" si="11"/>
        <v>110.07611453425154</v>
      </c>
      <c r="H58" s="489" t="str">
        <f t="shared" si="14"/>
        <v/>
      </c>
      <c r="I58" s="488" t="str">
        <f t="shared" si="12"/>
        <v/>
      </c>
      <c r="J58" s="488" t="str">
        <f t="shared" si="10"/>
        <v/>
      </c>
      <c r="K58" s="488" t="str">
        <f t="shared" si="10"/>
        <v/>
      </c>
      <c r="L58" s="488" t="e">
        <f t="shared" si="13"/>
        <v>#N/A</v>
      </c>
    </row>
    <row r="59" spans="1:14" ht="15" customHeight="1" x14ac:dyDescent="0.2">
      <c r="A59" s="490" t="s">
        <v>466</v>
      </c>
      <c r="B59" s="487">
        <v>56255</v>
      </c>
      <c r="C59" s="487">
        <v>11109</v>
      </c>
      <c r="D59" s="487">
        <v>6138</v>
      </c>
      <c r="E59" s="488">
        <f t="shared" si="11"/>
        <v>105.3109438765959</v>
      </c>
      <c r="F59" s="488">
        <f t="shared" si="11"/>
        <v>100.86253858725259</v>
      </c>
      <c r="G59" s="488">
        <f t="shared" si="11"/>
        <v>111.23595505617978</v>
      </c>
      <c r="H59" s="489" t="str">
        <f t="shared" si="14"/>
        <v/>
      </c>
      <c r="I59" s="488" t="str">
        <f t="shared" si="12"/>
        <v/>
      </c>
      <c r="J59" s="488" t="str">
        <f t="shared" si="10"/>
        <v/>
      </c>
      <c r="K59" s="488" t="str">
        <f t="shared" si="10"/>
        <v/>
      </c>
      <c r="L59" s="488" t="e">
        <f t="shared" si="13"/>
        <v>#N/A</v>
      </c>
    </row>
    <row r="60" spans="1:14" ht="15" customHeight="1" x14ac:dyDescent="0.2">
      <c r="A60" s="490" t="s">
        <v>467</v>
      </c>
      <c r="B60" s="487">
        <v>57408</v>
      </c>
      <c r="C60" s="487">
        <v>11188</v>
      </c>
      <c r="D60" s="487">
        <v>6543</v>
      </c>
      <c r="E60" s="488">
        <f t="shared" si="11"/>
        <v>107.4693923396608</v>
      </c>
      <c r="F60" s="488">
        <f t="shared" si="11"/>
        <v>101.57980751770475</v>
      </c>
      <c r="G60" s="488">
        <f t="shared" si="11"/>
        <v>118.5755708590069</v>
      </c>
      <c r="H60" s="489" t="str">
        <f t="shared" si="14"/>
        <v/>
      </c>
      <c r="I60" s="488" t="str">
        <f t="shared" si="12"/>
        <v/>
      </c>
      <c r="J60" s="488" t="str">
        <f t="shared" si="10"/>
        <v/>
      </c>
      <c r="K60" s="488" t="str">
        <f t="shared" si="10"/>
        <v/>
      </c>
      <c r="L60" s="488" t="e">
        <f t="shared" si="13"/>
        <v>#N/A</v>
      </c>
    </row>
    <row r="61" spans="1:14" ht="15" customHeight="1" x14ac:dyDescent="0.2">
      <c r="A61" s="490">
        <v>42614</v>
      </c>
      <c r="B61" s="487">
        <v>58499</v>
      </c>
      <c r="C61" s="487">
        <v>11193</v>
      </c>
      <c r="D61" s="487">
        <v>6745</v>
      </c>
      <c r="E61" s="488">
        <f t="shared" si="11"/>
        <v>109.51177505709686</v>
      </c>
      <c r="F61" s="488">
        <f t="shared" si="11"/>
        <v>101.62520428545487</v>
      </c>
      <c r="G61" s="488">
        <f t="shared" si="11"/>
        <v>122.23631750634287</v>
      </c>
      <c r="H61" s="489">
        <f t="shared" si="14"/>
        <v>42614</v>
      </c>
      <c r="I61" s="488">
        <f t="shared" si="12"/>
        <v>109.51177505709686</v>
      </c>
      <c r="J61" s="488">
        <f t="shared" si="10"/>
        <v>101.62520428545487</v>
      </c>
      <c r="K61" s="488">
        <f t="shared" si="10"/>
        <v>122.23631750634287</v>
      </c>
      <c r="L61" s="488" t="e">
        <f t="shared" si="13"/>
        <v>#N/A</v>
      </c>
    </row>
    <row r="62" spans="1:14" ht="15" customHeight="1" x14ac:dyDescent="0.2">
      <c r="A62" s="490" t="s">
        <v>468</v>
      </c>
      <c r="B62" s="487">
        <v>56530</v>
      </c>
      <c r="C62" s="487">
        <v>11214</v>
      </c>
      <c r="D62" s="487">
        <v>6412</v>
      </c>
      <c r="E62" s="488">
        <f t="shared" si="11"/>
        <v>105.82575161930437</v>
      </c>
      <c r="F62" s="488">
        <f t="shared" si="11"/>
        <v>101.81587071000544</v>
      </c>
      <c r="G62" s="488">
        <f t="shared" si="11"/>
        <v>116.20152229068503</v>
      </c>
      <c r="H62" s="489" t="str">
        <f t="shared" si="14"/>
        <v/>
      </c>
      <c r="I62" s="488" t="str">
        <f t="shared" si="12"/>
        <v/>
      </c>
      <c r="J62" s="488" t="str">
        <f t="shared" si="10"/>
        <v/>
      </c>
      <c r="K62" s="488" t="str">
        <f t="shared" si="10"/>
        <v/>
      </c>
      <c r="L62" s="488" t="e">
        <f t="shared" si="13"/>
        <v>#N/A</v>
      </c>
    </row>
    <row r="63" spans="1:14" ht="15" customHeight="1" x14ac:dyDescent="0.2">
      <c r="A63" s="490" t="s">
        <v>469</v>
      </c>
      <c r="B63" s="487">
        <v>57971</v>
      </c>
      <c r="C63" s="487">
        <v>11070</v>
      </c>
      <c r="D63" s="487">
        <v>6454</v>
      </c>
      <c r="E63" s="488">
        <f t="shared" si="11"/>
        <v>108.52334419109664</v>
      </c>
      <c r="F63" s="488">
        <f t="shared" si="11"/>
        <v>100.50844379880152</v>
      </c>
      <c r="G63" s="488">
        <f t="shared" si="11"/>
        <v>116.96266763320044</v>
      </c>
      <c r="H63" s="489" t="str">
        <f t="shared" si="14"/>
        <v/>
      </c>
      <c r="I63" s="488" t="str">
        <f t="shared" si="12"/>
        <v/>
      </c>
      <c r="J63" s="488" t="str">
        <f t="shared" si="10"/>
        <v/>
      </c>
      <c r="K63" s="488" t="str">
        <f t="shared" si="10"/>
        <v/>
      </c>
      <c r="L63" s="488" t="e">
        <f t="shared" si="13"/>
        <v>#N/A</v>
      </c>
    </row>
    <row r="64" spans="1:14" ht="15" customHeight="1" x14ac:dyDescent="0.2">
      <c r="A64" s="490" t="s">
        <v>470</v>
      </c>
      <c r="B64" s="487">
        <v>59106</v>
      </c>
      <c r="C64" s="487">
        <v>11248</v>
      </c>
      <c r="D64" s="487">
        <v>6814</v>
      </c>
      <c r="E64" s="488">
        <f t="shared" si="11"/>
        <v>110.64809614736606</v>
      </c>
      <c r="F64" s="488">
        <f t="shared" si="11"/>
        <v>102.12456873070637</v>
      </c>
      <c r="G64" s="488">
        <f t="shared" si="11"/>
        <v>123.48677056904675</v>
      </c>
      <c r="H64" s="489" t="str">
        <f t="shared" si="14"/>
        <v/>
      </c>
      <c r="I64" s="488" t="str">
        <f t="shared" si="12"/>
        <v/>
      </c>
      <c r="J64" s="488" t="str">
        <f t="shared" si="10"/>
        <v/>
      </c>
      <c r="K64" s="488" t="str">
        <f t="shared" si="10"/>
        <v/>
      </c>
      <c r="L64" s="488" t="e">
        <f t="shared" si="13"/>
        <v>#N/A</v>
      </c>
    </row>
    <row r="65" spans="1:12" ht="15" customHeight="1" x14ac:dyDescent="0.2">
      <c r="A65" s="490">
        <v>42979</v>
      </c>
      <c r="B65" s="487">
        <v>60141</v>
      </c>
      <c r="C65" s="487">
        <v>11227</v>
      </c>
      <c r="D65" s="487">
        <v>6940</v>
      </c>
      <c r="E65" s="488">
        <f t="shared" si="11"/>
        <v>112.58564528810513</v>
      </c>
      <c r="F65" s="488">
        <f t="shared" si="11"/>
        <v>101.9339023061558</v>
      </c>
      <c r="G65" s="488">
        <f t="shared" si="11"/>
        <v>125.77020659659297</v>
      </c>
      <c r="H65" s="489">
        <f t="shared" si="14"/>
        <v>42979</v>
      </c>
      <c r="I65" s="488">
        <f t="shared" si="12"/>
        <v>112.58564528810513</v>
      </c>
      <c r="J65" s="488">
        <f t="shared" si="10"/>
        <v>101.9339023061558</v>
      </c>
      <c r="K65" s="488">
        <f t="shared" si="10"/>
        <v>125.77020659659297</v>
      </c>
      <c r="L65" s="488" t="e">
        <f t="shared" si="13"/>
        <v>#N/A</v>
      </c>
    </row>
    <row r="66" spans="1:12" ht="15" customHeight="1" x14ac:dyDescent="0.2">
      <c r="A66" s="490" t="s">
        <v>471</v>
      </c>
      <c r="B66" s="487">
        <v>58249</v>
      </c>
      <c r="C66" s="487">
        <v>11322</v>
      </c>
      <c r="D66" s="487">
        <v>6821</v>
      </c>
      <c r="E66" s="488">
        <f t="shared" si="11"/>
        <v>109.04376801827101</v>
      </c>
      <c r="F66" s="488">
        <f t="shared" si="11"/>
        <v>102.79644089340837</v>
      </c>
      <c r="G66" s="488">
        <f t="shared" si="11"/>
        <v>123.61362812613265</v>
      </c>
      <c r="H66" s="489" t="str">
        <f t="shared" si="14"/>
        <v/>
      </c>
      <c r="I66" s="488" t="str">
        <f t="shared" si="12"/>
        <v/>
      </c>
      <c r="J66" s="488" t="str">
        <f t="shared" si="10"/>
        <v/>
      </c>
      <c r="K66" s="488" t="str">
        <f t="shared" si="10"/>
        <v/>
      </c>
      <c r="L66" s="488" t="e">
        <f t="shared" si="13"/>
        <v>#N/A</v>
      </c>
    </row>
    <row r="67" spans="1:12" ht="15" customHeight="1" x14ac:dyDescent="0.2">
      <c r="A67" s="490" t="s">
        <v>472</v>
      </c>
      <c r="B67" s="487">
        <v>59333</v>
      </c>
      <c r="C67" s="487">
        <v>11142</v>
      </c>
      <c r="D67" s="487">
        <v>7043</v>
      </c>
      <c r="E67" s="488">
        <f t="shared" si="11"/>
        <v>111.07304653861993</v>
      </c>
      <c r="F67" s="488">
        <f t="shared" si="11"/>
        <v>101.1621572544035</v>
      </c>
      <c r="G67" s="488">
        <f t="shared" si="11"/>
        <v>127.63682493657123</v>
      </c>
      <c r="H67" s="489" t="str">
        <f t="shared" si="14"/>
        <v/>
      </c>
      <c r="I67" s="488" t="str">
        <f t="shared" si="12"/>
        <v/>
      </c>
      <c r="J67" s="488" t="str">
        <f t="shared" si="12"/>
        <v/>
      </c>
      <c r="K67" s="488" t="str">
        <f t="shared" si="12"/>
        <v/>
      </c>
      <c r="L67" s="488" t="e">
        <f t="shared" si="13"/>
        <v>#N/A</v>
      </c>
    </row>
    <row r="68" spans="1:12" ht="15" customHeight="1" x14ac:dyDescent="0.2">
      <c r="A68" s="490" t="s">
        <v>473</v>
      </c>
      <c r="B68" s="487">
        <v>60770</v>
      </c>
      <c r="C68" s="487">
        <v>11321</v>
      </c>
      <c r="D68" s="487">
        <v>7424</v>
      </c>
      <c r="E68" s="488">
        <f t="shared" si="11"/>
        <v>113.763150997791</v>
      </c>
      <c r="F68" s="488">
        <f t="shared" si="11"/>
        <v>102.78736153985837</v>
      </c>
      <c r="G68" s="488">
        <f t="shared" si="11"/>
        <v>134.54150054367523</v>
      </c>
      <c r="H68" s="489" t="str">
        <f t="shared" si="14"/>
        <v/>
      </c>
      <c r="I68" s="488" t="str">
        <f t="shared" si="12"/>
        <v/>
      </c>
      <c r="J68" s="488" t="str">
        <f t="shared" si="12"/>
        <v/>
      </c>
      <c r="K68" s="488" t="str">
        <f t="shared" si="12"/>
        <v/>
      </c>
      <c r="L68" s="488" t="e">
        <f t="shared" si="13"/>
        <v>#N/A</v>
      </c>
    </row>
    <row r="69" spans="1:12" ht="15" customHeight="1" x14ac:dyDescent="0.2">
      <c r="A69" s="490">
        <v>43344</v>
      </c>
      <c r="B69" s="487">
        <v>62053</v>
      </c>
      <c r="C69" s="487">
        <v>11210</v>
      </c>
      <c r="D69" s="487">
        <v>7697</v>
      </c>
      <c r="E69" s="488">
        <f t="shared" si="11"/>
        <v>116.16496312104533</v>
      </c>
      <c r="F69" s="488">
        <f t="shared" si="11"/>
        <v>101.77955329580534</v>
      </c>
      <c r="G69" s="488">
        <f t="shared" si="11"/>
        <v>139.48894527002537</v>
      </c>
      <c r="H69" s="489">
        <f t="shared" si="14"/>
        <v>43344</v>
      </c>
      <c r="I69" s="488">
        <f t="shared" si="12"/>
        <v>116.16496312104533</v>
      </c>
      <c r="J69" s="488">
        <f t="shared" si="12"/>
        <v>101.77955329580534</v>
      </c>
      <c r="K69" s="488">
        <f t="shared" si="12"/>
        <v>139.48894527002537</v>
      </c>
      <c r="L69" s="488" t="e">
        <f t="shared" si="13"/>
        <v>#N/A</v>
      </c>
    </row>
    <row r="70" spans="1:12" ht="15" customHeight="1" x14ac:dyDescent="0.2">
      <c r="A70" s="490" t="s">
        <v>474</v>
      </c>
      <c r="B70" s="487">
        <v>60178</v>
      </c>
      <c r="C70" s="487">
        <v>11176</v>
      </c>
      <c r="D70" s="487">
        <v>7538</v>
      </c>
      <c r="E70" s="488">
        <f t="shared" si="11"/>
        <v>112.65491032985136</v>
      </c>
      <c r="F70" s="488">
        <f t="shared" si="11"/>
        <v>101.47085527510443</v>
      </c>
      <c r="G70" s="488">
        <f t="shared" si="11"/>
        <v>136.60746647335992</v>
      </c>
      <c r="H70" s="489" t="str">
        <f t="shared" si="14"/>
        <v/>
      </c>
      <c r="I70" s="488" t="str">
        <f t="shared" si="12"/>
        <v/>
      </c>
      <c r="J70" s="488" t="str">
        <f t="shared" si="12"/>
        <v/>
      </c>
      <c r="K70" s="488" t="str">
        <f t="shared" si="12"/>
        <v/>
      </c>
      <c r="L70" s="488" t="e">
        <f t="shared" si="13"/>
        <v>#N/A</v>
      </c>
    </row>
    <row r="71" spans="1:12" ht="15" customHeight="1" x14ac:dyDescent="0.2">
      <c r="A71" s="490" t="s">
        <v>475</v>
      </c>
      <c r="B71" s="487">
        <v>61108</v>
      </c>
      <c r="C71" s="487">
        <v>11026</v>
      </c>
      <c r="D71" s="487">
        <v>7481</v>
      </c>
      <c r="E71" s="491">
        <f t="shared" ref="E71:G75" si="15">IF($A$51=37802,IF(COUNTBLANK(B$51:B$70)&gt;0,#N/A,IF(ISBLANK(B71)=FALSE,B71/B$51*100,#N/A)),IF(COUNTBLANK(B$51:B$75)&gt;0,#N/A,B71/B$51*100))</f>
        <v>114.39589651428356</v>
      </c>
      <c r="F71" s="491">
        <f t="shared" si="15"/>
        <v>100.10895224260032</v>
      </c>
      <c r="G71" s="491">
        <f t="shared" si="15"/>
        <v>135.57448350851757</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62004</v>
      </c>
      <c r="C72" s="487">
        <v>11130</v>
      </c>
      <c r="D72" s="487">
        <v>7783</v>
      </c>
      <c r="E72" s="491">
        <f t="shared" si="15"/>
        <v>116.07323374143547</v>
      </c>
      <c r="F72" s="491">
        <f t="shared" si="15"/>
        <v>101.05320501180314</v>
      </c>
      <c r="G72" s="491">
        <f t="shared" si="15"/>
        <v>141.04748097136644</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62950</v>
      </c>
      <c r="C73" s="487">
        <v>11074</v>
      </c>
      <c r="D73" s="487">
        <v>7952</v>
      </c>
      <c r="E73" s="491">
        <f t="shared" si="15"/>
        <v>117.84417237635255</v>
      </c>
      <c r="F73" s="491">
        <f t="shared" si="15"/>
        <v>100.54476121300165</v>
      </c>
      <c r="G73" s="491">
        <f t="shared" si="15"/>
        <v>144.11018484958319</v>
      </c>
      <c r="H73" s="492">
        <f>IF(A$51=37802,IF(ISERROR(L73)=TRUE,IF(ISBLANK(A73)=FALSE,IF(MONTH(A73)=MONTH(MAX(A$51:A$75)),A73,""),""),""),IF(ISERROR(L73)=TRUE,IF(MONTH(A73)=MONTH(MAX(A$51:A$75)),A73,""),""))</f>
        <v>43709</v>
      </c>
      <c r="I73" s="488">
        <f t="shared" si="12"/>
        <v>117.84417237635255</v>
      </c>
      <c r="J73" s="488">
        <f t="shared" si="12"/>
        <v>100.54476121300165</v>
      </c>
      <c r="K73" s="488">
        <f t="shared" si="12"/>
        <v>144.11018484958319</v>
      </c>
      <c r="L73" s="488" t="e">
        <f t="shared" si="13"/>
        <v>#N/A</v>
      </c>
    </row>
    <row r="74" spans="1:12" ht="15" customHeight="1" x14ac:dyDescent="0.2">
      <c r="A74" s="490" t="s">
        <v>477</v>
      </c>
      <c r="B74" s="487">
        <v>60953</v>
      </c>
      <c r="C74" s="487">
        <v>11063</v>
      </c>
      <c r="D74" s="487">
        <v>7638</v>
      </c>
      <c r="E74" s="491">
        <f t="shared" si="15"/>
        <v>114.10573215021154</v>
      </c>
      <c r="F74" s="491">
        <f t="shared" si="15"/>
        <v>100.44488832395133</v>
      </c>
      <c r="G74" s="491">
        <f t="shared" si="15"/>
        <v>138.41971728887279</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61625</v>
      </c>
      <c r="C75" s="493">
        <v>10560</v>
      </c>
      <c r="D75" s="493">
        <v>7343</v>
      </c>
      <c r="E75" s="491">
        <f t="shared" si="15"/>
        <v>115.36373507057547</v>
      </c>
      <c r="F75" s="491">
        <f t="shared" si="15"/>
        <v>95.877973488287637</v>
      </c>
      <c r="G75" s="491">
        <f t="shared" si="15"/>
        <v>133.07357738310984</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117.84417237635255</v>
      </c>
      <c r="J77" s="488">
        <f>IF(J75&lt;&gt;"",J75,IF(J74&lt;&gt;"",J74,IF(J73&lt;&gt;"",J73,IF(J72&lt;&gt;"",J72,IF(J71&lt;&gt;"",J71,IF(J70&lt;&gt;"",J70,""))))))</f>
        <v>100.54476121300165</v>
      </c>
      <c r="K77" s="488">
        <f>IF(K75&lt;&gt;"",K75,IF(K74&lt;&gt;"",K74,IF(K73&lt;&gt;"",K73,IF(K72&lt;&gt;"",K72,IF(K71&lt;&gt;"",K71,IF(K70&lt;&gt;"",K70,""))))))</f>
        <v>144.11018484958319</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+17,8%</v>
      </c>
      <c r="J79" s="488" t="str">
        <f>"GeB - ausschließlich: "&amp;IF(J77&gt;100,"+","")&amp;TEXT(J77-100,"0,0")&amp;"%"</f>
        <v>GeB - ausschließlich: +0,5%</v>
      </c>
      <c r="K79" s="488" t="str">
        <f>"GeB - im Nebenjob: "&amp;IF(K77&gt;100,"+","")&amp;TEXT(K77-100,"0,0")&amp;"%"</f>
        <v>GeB - im Nebenjob: +44,1%</v>
      </c>
    </row>
    <row r="81" spans="9:9" ht="15" customHeight="1" x14ac:dyDescent="0.2">
      <c r="I81" s="488" t="str">
        <f>IF(ISERROR(HLOOKUP(1,I$78:K$79,2,FALSE)),"",HLOOKUP(1,I$78:K$79,2,FALSE))</f>
        <v>GeB - im Nebenjob: +44,1%</v>
      </c>
    </row>
    <row r="82" spans="9:9" ht="15" customHeight="1" x14ac:dyDescent="0.2">
      <c r="I82" s="488" t="str">
        <f>IF(ISERROR(HLOOKUP(2,I$78:K$79,2,FALSE)),"",HLOOKUP(2,I$78:K$79,2,FALSE))</f>
        <v>SvB: +17,8%</v>
      </c>
    </row>
    <row r="83" spans="9:9" ht="15" customHeight="1" x14ac:dyDescent="0.2">
      <c r="I83" s="488" t="str">
        <f>IF(ISERROR(HLOOKUP(3,I$78:K$79,2,FALSE)),"",HLOOKUP(3,I$78:K$79,2,FALSE))</f>
        <v>GeB - ausschließlich: +0,5%</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61625</v>
      </c>
      <c r="E12" s="114">
        <v>60953</v>
      </c>
      <c r="F12" s="114">
        <v>62950</v>
      </c>
      <c r="G12" s="114">
        <v>62004</v>
      </c>
      <c r="H12" s="114">
        <v>61108</v>
      </c>
      <c r="I12" s="115">
        <v>517</v>
      </c>
      <c r="J12" s="116">
        <v>0.84604307128362899</v>
      </c>
      <c r="N12" s="117"/>
    </row>
    <row r="13" spans="1:15" s="110" customFormat="1" ht="13.5" customHeight="1" x14ac:dyDescent="0.2">
      <c r="A13" s="118" t="s">
        <v>105</v>
      </c>
      <c r="B13" s="119" t="s">
        <v>106</v>
      </c>
      <c r="C13" s="113">
        <v>55.443407707910751</v>
      </c>
      <c r="D13" s="114">
        <v>34167</v>
      </c>
      <c r="E13" s="114">
        <v>33612</v>
      </c>
      <c r="F13" s="114">
        <v>35124</v>
      </c>
      <c r="G13" s="114">
        <v>34647</v>
      </c>
      <c r="H13" s="114">
        <v>34001</v>
      </c>
      <c r="I13" s="115">
        <v>166</v>
      </c>
      <c r="J13" s="116">
        <v>0.48822093467839184</v>
      </c>
    </row>
    <row r="14" spans="1:15" s="110" customFormat="1" ht="13.5" customHeight="1" x14ac:dyDescent="0.2">
      <c r="A14" s="120"/>
      <c r="B14" s="119" t="s">
        <v>107</v>
      </c>
      <c r="C14" s="113">
        <v>44.556592292089249</v>
      </c>
      <c r="D14" s="114">
        <v>27458</v>
      </c>
      <c r="E14" s="114">
        <v>27341</v>
      </c>
      <c r="F14" s="114">
        <v>27826</v>
      </c>
      <c r="G14" s="114">
        <v>27357</v>
      </c>
      <c r="H14" s="114">
        <v>27107</v>
      </c>
      <c r="I14" s="115">
        <v>351</v>
      </c>
      <c r="J14" s="116">
        <v>1.2948684841553841</v>
      </c>
    </row>
    <row r="15" spans="1:15" s="110" customFormat="1" ht="13.5" customHeight="1" x14ac:dyDescent="0.2">
      <c r="A15" s="118" t="s">
        <v>105</v>
      </c>
      <c r="B15" s="121" t="s">
        <v>108</v>
      </c>
      <c r="C15" s="113">
        <v>13.533468559837727</v>
      </c>
      <c r="D15" s="114">
        <v>8340</v>
      </c>
      <c r="E15" s="114">
        <v>8458</v>
      </c>
      <c r="F15" s="114">
        <v>8874</v>
      </c>
      <c r="G15" s="114">
        <v>8308</v>
      </c>
      <c r="H15" s="114">
        <v>8429</v>
      </c>
      <c r="I15" s="115">
        <v>-89</v>
      </c>
      <c r="J15" s="116">
        <v>-1.0558785146517973</v>
      </c>
    </row>
    <row r="16" spans="1:15" s="110" customFormat="1" ht="13.5" customHeight="1" x14ac:dyDescent="0.2">
      <c r="A16" s="118"/>
      <c r="B16" s="121" t="s">
        <v>109</v>
      </c>
      <c r="C16" s="113">
        <v>66.278296146044624</v>
      </c>
      <c r="D16" s="114">
        <v>40844</v>
      </c>
      <c r="E16" s="114">
        <v>40254</v>
      </c>
      <c r="F16" s="114">
        <v>41594</v>
      </c>
      <c r="G16" s="114">
        <v>41489</v>
      </c>
      <c r="H16" s="114">
        <v>40898</v>
      </c>
      <c r="I16" s="115">
        <v>-54</v>
      </c>
      <c r="J16" s="116">
        <v>-0.13203579637146071</v>
      </c>
    </row>
    <row r="17" spans="1:10" s="110" customFormat="1" ht="13.5" customHeight="1" x14ac:dyDescent="0.2">
      <c r="A17" s="118"/>
      <c r="B17" s="121" t="s">
        <v>110</v>
      </c>
      <c r="C17" s="113">
        <v>19.224340770791073</v>
      </c>
      <c r="D17" s="114">
        <v>11847</v>
      </c>
      <c r="E17" s="114">
        <v>11651</v>
      </c>
      <c r="F17" s="114">
        <v>11884</v>
      </c>
      <c r="G17" s="114">
        <v>11619</v>
      </c>
      <c r="H17" s="114">
        <v>11237</v>
      </c>
      <c r="I17" s="115">
        <v>610</v>
      </c>
      <c r="J17" s="116">
        <v>5.428495149951055</v>
      </c>
    </row>
    <row r="18" spans="1:10" s="110" customFormat="1" ht="13.5" customHeight="1" x14ac:dyDescent="0.2">
      <c r="A18" s="120"/>
      <c r="B18" s="121" t="s">
        <v>111</v>
      </c>
      <c r="C18" s="113">
        <v>0.96389452332657199</v>
      </c>
      <c r="D18" s="114">
        <v>594</v>
      </c>
      <c r="E18" s="114">
        <v>590</v>
      </c>
      <c r="F18" s="114">
        <v>598</v>
      </c>
      <c r="G18" s="114">
        <v>588</v>
      </c>
      <c r="H18" s="114">
        <v>544</v>
      </c>
      <c r="I18" s="115">
        <v>50</v>
      </c>
      <c r="J18" s="116">
        <v>9.1911764705882355</v>
      </c>
    </row>
    <row r="19" spans="1:10" s="110" customFormat="1" ht="13.5" customHeight="1" x14ac:dyDescent="0.2">
      <c r="A19" s="120"/>
      <c r="B19" s="121" t="s">
        <v>112</v>
      </c>
      <c r="C19" s="113">
        <v>0.26774847870182555</v>
      </c>
      <c r="D19" s="114">
        <v>165</v>
      </c>
      <c r="E19" s="114">
        <v>151</v>
      </c>
      <c r="F19" s="114">
        <v>148</v>
      </c>
      <c r="G19" s="114">
        <v>142</v>
      </c>
      <c r="H19" s="114">
        <v>120</v>
      </c>
      <c r="I19" s="115">
        <v>45</v>
      </c>
      <c r="J19" s="116">
        <v>37.5</v>
      </c>
    </row>
    <row r="20" spans="1:10" s="110" customFormat="1" ht="13.5" customHeight="1" x14ac:dyDescent="0.2">
      <c r="A20" s="118" t="s">
        <v>113</v>
      </c>
      <c r="B20" s="122" t="s">
        <v>114</v>
      </c>
      <c r="C20" s="113">
        <v>72.858417849898586</v>
      </c>
      <c r="D20" s="114">
        <v>44899</v>
      </c>
      <c r="E20" s="114">
        <v>44408</v>
      </c>
      <c r="F20" s="114">
        <v>46213</v>
      </c>
      <c r="G20" s="114">
        <v>45514</v>
      </c>
      <c r="H20" s="114">
        <v>45004</v>
      </c>
      <c r="I20" s="115">
        <v>-105</v>
      </c>
      <c r="J20" s="116">
        <v>-0.23331259443605012</v>
      </c>
    </row>
    <row r="21" spans="1:10" s="110" customFormat="1" ht="13.5" customHeight="1" x14ac:dyDescent="0.2">
      <c r="A21" s="120"/>
      <c r="B21" s="122" t="s">
        <v>115</v>
      </c>
      <c r="C21" s="113">
        <v>27.141582150101421</v>
      </c>
      <c r="D21" s="114">
        <v>16726</v>
      </c>
      <c r="E21" s="114">
        <v>16545</v>
      </c>
      <c r="F21" s="114">
        <v>16737</v>
      </c>
      <c r="G21" s="114">
        <v>16490</v>
      </c>
      <c r="H21" s="114">
        <v>16104</v>
      </c>
      <c r="I21" s="115">
        <v>622</v>
      </c>
      <c r="J21" s="116">
        <v>3.8623944361649278</v>
      </c>
    </row>
    <row r="22" spans="1:10" s="110" customFormat="1" ht="13.5" customHeight="1" x14ac:dyDescent="0.2">
      <c r="A22" s="118" t="s">
        <v>113</v>
      </c>
      <c r="B22" s="122" t="s">
        <v>116</v>
      </c>
      <c r="C22" s="113">
        <v>85.716835699797159</v>
      </c>
      <c r="D22" s="114">
        <v>52823</v>
      </c>
      <c r="E22" s="114">
        <v>52515</v>
      </c>
      <c r="F22" s="114">
        <v>54107</v>
      </c>
      <c r="G22" s="114">
        <v>53412</v>
      </c>
      <c r="H22" s="114">
        <v>52901</v>
      </c>
      <c r="I22" s="115">
        <v>-78</v>
      </c>
      <c r="J22" s="116">
        <v>-0.14744522787849001</v>
      </c>
    </row>
    <row r="23" spans="1:10" s="110" customFormat="1" ht="13.5" customHeight="1" x14ac:dyDescent="0.2">
      <c r="A23" s="123"/>
      <c r="B23" s="124" t="s">
        <v>117</v>
      </c>
      <c r="C23" s="125">
        <v>14.271805273833671</v>
      </c>
      <c r="D23" s="114">
        <v>8795</v>
      </c>
      <c r="E23" s="114">
        <v>8430</v>
      </c>
      <c r="F23" s="114">
        <v>8835</v>
      </c>
      <c r="G23" s="114">
        <v>8585</v>
      </c>
      <c r="H23" s="114">
        <v>8200</v>
      </c>
      <c r="I23" s="115">
        <v>595</v>
      </c>
      <c r="J23" s="116">
        <v>7.2560975609756095</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17903</v>
      </c>
      <c r="E26" s="114">
        <v>18701</v>
      </c>
      <c r="F26" s="114">
        <v>19026</v>
      </c>
      <c r="G26" s="114">
        <v>18913</v>
      </c>
      <c r="H26" s="140">
        <v>18507</v>
      </c>
      <c r="I26" s="115">
        <v>-604</v>
      </c>
      <c r="J26" s="116">
        <v>-3.2636299778462203</v>
      </c>
    </row>
    <row r="27" spans="1:10" s="110" customFormat="1" ht="13.5" customHeight="1" x14ac:dyDescent="0.2">
      <c r="A27" s="118" t="s">
        <v>105</v>
      </c>
      <c r="B27" s="119" t="s">
        <v>106</v>
      </c>
      <c r="C27" s="113">
        <v>35.290174831033902</v>
      </c>
      <c r="D27" s="115">
        <v>6318</v>
      </c>
      <c r="E27" s="114">
        <v>6522</v>
      </c>
      <c r="F27" s="114">
        <v>6682</v>
      </c>
      <c r="G27" s="114">
        <v>6580</v>
      </c>
      <c r="H27" s="140">
        <v>6423</v>
      </c>
      <c r="I27" s="115">
        <v>-105</v>
      </c>
      <c r="J27" s="116">
        <v>-1.6347501167678655</v>
      </c>
    </row>
    <row r="28" spans="1:10" s="110" customFormat="1" ht="13.5" customHeight="1" x14ac:dyDescent="0.2">
      <c r="A28" s="120"/>
      <c r="B28" s="119" t="s">
        <v>107</v>
      </c>
      <c r="C28" s="113">
        <v>64.709825168966091</v>
      </c>
      <c r="D28" s="115">
        <v>11585</v>
      </c>
      <c r="E28" s="114">
        <v>12179</v>
      </c>
      <c r="F28" s="114">
        <v>12344</v>
      </c>
      <c r="G28" s="114">
        <v>12333</v>
      </c>
      <c r="H28" s="140">
        <v>12084</v>
      </c>
      <c r="I28" s="115">
        <v>-499</v>
      </c>
      <c r="J28" s="116">
        <v>-4.1294273419397554</v>
      </c>
    </row>
    <row r="29" spans="1:10" s="110" customFormat="1" ht="13.5" customHeight="1" x14ac:dyDescent="0.2">
      <c r="A29" s="118" t="s">
        <v>105</v>
      </c>
      <c r="B29" s="121" t="s">
        <v>108</v>
      </c>
      <c r="C29" s="113">
        <v>11.260682567167514</v>
      </c>
      <c r="D29" s="115">
        <v>2016</v>
      </c>
      <c r="E29" s="114">
        <v>2175</v>
      </c>
      <c r="F29" s="114">
        <v>2181</v>
      </c>
      <c r="G29" s="114">
        <v>2179</v>
      </c>
      <c r="H29" s="140">
        <v>2071</v>
      </c>
      <c r="I29" s="115">
        <v>-55</v>
      </c>
      <c r="J29" s="116">
        <v>-2.6557218734910673</v>
      </c>
    </row>
    <row r="30" spans="1:10" s="110" customFormat="1" ht="13.5" customHeight="1" x14ac:dyDescent="0.2">
      <c r="A30" s="118"/>
      <c r="B30" s="121" t="s">
        <v>109</v>
      </c>
      <c r="C30" s="113">
        <v>51.611461766184441</v>
      </c>
      <c r="D30" s="115">
        <v>9240</v>
      </c>
      <c r="E30" s="114">
        <v>9655</v>
      </c>
      <c r="F30" s="114">
        <v>9909</v>
      </c>
      <c r="G30" s="114">
        <v>9920</v>
      </c>
      <c r="H30" s="140">
        <v>9809</v>
      </c>
      <c r="I30" s="115">
        <v>-569</v>
      </c>
      <c r="J30" s="116">
        <v>-5.8007951880925681</v>
      </c>
    </row>
    <row r="31" spans="1:10" s="110" customFormat="1" ht="13.5" customHeight="1" x14ac:dyDescent="0.2">
      <c r="A31" s="118"/>
      <c r="B31" s="121" t="s">
        <v>110</v>
      </c>
      <c r="C31" s="113">
        <v>20.895939228062336</v>
      </c>
      <c r="D31" s="115">
        <v>3741</v>
      </c>
      <c r="E31" s="114">
        <v>3868</v>
      </c>
      <c r="F31" s="114">
        <v>3912</v>
      </c>
      <c r="G31" s="114">
        <v>3893</v>
      </c>
      <c r="H31" s="140">
        <v>3815</v>
      </c>
      <c r="I31" s="115">
        <v>-74</v>
      </c>
      <c r="J31" s="116">
        <v>-1.9397116644823067</v>
      </c>
    </row>
    <row r="32" spans="1:10" s="110" customFormat="1" ht="13.5" customHeight="1" x14ac:dyDescent="0.2">
      <c r="A32" s="120"/>
      <c r="B32" s="121" t="s">
        <v>111</v>
      </c>
      <c r="C32" s="113">
        <v>16.231916438585714</v>
      </c>
      <c r="D32" s="115">
        <v>2906</v>
      </c>
      <c r="E32" s="114">
        <v>3003</v>
      </c>
      <c r="F32" s="114">
        <v>3024</v>
      </c>
      <c r="G32" s="114">
        <v>2921</v>
      </c>
      <c r="H32" s="140">
        <v>2812</v>
      </c>
      <c r="I32" s="115">
        <v>94</v>
      </c>
      <c r="J32" s="116">
        <v>3.3428165007112374</v>
      </c>
    </row>
    <row r="33" spans="1:10" s="110" customFormat="1" ht="13.5" customHeight="1" x14ac:dyDescent="0.2">
      <c r="A33" s="120"/>
      <c r="B33" s="121" t="s">
        <v>112</v>
      </c>
      <c r="C33" s="113">
        <v>1.6980394347316092</v>
      </c>
      <c r="D33" s="115">
        <v>304</v>
      </c>
      <c r="E33" s="114">
        <v>326</v>
      </c>
      <c r="F33" s="114">
        <v>345</v>
      </c>
      <c r="G33" s="114">
        <v>281</v>
      </c>
      <c r="H33" s="140">
        <v>264</v>
      </c>
      <c r="I33" s="115">
        <v>40</v>
      </c>
      <c r="J33" s="116">
        <v>15.151515151515152</v>
      </c>
    </row>
    <row r="34" spans="1:10" s="110" customFormat="1" ht="13.5" customHeight="1" x14ac:dyDescent="0.2">
      <c r="A34" s="118" t="s">
        <v>113</v>
      </c>
      <c r="B34" s="122" t="s">
        <v>116</v>
      </c>
      <c r="C34" s="113">
        <v>92.537563536837396</v>
      </c>
      <c r="D34" s="115">
        <v>16567</v>
      </c>
      <c r="E34" s="114">
        <v>17321</v>
      </c>
      <c r="F34" s="114">
        <v>17636</v>
      </c>
      <c r="G34" s="114">
        <v>17560</v>
      </c>
      <c r="H34" s="140">
        <v>17202</v>
      </c>
      <c r="I34" s="115">
        <v>-635</v>
      </c>
      <c r="J34" s="116">
        <v>-3.6914312289268691</v>
      </c>
    </row>
    <row r="35" spans="1:10" s="110" customFormat="1" ht="13.5" customHeight="1" x14ac:dyDescent="0.2">
      <c r="A35" s="118"/>
      <c r="B35" s="119" t="s">
        <v>117</v>
      </c>
      <c r="C35" s="113">
        <v>7.2725241579623523</v>
      </c>
      <c r="D35" s="115">
        <v>1302</v>
      </c>
      <c r="E35" s="114">
        <v>1347</v>
      </c>
      <c r="F35" s="114">
        <v>1360</v>
      </c>
      <c r="G35" s="114">
        <v>1323</v>
      </c>
      <c r="H35" s="140">
        <v>1275</v>
      </c>
      <c r="I35" s="115">
        <v>27</v>
      </c>
      <c r="J35" s="116">
        <v>2.1176470588235294</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10560</v>
      </c>
      <c r="E37" s="114">
        <v>11063</v>
      </c>
      <c r="F37" s="114">
        <v>11074</v>
      </c>
      <c r="G37" s="114">
        <v>11130</v>
      </c>
      <c r="H37" s="140">
        <v>11026</v>
      </c>
      <c r="I37" s="115">
        <v>-466</v>
      </c>
      <c r="J37" s="116">
        <v>-4.2263740250317428</v>
      </c>
    </row>
    <row r="38" spans="1:10" s="110" customFormat="1" ht="13.5" customHeight="1" x14ac:dyDescent="0.2">
      <c r="A38" s="118" t="s">
        <v>105</v>
      </c>
      <c r="B38" s="119" t="s">
        <v>106</v>
      </c>
      <c r="C38" s="113">
        <v>31.231060606060606</v>
      </c>
      <c r="D38" s="115">
        <v>3298</v>
      </c>
      <c r="E38" s="114">
        <v>3438</v>
      </c>
      <c r="F38" s="114">
        <v>3413</v>
      </c>
      <c r="G38" s="114">
        <v>3392</v>
      </c>
      <c r="H38" s="140">
        <v>3366</v>
      </c>
      <c r="I38" s="115">
        <v>-68</v>
      </c>
      <c r="J38" s="116">
        <v>-2.0202020202020203</v>
      </c>
    </row>
    <row r="39" spans="1:10" s="110" customFormat="1" ht="13.5" customHeight="1" x14ac:dyDescent="0.2">
      <c r="A39" s="120"/>
      <c r="B39" s="119" t="s">
        <v>107</v>
      </c>
      <c r="C39" s="113">
        <v>68.768939393939391</v>
      </c>
      <c r="D39" s="115">
        <v>7262</v>
      </c>
      <c r="E39" s="114">
        <v>7625</v>
      </c>
      <c r="F39" s="114">
        <v>7661</v>
      </c>
      <c r="G39" s="114">
        <v>7738</v>
      </c>
      <c r="H39" s="140">
        <v>7660</v>
      </c>
      <c r="I39" s="115">
        <v>-398</v>
      </c>
      <c r="J39" s="116">
        <v>-5.195822454308094</v>
      </c>
    </row>
    <row r="40" spans="1:10" s="110" customFormat="1" ht="13.5" customHeight="1" x14ac:dyDescent="0.2">
      <c r="A40" s="118" t="s">
        <v>105</v>
      </c>
      <c r="B40" s="121" t="s">
        <v>108</v>
      </c>
      <c r="C40" s="113">
        <v>10.842803030303031</v>
      </c>
      <c r="D40" s="115">
        <v>1145</v>
      </c>
      <c r="E40" s="114">
        <v>1225</v>
      </c>
      <c r="F40" s="114">
        <v>1208</v>
      </c>
      <c r="G40" s="114">
        <v>1278</v>
      </c>
      <c r="H40" s="140">
        <v>1196</v>
      </c>
      <c r="I40" s="115">
        <v>-51</v>
      </c>
      <c r="J40" s="116">
        <v>-4.2642140468227421</v>
      </c>
    </row>
    <row r="41" spans="1:10" s="110" customFormat="1" ht="13.5" customHeight="1" x14ac:dyDescent="0.2">
      <c r="A41" s="118"/>
      <c r="B41" s="121" t="s">
        <v>109</v>
      </c>
      <c r="C41" s="113">
        <v>37.698863636363633</v>
      </c>
      <c r="D41" s="115">
        <v>3981</v>
      </c>
      <c r="E41" s="114">
        <v>4231</v>
      </c>
      <c r="F41" s="114">
        <v>4228</v>
      </c>
      <c r="G41" s="114">
        <v>4300</v>
      </c>
      <c r="H41" s="140">
        <v>4411</v>
      </c>
      <c r="I41" s="115">
        <v>-430</v>
      </c>
      <c r="J41" s="116">
        <v>-9.7483563817728403</v>
      </c>
    </row>
    <row r="42" spans="1:10" s="110" customFormat="1" ht="13.5" customHeight="1" x14ac:dyDescent="0.2">
      <c r="A42" s="118"/>
      <c r="B42" s="121" t="s">
        <v>110</v>
      </c>
      <c r="C42" s="113">
        <v>24.535984848484848</v>
      </c>
      <c r="D42" s="115">
        <v>2591</v>
      </c>
      <c r="E42" s="114">
        <v>2671</v>
      </c>
      <c r="F42" s="114">
        <v>2681</v>
      </c>
      <c r="G42" s="114">
        <v>2688</v>
      </c>
      <c r="H42" s="140">
        <v>2663</v>
      </c>
      <c r="I42" s="115">
        <v>-72</v>
      </c>
      <c r="J42" s="116">
        <v>-2.7037176117161095</v>
      </c>
    </row>
    <row r="43" spans="1:10" s="110" customFormat="1" ht="13.5" customHeight="1" x14ac:dyDescent="0.2">
      <c r="A43" s="120"/>
      <c r="B43" s="121" t="s">
        <v>111</v>
      </c>
      <c r="C43" s="113">
        <v>26.922348484848484</v>
      </c>
      <c r="D43" s="115">
        <v>2843</v>
      </c>
      <c r="E43" s="114">
        <v>2936</v>
      </c>
      <c r="F43" s="114">
        <v>2957</v>
      </c>
      <c r="G43" s="114">
        <v>2864</v>
      </c>
      <c r="H43" s="140">
        <v>2756</v>
      </c>
      <c r="I43" s="115">
        <v>87</v>
      </c>
      <c r="J43" s="116">
        <v>3.1567489114658924</v>
      </c>
    </row>
    <row r="44" spans="1:10" s="110" customFormat="1" ht="13.5" customHeight="1" x14ac:dyDescent="0.2">
      <c r="A44" s="120"/>
      <c r="B44" s="121" t="s">
        <v>112</v>
      </c>
      <c r="C44" s="113">
        <v>2.7178030303030303</v>
      </c>
      <c r="D44" s="115">
        <v>287</v>
      </c>
      <c r="E44" s="114">
        <v>311</v>
      </c>
      <c r="F44" s="114">
        <v>330</v>
      </c>
      <c r="G44" s="114">
        <v>269</v>
      </c>
      <c r="H44" s="140">
        <v>254</v>
      </c>
      <c r="I44" s="115">
        <v>33</v>
      </c>
      <c r="J44" s="116">
        <v>12.992125984251969</v>
      </c>
    </row>
    <row r="45" spans="1:10" s="110" customFormat="1" ht="13.5" customHeight="1" x14ac:dyDescent="0.2">
      <c r="A45" s="118" t="s">
        <v>113</v>
      </c>
      <c r="B45" s="122" t="s">
        <v>116</v>
      </c>
      <c r="C45" s="113">
        <v>92.566287878787875</v>
      </c>
      <c r="D45" s="115">
        <v>9775</v>
      </c>
      <c r="E45" s="114">
        <v>10232</v>
      </c>
      <c r="F45" s="114">
        <v>10269</v>
      </c>
      <c r="G45" s="114">
        <v>10341</v>
      </c>
      <c r="H45" s="140">
        <v>10222</v>
      </c>
      <c r="I45" s="115">
        <v>-447</v>
      </c>
      <c r="J45" s="116">
        <v>-4.3729211504597929</v>
      </c>
    </row>
    <row r="46" spans="1:10" s="110" customFormat="1" ht="13.5" customHeight="1" x14ac:dyDescent="0.2">
      <c r="A46" s="118"/>
      <c r="B46" s="119" t="s">
        <v>117</v>
      </c>
      <c r="C46" s="113">
        <v>7.1117424242424239</v>
      </c>
      <c r="D46" s="115">
        <v>751</v>
      </c>
      <c r="E46" s="114">
        <v>798</v>
      </c>
      <c r="F46" s="114">
        <v>775</v>
      </c>
      <c r="G46" s="114">
        <v>759</v>
      </c>
      <c r="H46" s="140">
        <v>774</v>
      </c>
      <c r="I46" s="115">
        <v>-23</v>
      </c>
      <c r="J46" s="116">
        <v>-2.9715762273901807</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7343</v>
      </c>
      <c r="E48" s="114">
        <v>7638</v>
      </c>
      <c r="F48" s="114">
        <v>7952</v>
      </c>
      <c r="G48" s="114">
        <v>7783</v>
      </c>
      <c r="H48" s="140">
        <v>7481</v>
      </c>
      <c r="I48" s="115">
        <v>-138</v>
      </c>
      <c r="J48" s="116">
        <v>-1.844673172035824</v>
      </c>
    </row>
    <row r="49" spans="1:12" s="110" customFormat="1" ht="13.5" customHeight="1" x14ac:dyDescent="0.2">
      <c r="A49" s="118" t="s">
        <v>105</v>
      </c>
      <c r="B49" s="119" t="s">
        <v>106</v>
      </c>
      <c r="C49" s="113">
        <v>41.127604521312811</v>
      </c>
      <c r="D49" s="115">
        <v>3020</v>
      </c>
      <c r="E49" s="114">
        <v>3084</v>
      </c>
      <c r="F49" s="114">
        <v>3269</v>
      </c>
      <c r="G49" s="114">
        <v>3188</v>
      </c>
      <c r="H49" s="140">
        <v>3057</v>
      </c>
      <c r="I49" s="115">
        <v>-37</v>
      </c>
      <c r="J49" s="116">
        <v>-1.2103369316323194</v>
      </c>
    </row>
    <row r="50" spans="1:12" s="110" customFormat="1" ht="13.5" customHeight="1" x14ac:dyDescent="0.2">
      <c r="A50" s="120"/>
      <c r="B50" s="119" t="s">
        <v>107</v>
      </c>
      <c r="C50" s="113">
        <v>58.872395478687189</v>
      </c>
      <c r="D50" s="115">
        <v>4323</v>
      </c>
      <c r="E50" s="114">
        <v>4554</v>
      </c>
      <c r="F50" s="114">
        <v>4683</v>
      </c>
      <c r="G50" s="114">
        <v>4595</v>
      </c>
      <c r="H50" s="140">
        <v>4424</v>
      </c>
      <c r="I50" s="115">
        <v>-101</v>
      </c>
      <c r="J50" s="116">
        <v>-2.2830018083182639</v>
      </c>
    </row>
    <row r="51" spans="1:12" s="110" customFormat="1" ht="13.5" customHeight="1" x14ac:dyDescent="0.2">
      <c r="A51" s="118" t="s">
        <v>105</v>
      </c>
      <c r="B51" s="121" t="s">
        <v>108</v>
      </c>
      <c r="C51" s="113">
        <v>11.861636933133596</v>
      </c>
      <c r="D51" s="115">
        <v>871</v>
      </c>
      <c r="E51" s="114">
        <v>950</v>
      </c>
      <c r="F51" s="114">
        <v>973</v>
      </c>
      <c r="G51" s="114">
        <v>901</v>
      </c>
      <c r="H51" s="140">
        <v>875</v>
      </c>
      <c r="I51" s="115">
        <v>-4</v>
      </c>
      <c r="J51" s="116">
        <v>-0.45714285714285713</v>
      </c>
    </row>
    <row r="52" spans="1:12" s="110" customFormat="1" ht="13.5" customHeight="1" x14ac:dyDescent="0.2">
      <c r="A52" s="118"/>
      <c r="B52" s="121" t="s">
        <v>109</v>
      </c>
      <c r="C52" s="113">
        <v>71.619229197875526</v>
      </c>
      <c r="D52" s="115">
        <v>5259</v>
      </c>
      <c r="E52" s="114">
        <v>5424</v>
      </c>
      <c r="F52" s="114">
        <v>5681</v>
      </c>
      <c r="G52" s="114">
        <v>5620</v>
      </c>
      <c r="H52" s="140">
        <v>5398</v>
      </c>
      <c r="I52" s="115">
        <v>-139</v>
      </c>
      <c r="J52" s="116">
        <v>-2.5750277880696553</v>
      </c>
    </row>
    <row r="53" spans="1:12" s="110" customFormat="1" ht="13.5" customHeight="1" x14ac:dyDescent="0.2">
      <c r="A53" s="118"/>
      <c r="B53" s="121" t="s">
        <v>110</v>
      </c>
      <c r="C53" s="113">
        <v>15.66117390712243</v>
      </c>
      <c r="D53" s="115">
        <v>1150</v>
      </c>
      <c r="E53" s="114">
        <v>1197</v>
      </c>
      <c r="F53" s="114">
        <v>1231</v>
      </c>
      <c r="G53" s="114">
        <v>1205</v>
      </c>
      <c r="H53" s="140">
        <v>1152</v>
      </c>
      <c r="I53" s="115">
        <v>-2</v>
      </c>
      <c r="J53" s="116">
        <v>-0.1736111111111111</v>
      </c>
    </row>
    <row r="54" spans="1:12" s="110" customFormat="1" ht="13.5" customHeight="1" x14ac:dyDescent="0.2">
      <c r="A54" s="120"/>
      <c r="B54" s="121" t="s">
        <v>111</v>
      </c>
      <c r="C54" s="113">
        <v>0.85795996186844614</v>
      </c>
      <c r="D54" s="115">
        <v>63</v>
      </c>
      <c r="E54" s="114">
        <v>67</v>
      </c>
      <c r="F54" s="114">
        <v>67</v>
      </c>
      <c r="G54" s="114">
        <v>57</v>
      </c>
      <c r="H54" s="140">
        <v>56</v>
      </c>
      <c r="I54" s="115">
        <v>7</v>
      </c>
      <c r="J54" s="116">
        <v>12.5</v>
      </c>
    </row>
    <row r="55" spans="1:12" s="110" customFormat="1" ht="13.5" customHeight="1" x14ac:dyDescent="0.2">
      <c r="A55" s="120"/>
      <c r="B55" s="121" t="s">
        <v>112</v>
      </c>
      <c r="C55" s="113">
        <v>0.23151300558354895</v>
      </c>
      <c r="D55" s="115">
        <v>17</v>
      </c>
      <c r="E55" s="114">
        <v>15</v>
      </c>
      <c r="F55" s="114">
        <v>15</v>
      </c>
      <c r="G55" s="114">
        <v>12</v>
      </c>
      <c r="H55" s="140">
        <v>10</v>
      </c>
      <c r="I55" s="115">
        <v>7</v>
      </c>
      <c r="J55" s="116">
        <v>70</v>
      </c>
    </row>
    <row r="56" spans="1:12" s="110" customFormat="1" ht="13.5" customHeight="1" x14ac:dyDescent="0.2">
      <c r="A56" s="118" t="s">
        <v>113</v>
      </c>
      <c r="B56" s="122" t="s">
        <v>116</v>
      </c>
      <c r="C56" s="113">
        <v>92.49625493667439</v>
      </c>
      <c r="D56" s="115">
        <v>6792</v>
      </c>
      <c r="E56" s="114">
        <v>7089</v>
      </c>
      <c r="F56" s="114">
        <v>7367</v>
      </c>
      <c r="G56" s="114">
        <v>7219</v>
      </c>
      <c r="H56" s="140">
        <v>6980</v>
      </c>
      <c r="I56" s="115">
        <v>-188</v>
      </c>
      <c r="J56" s="116">
        <v>-2.6934097421203438</v>
      </c>
    </row>
    <row r="57" spans="1:12" s="110" customFormat="1" ht="13.5" customHeight="1" x14ac:dyDescent="0.2">
      <c r="A57" s="142"/>
      <c r="B57" s="124" t="s">
        <v>117</v>
      </c>
      <c r="C57" s="125">
        <v>7.5037450633256162</v>
      </c>
      <c r="D57" s="143">
        <v>551</v>
      </c>
      <c r="E57" s="144">
        <v>549</v>
      </c>
      <c r="F57" s="144">
        <v>585</v>
      </c>
      <c r="G57" s="144">
        <v>564</v>
      </c>
      <c r="H57" s="145">
        <v>501</v>
      </c>
      <c r="I57" s="143">
        <v>50</v>
      </c>
      <c r="J57" s="146">
        <v>9.9800399201596814</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61625</v>
      </c>
      <c r="E12" s="236">
        <v>60953</v>
      </c>
      <c r="F12" s="114">
        <v>62950</v>
      </c>
      <c r="G12" s="114">
        <v>62004</v>
      </c>
      <c r="H12" s="140">
        <v>61108</v>
      </c>
      <c r="I12" s="115">
        <v>517</v>
      </c>
      <c r="J12" s="116">
        <v>0.84604307128362899</v>
      </c>
    </row>
    <row r="13" spans="1:15" s="110" customFormat="1" ht="12" customHeight="1" x14ac:dyDescent="0.2">
      <c r="A13" s="118" t="s">
        <v>105</v>
      </c>
      <c r="B13" s="119" t="s">
        <v>106</v>
      </c>
      <c r="C13" s="113">
        <v>55.443407707910751</v>
      </c>
      <c r="D13" s="115">
        <v>34167</v>
      </c>
      <c r="E13" s="114">
        <v>33612</v>
      </c>
      <c r="F13" s="114">
        <v>35124</v>
      </c>
      <c r="G13" s="114">
        <v>34647</v>
      </c>
      <c r="H13" s="140">
        <v>34001</v>
      </c>
      <c r="I13" s="115">
        <v>166</v>
      </c>
      <c r="J13" s="116">
        <v>0.48822093467839184</v>
      </c>
    </row>
    <row r="14" spans="1:15" s="110" customFormat="1" ht="12" customHeight="1" x14ac:dyDescent="0.2">
      <c r="A14" s="118"/>
      <c r="B14" s="119" t="s">
        <v>107</v>
      </c>
      <c r="C14" s="113">
        <v>44.556592292089249</v>
      </c>
      <c r="D14" s="115">
        <v>27458</v>
      </c>
      <c r="E14" s="114">
        <v>27341</v>
      </c>
      <c r="F14" s="114">
        <v>27826</v>
      </c>
      <c r="G14" s="114">
        <v>27357</v>
      </c>
      <c r="H14" s="140">
        <v>27107</v>
      </c>
      <c r="I14" s="115">
        <v>351</v>
      </c>
      <c r="J14" s="116">
        <v>1.2948684841553841</v>
      </c>
    </row>
    <row r="15" spans="1:15" s="110" customFormat="1" ht="12" customHeight="1" x14ac:dyDescent="0.2">
      <c r="A15" s="118" t="s">
        <v>105</v>
      </c>
      <c r="B15" s="121" t="s">
        <v>108</v>
      </c>
      <c r="C15" s="113">
        <v>13.533468559837727</v>
      </c>
      <c r="D15" s="115">
        <v>8340</v>
      </c>
      <c r="E15" s="114">
        <v>8458</v>
      </c>
      <c r="F15" s="114">
        <v>8874</v>
      </c>
      <c r="G15" s="114">
        <v>8308</v>
      </c>
      <c r="H15" s="140">
        <v>8429</v>
      </c>
      <c r="I15" s="115">
        <v>-89</v>
      </c>
      <c r="J15" s="116">
        <v>-1.0558785146517973</v>
      </c>
    </row>
    <row r="16" spans="1:15" s="110" customFormat="1" ht="12" customHeight="1" x14ac:dyDescent="0.2">
      <c r="A16" s="118"/>
      <c r="B16" s="121" t="s">
        <v>109</v>
      </c>
      <c r="C16" s="113">
        <v>66.278296146044624</v>
      </c>
      <c r="D16" s="115">
        <v>40844</v>
      </c>
      <c r="E16" s="114">
        <v>40254</v>
      </c>
      <c r="F16" s="114">
        <v>41594</v>
      </c>
      <c r="G16" s="114">
        <v>41489</v>
      </c>
      <c r="H16" s="140">
        <v>40898</v>
      </c>
      <c r="I16" s="115">
        <v>-54</v>
      </c>
      <c r="J16" s="116">
        <v>-0.13203579637146071</v>
      </c>
    </row>
    <row r="17" spans="1:10" s="110" customFormat="1" ht="12" customHeight="1" x14ac:dyDescent="0.2">
      <c r="A17" s="118"/>
      <c r="B17" s="121" t="s">
        <v>110</v>
      </c>
      <c r="C17" s="113">
        <v>19.224340770791073</v>
      </c>
      <c r="D17" s="115">
        <v>11847</v>
      </c>
      <c r="E17" s="114">
        <v>11651</v>
      </c>
      <c r="F17" s="114">
        <v>11884</v>
      </c>
      <c r="G17" s="114">
        <v>11619</v>
      </c>
      <c r="H17" s="140">
        <v>11237</v>
      </c>
      <c r="I17" s="115">
        <v>610</v>
      </c>
      <c r="J17" s="116">
        <v>5.428495149951055</v>
      </c>
    </row>
    <row r="18" spans="1:10" s="110" customFormat="1" ht="12" customHeight="1" x14ac:dyDescent="0.2">
      <c r="A18" s="120"/>
      <c r="B18" s="121" t="s">
        <v>111</v>
      </c>
      <c r="C18" s="113">
        <v>0.96389452332657199</v>
      </c>
      <c r="D18" s="115">
        <v>594</v>
      </c>
      <c r="E18" s="114">
        <v>590</v>
      </c>
      <c r="F18" s="114">
        <v>598</v>
      </c>
      <c r="G18" s="114">
        <v>588</v>
      </c>
      <c r="H18" s="140">
        <v>544</v>
      </c>
      <c r="I18" s="115">
        <v>50</v>
      </c>
      <c r="J18" s="116">
        <v>9.1911764705882355</v>
      </c>
    </row>
    <row r="19" spans="1:10" s="110" customFormat="1" ht="12" customHeight="1" x14ac:dyDescent="0.2">
      <c r="A19" s="120"/>
      <c r="B19" s="121" t="s">
        <v>112</v>
      </c>
      <c r="C19" s="113">
        <v>0.26774847870182555</v>
      </c>
      <c r="D19" s="115">
        <v>165</v>
      </c>
      <c r="E19" s="114">
        <v>151</v>
      </c>
      <c r="F19" s="114">
        <v>148</v>
      </c>
      <c r="G19" s="114">
        <v>142</v>
      </c>
      <c r="H19" s="140">
        <v>120</v>
      </c>
      <c r="I19" s="115">
        <v>45</v>
      </c>
      <c r="J19" s="116">
        <v>37.5</v>
      </c>
    </row>
    <row r="20" spans="1:10" s="110" customFormat="1" ht="12" customHeight="1" x14ac:dyDescent="0.2">
      <c r="A20" s="118" t="s">
        <v>113</v>
      </c>
      <c r="B20" s="119" t="s">
        <v>181</v>
      </c>
      <c r="C20" s="113">
        <v>72.858417849898586</v>
      </c>
      <c r="D20" s="115">
        <v>44899</v>
      </c>
      <c r="E20" s="114">
        <v>44408</v>
      </c>
      <c r="F20" s="114">
        <v>46213</v>
      </c>
      <c r="G20" s="114">
        <v>45514</v>
      </c>
      <c r="H20" s="140">
        <v>45004</v>
      </c>
      <c r="I20" s="115">
        <v>-105</v>
      </c>
      <c r="J20" s="116">
        <v>-0.23331259443605012</v>
      </c>
    </row>
    <row r="21" spans="1:10" s="110" customFormat="1" ht="12" customHeight="1" x14ac:dyDescent="0.2">
      <c r="A21" s="118"/>
      <c r="B21" s="119" t="s">
        <v>182</v>
      </c>
      <c r="C21" s="113">
        <v>27.141582150101421</v>
      </c>
      <c r="D21" s="115">
        <v>16726</v>
      </c>
      <c r="E21" s="114">
        <v>16545</v>
      </c>
      <c r="F21" s="114">
        <v>16737</v>
      </c>
      <c r="G21" s="114">
        <v>16490</v>
      </c>
      <c r="H21" s="140">
        <v>16104</v>
      </c>
      <c r="I21" s="115">
        <v>622</v>
      </c>
      <c r="J21" s="116">
        <v>3.8623944361649278</v>
      </c>
    </row>
    <row r="22" spans="1:10" s="110" customFormat="1" ht="12" customHeight="1" x14ac:dyDescent="0.2">
      <c r="A22" s="118" t="s">
        <v>113</v>
      </c>
      <c r="B22" s="119" t="s">
        <v>116</v>
      </c>
      <c r="C22" s="113">
        <v>85.716835699797159</v>
      </c>
      <c r="D22" s="115">
        <v>52823</v>
      </c>
      <c r="E22" s="114">
        <v>52515</v>
      </c>
      <c r="F22" s="114">
        <v>54107</v>
      </c>
      <c r="G22" s="114">
        <v>53412</v>
      </c>
      <c r="H22" s="140">
        <v>52901</v>
      </c>
      <c r="I22" s="115">
        <v>-78</v>
      </c>
      <c r="J22" s="116">
        <v>-0.14744522787849001</v>
      </c>
    </row>
    <row r="23" spans="1:10" s="110" customFormat="1" ht="12" customHeight="1" x14ac:dyDescent="0.2">
      <c r="A23" s="118"/>
      <c r="B23" s="119" t="s">
        <v>117</v>
      </c>
      <c r="C23" s="113">
        <v>14.271805273833671</v>
      </c>
      <c r="D23" s="115">
        <v>8795</v>
      </c>
      <c r="E23" s="114">
        <v>8430</v>
      </c>
      <c r="F23" s="114">
        <v>8835</v>
      </c>
      <c r="G23" s="114">
        <v>8585</v>
      </c>
      <c r="H23" s="140">
        <v>8200</v>
      </c>
      <c r="I23" s="115">
        <v>595</v>
      </c>
      <c r="J23" s="116">
        <v>7.2560975609756095</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77662</v>
      </c>
      <c r="E64" s="236">
        <v>77333</v>
      </c>
      <c r="F64" s="236">
        <v>78989</v>
      </c>
      <c r="G64" s="236">
        <v>77673</v>
      </c>
      <c r="H64" s="140">
        <v>76962</v>
      </c>
      <c r="I64" s="115">
        <v>700</v>
      </c>
      <c r="J64" s="116">
        <v>0.90953977287492527</v>
      </c>
    </row>
    <row r="65" spans="1:12" s="110" customFormat="1" ht="12" customHeight="1" x14ac:dyDescent="0.2">
      <c r="A65" s="118" t="s">
        <v>105</v>
      </c>
      <c r="B65" s="119" t="s">
        <v>106</v>
      </c>
      <c r="C65" s="113">
        <v>53.807524915660167</v>
      </c>
      <c r="D65" s="235">
        <v>41788</v>
      </c>
      <c r="E65" s="236">
        <v>41515</v>
      </c>
      <c r="F65" s="236">
        <v>42877</v>
      </c>
      <c r="G65" s="236">
        <v>42174</v>
      </c>
      <c r="H65" s="140">
        <v>41651</v>
      </c>
      <c r="I65" s="115">
        <v>137</v>
      </c>
      <c r="J65" s="116">
        <v>0.32892367530191352</v>
      </c>
    </row>
    <row r="66" spans="1:12" s="110" customFormat="1" ht="12" customHeight="1" x14ac:dyDescent="0.2">
      <c r="A66" s="118"/>
      <c r="B66" s="119" t="s">
        <v>107</v>
      </c>
      <c r="C66" s="113">
        <v>46.192475084339833</v>
      </c>
      <c r="D66" s="235">
        <v>35874</v>
      </c>
      <c r="E66" s="236">
        <v>35818</v>
      </c>
      <c r="F66" s="236">
        <v>36112</v>
      </c>
      <c r="G66" s="236">
        <v>35499</v>
      </c>
      <c r="H66" s="140">
        <v>35311</v>
      </c>
      <c r="I66" s="115">
        <v>563</v>
      </c>
      <c r="J66" s="116">
        <v>1.5944040100818442</v>
      </c>
    </row>
    <row r="67" spans="1:12" s="110" customFormat="1" ht="12" customHeight="1" x14ac:dyDescent="0.2">
      <c r="A67" s="118" t="s">
        <v>105</v>
      </c>
      <c r="B67" s="121" t="s">
        <v>108</v>
      </c>
      <c r="C67" s="113">
        <v>13.611547474955577</v>
      </c>
      <c r="D67" s="235">
        <v>10571</v>
      </c>
      <c r="E67" s="236">
        <v>10867</v>
      </c>
      <c r="F67" s="236">
        <v>11280</v>
      </c>
      <c r="G67" s="236">
        <v>10498</v>
      </c>
      <c r="H67" s="140">
        <v>10723</v>
      </c>
      <c r="I67" s="115">
        <v>-152</v>
      </c>
      <c r="J67" s="116">
        <v>-1.4175137554788773</v>
      </c>
    </row>
    <row r="68" spans="1:12" s="110" customFormat="1" ht="12" customHeight="1" x14ac:dyDescent="0.2">
      <c r="A68" s="118"/>
      <c r="B68" s="121" t="s">
        <v>109</v>
      </c>
      <c r="C68" s="113">
        <v>65.415518529010328</v>
      </c>
      <c r="D68" s="235">
        <v>50803</v>
      </c>
      <c r="E68" s="236">
        <v>50333</v>
      </c>
      <c r="F68" s="236">
        <v>51399</v>
      </c>
      <c r="G68" s="236">
        <v>51209</v>
      </c>
      <c r="H68" s="140">
        <v>50698</v>
      </c>
      <c r="I68" s="115">
        <v>105</v>
      </c>
      <c r="J68" s="116">
        <v>0.20710876168685155</v>
      </c>
    </row>
    <row r="69" spans="1:12" s="110" customFormat="1" ht="12" customHeight="1" x14ac:dyDescent="0.2">
      <c r="A69" s="118"/>
      <c r="B69" s="121" t="s">
        <v>110</v>
      </c>
      <c r="C69" s="113">
        <v>19.958280755066827</v>
      </c>
      <c r="D69" s="235">
        <v>15500</v>
      </c>
      <c r="E69" s="236">
        <v>15359</v>
      </c>
      <c r="F69" s="236">
        <v>15533</v>
      </c>
      <c r="G69" s="236">
        <v>15211</v>
      </c>
      <c r="H69" s="140">
        <v>14830</v>
      </c>
      <c r="I69" s="115">
        <v>670</v>
      </c>
      <c r="J69" s="116">
        <v>4.5178691840863117</v>
      </c>
    </row>
    <row r="70" spans="1:12" s="110" customFormat="1" ht="12" customHeight="1" x14ac:dyDescent="0.2">
      <c r="A70" s="120"/>
      <c r="B70" s="121" t="s">
        <v>111</v>
      </c>
      <c r="C70" s="113">
        <v>1.0146532409672684</v>
      </c>
      <c r="D70" s="235">
        <v>788</v>
      </c>
      <c r="E70" s="236">
        <v>774</v>
      </c>
      <c r="F70" s="236">
        <v>777</v>
      </c>
      <c r="G70" s="236">
        <v>755</v>
      </c>
      <c r="H70" s="140">
        <v>711</v>
      </c>
      <c r="I70" s="115">
        <v>77</v>
      </c>
      <c r="J70" s="116">
        <v>10.829817158931084</v>
      </c>
    </row>
    <row r="71" spans="1:12" s="110" customFormat="1" ht="12" customHeight="1" x14ac:dyDescent="0.2">
      <c r="A71" s="120"/>
      <c r="B71" s="121" t="s">
        <v>112</v>
      </c>
      <c r="C71" s="113">
        <v>0.27040251345574412</v>
      </c>
      <c r="D71" s="235">
        <v>210</v>
      </c>
      <c r="E71" s="236">
        <v>190</v>
      </c>
      <c r="F71" s="236">
        <v>196</v>
      </c>
      <c r="G71" s="236">
        <v>185</v>
      </c>
      <c r="H71" s="140">
        <v>162</v>
      </c>
      <c r="I71" s="115">
        <v>48</v>
      </c>
      <c r="J71" s="116">
        <v>29.62962962962963</v>
      </c>
    </row>
    <row r="72" spans="1:12" s="110" customFormat="1" ht="12" customHeight="1" x14ac:dyDescent="0.2">
      <c r="A72" s="118" t="s">
        <v>113</v>
      </c>
      <c r="B72" s="119" t="s">
        <v>181</v>
      </c>
      <c r="C72" s="113">
        <v>71.791867322500067</v>
      </c>
      <c r="D72" s="235">
        <v>55755</v>
      </c>
      <c r="E72" s="236">
        <v>55589</v>
      </c>
      <c r="F72" s="236">
        <v>57141</v>
      </c>
      <c r="G72" s="236">
        <v>56206</v>
      </c>
      <c r="H72" s="140">
        <v>55878</v>
      </c>
      <c r="I72" s="115">
        <v>-123</v>
      </c>
      <c r="J72" s="116">
        <v>-0.22012240953505852</v>
      </c>
    </row>
    <row r="73" spans="1:12" s="110" customFormat="1" ht="12" customHeight="1" x14ac:dyDescent="0.2">
      <c r="A73" s="118"/>
      <c r="B73" s="119" t="s">
        <v>182</v>
      </c>
      <c r="C73" s="113">
        <v>28.208132677499936</v>
      </c>
      <c r="D73" s="115">
        <v>21907</v>
      </c>
      <c r="E73" s="114">
        <v>21744</v>
      </c>
      <c r="F73" s="114">
        <v>21848</v>
      </c>
      <c r="G73" s="114">
        <v>21467</v>
      </c>
      <c r="H73" s="140">
        <v>21084</v>
      </c>
      <c r="I73" s="115">
        <v>823</v>
      </c>
      <c r="J73" s="116">
        <v>3.9034338835135647</v>
      </c>
    </row>
    <row r="74" spans="1:12" s="110" customFormat="1" ht="12" customHeight="1" x14ac:dyDescent="0.2">
      <c r="A74" s="118" t="s">
        <v>113</v>
      </c>
      <c r="B74" s="119" t="s">
        <v>116</v>
      </c>
      <c r="C74" s="113">
        <v>91.715382040122577</v>
      </c>
      <c r="D74" s="115">
        <v>71228</v>
      </c>
      <c r="E74" s="114">
        <v>71180</v>
      </c>
      <c r="F74" s="114">
        <v>72571</v>
      </c>
      <c r="G74" s="114">
        <v>71577</v>
      </c>
      <c r="H74" s="140">
        <v>71190</v>
      </c>
      <c r="I74" s="115">
        <v>38</v>
      </c>
      <c r="J74" s="116">
        <v>5.3378283466779045E-2</v>
      </c>
    </row>
    <row r="75" spans="1:12" s="110" customFormat="1" ht="12" customHeight="1" x14ac:dyDescent="0.2">
      <c r="A75" s="142"/>
      <c r="B75" s="124" t="s">
        <v>117</v>
      </c>
      <c r="C75" s="125">
        <v>8.2678787566634906</v>
      </c>
      <c r="D75" s="143">
        <v>6421</v>
      </c>
      <c r="E75" s="144">
        <v>6141</v>
      </c>
      <c r="F75" s="144">
        <v>6408</v>
      </c>
      <c r="G75" s="144">
        <v>6088</v>
      </c>
      <c r="H75" s="145">
        <v>5762</v>
      </c>
      <c r="I75" s="143">
        <v>659</v>
      </c>
      <c r="J75" s="146">
        <v>11.437001041305102</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61625</v>
      </c>
      <c r="G11" s="114">
        <v>60953</v>
      </c>
      <c r="H11" s="114">
        <v>62950</v>
      </c>
      <c r="I11" s="114">
        <v>62004</v>
      </c>
      <c r="J11" s="140">
        <v>61108</v>
      </c>
      <c r="K11" s="114">
        <v>517</v>
      </c>
      <c r="L11" s="116">
        <v>0.84604307128362899</v>
      </c>
    </row>
    <row r="12" spans="1:17" s="110" customFormat="1" ht="24.95" customHeight="1" x14ac:dyDescent="0.2">
      <c r="A12" s="604" t="s">
        <v>185</v>
      </c>
      <c r="B12" s="605"/>
      <c r="C12" s="605"/>
      <c r="D12" s="606"/>
      <c r="E12" s="113">
        <v>55.443407707910751</v>
      </c>
      <c r="F12" s="115">
        <v>34167</v>
      </c>
      <c r="G12" s="114">
        <v>33612</v>
      </c>
      <c r="H12" s="114">
        <v>35124</v>
      </c>
      <c r="I12" s="114">
        <v>34647</v>
      </c>
      <c r="J12" s="140">
        <v>34001</v>
      </c>
      <c r="K12" s="114">
        <v>166</v>
      </c>
      <c r="L12" s="116">
        <v>0.48822093467839184</v>
      </c>
    </row>
    <row r="13" spans="1:17" s="110" customFormat="1" ht="15" customHeight="1" x14ac:dyDescent="0.2">
      <c r="A13" s="120"/>
      <c r="B13" s="612" t="s">
        <v>107</v>
      </c>
      <c r="C13" s="612"/>
      <c r="E13" s="113">
        <v>44.556592292089249</v>
      </c>
      <c r="F13" s="115">
        <v>27458</v>
      </c>
      <c r="G13" s="114">
        <v>27341</v>
      </c>
      <c r="H13" s="114">
        <v>27826</v>
      </c>
      <c r="I13" s="114">
        <v>27357</v>
      </c>
      <c r="J13" s="140">
        <v>27107</v>
      </c>
      <c r="K13" s="114">
        <v>351</v>
      </c>
      <c r="L13" s="116">
        <v>1.2948684841553841</v>
      </c>
    </row>
    <row r="14" spans="1:17" s="110" customFormat="1" ht="24.95" customHeight="1" x14ac:dyDescent="0.2">
      <c r="A14" s="604" t="s">
        <v>186</v>
      </c>
      <c r="B14" s="605"/>
      <c r="C14" s="605"/>
      <c r="D14" s="606"/>
      <c r="E14" s="113">
        <v>13.533468559837727</v>
      </c>
      <c r="F14" s="115">
        <v>8340</v>
      </c>
      <c r="G14" s="114">
        <v>8458</v>
      </c>
      <c r="H14" s="114">
        <v>8874</v>
      </c>
      <c r="I14" s="114">
        <v>8308</v>
      </c>
      <c r="J14" s="140">
        <v>8429</v>
      </c>
      <c r="K14" s="114">
        <v>-89</v>
      </c>
      <c r="L14" s="116">
        <v>-1.0558785146517973</v>
      </c>
    </row>
    <row r="15" spans="1:17" s="110" customFormat="1" ht="15" customHeight="1" x14ac:dyDescent="0.2">
      <c r="A15" s="120"/>
      <c r="B15" s="119"/>
      <c r="C15" s="258" t="s">
        <v>106</v>
      </c>
      <c r="E15" s="113">
        <v>58.105515587529979</v>
      </c>
      <c r="F15" s="115">
        <v>4846</v>
      </c>
      <c r="G15" s="114">
        <v>4883</v>
      </c>
      <c r="H15" s="114">
        <v>5195</v>
      </c>
      <c r="I15" s="114">
        <v>4850</v>
      </c>
      <c r="J15" s="140">
        <v>4896</v>
      </c>
      <c r="K15" s="114">
        <v>-50</v>
      </c>
      <c r="L15" s="116">
        <v>-1.0212418300653594</v>
      </c>
    </row>
    <row r="16" spans="1:17" s="110" customFormat="1" ht="15" customHeight="1" x14ac:dyDescent="0.2">
      <c r="A16" s="120"/>
      <c r="B16" s="119"/>
      <c r="C16" s="258" t="s">
        <v>107</v>
      </c>
      <c r="E16" s="113">
        <v>41.894484412470021</v>
      </c>
      <c r="F16" s="115">
        <v>3494</v>
      </c>
      <c r="G16" s="114">
        <v>3575</v>
      </c>
      <c r="H16" s="114">
        <v>3679</v>
      </c>
      <c r="I16" s="114">
        <v>3458</v>
      </c>
      <c r="J16" s="140">
        <v>3533</v>
      </c>
      <c r="K16" s="114">
        <v>-39</v>
      </c>
      <c r="L16" s="116">
        <v>-1.1038777243136144</v>
      </c>
    </row>
    <row r="17" spans="1:12" s="110" customFormat="1" ht="15" customHeight="1" x14ac:dyDescent="0.2">
      <c r="A17" s="120"/>
      <c r="B17" s="121" t="s">
        <v>109</v>
      </c>
      <c r="C17" s="258"/>
      <c r="E17" s="113">
        <v>66.278296146044624</v>
      </c>
      <c r="F17" s="115">
        <v>40844</v>
      </c>
      <c r="G17" s="114">
        <v>40254</v>
      </c>
      <c r="H17" s="114">
        <v>41594</v>
      </c>
      <c r="I17" s="114">
        <v>41489</v>
      </c>
      <c r="J17" s="140">
        <v>40898</v>
      </c>
      <c r="K17" s="114">
        <v>-54</v>
      </c>
      <c r="L17" s="116">
        <v>-0.13203579637146071</v>
      </c>
    </row>
    <row r="18" spans="1:12" s="110" customFormat="1" ht="15" customHeight="1" x14ac:dyDescent="0.2">
      <c r="A18" s="120"/>
      <c r="B18" s="119"/>
      <c r="C18" s="258" t="s">
        <v>106</v>
      </c>
      <c r="E18" s="113">
        <v>55.704632259328179</v>
      </c>
      <c r="F18" s="115">
        <v>22752</v>
      </c>
      <c r="G18" s="114">
        <v>22319</v>
      </c>
      <c r="H18" s="114">
        <v>23307</v>
      </c>
      <c r="I18" s="114">
        <v>23318</v>
      </c>
      <c r="J18" s="140">
        <v>22864</v>
      </c>
      <c r="K18" s="114">
        <v>-112</v>
      </c>
      <c r="L18" s="116">
        <v>-0.48985304408677399</v>
      </c>
    </row>
    <row r="19" spans="1:12" s="110" customFormat="1" ht="15" customHeight="1" x14ac:dyDescent="0.2">
      <c r="A19" s="120"/>
      <c r="B19" s="119"/>
      <c r="C19" s="258" t="s">
        <v>107</v>
      </c>
      <c r="E19" s="113">
        <v>44.295367740671821</v>
      </c>
      <c r="F19" s="115">
        <v>18092</v>
      </c>
      <c r="G19" s="114">
        <v>17935</v>
      </c>
      <c r="H19" s="114">
        <v>18287</v>
      </c>
      <c r="I19" s="114">
        <v>18171</v>
      </c>
      <c r="J19" s="140">
        <v>18034</v>
      </c>
      <c r="K19" s="114">
        <v>58</v>
      </c>
      <c r="L19" s="116">
        <v>0.32161472773649774</v>
      </c>
    </row>
    <row r="20" spans="1:12" s="110" customFormat="1" ht="15" customHeight="1" x14ac:dyDescent="0.2">
      <c r="A20" s="120"/>
      <c r="B20" s="121" t="s">
        <v>110</v>
      </c>
      <c r="C20" s="258"/>
      <c r="E20" s="113">
        <v>19.224340770791073</v>
      </c>
      <c r="F20" s="115">
        <v>11847</v>
      </c>
      <c r="G20" s="114">
        <v>11651</v>
      </c>
      <c r="H20" s="114">
        <v>11884</v>
      </c>
      <c r="I20" s="114">
        <v>11619</v>
      </c>
      <c r="J20" s="140">
        <v>11237</v>
      </c>
      <c r="K20" s="114">
        <v>610</v>
      </c>
      <c r="L20" s="116">
        <v>5.428495149951055</v>
      </c>
    </row>
    <row r="21" spans="1:12" s="110" customFormat="1" ht="15" customHeight="1" x14ac:dyDescent="0.2">
      <c r="A21" s="120"/>
      <c r="B21" s="119"/>
      <c r="C21" s="258" t="s">
        <v>106</v>
      </c>
      <c r="E21" s="113">
        <v>52.283278467122479</v>
      </c>
      <c r="F21" s="115">
        <v>6194</v>
      </c>
      <c r="G21" s="114">
        <v>6039</v>
      </c>
      <c r="H21" s="114">
        <v>6239</v>
      </c>
      <c r="I21" s="114">
        <v>6102</v>
      </c>
      <c r="J21" s="140">
        <v>5889</v>
      </c>
      <c r="K21" s="114">
        <v>305</v>
      </c>
      <c r="L21" s="116">
        <v>5.1791475632535233</v>
      </c>
    </row>
    <row r="22" spans="1:12" s="110" customFormat="1" ht="15" customHeight="1" x14ac:dyDescent="0.2">
      <c r="A22" s="120"/>
      <c r="B22" s="119"/>
      <c r="C22" s="258" t="s">
        <v>107</v>
      </c>
      <c r="E22" s="113">
        <v>47.716721532877521</v>
      </c>
      <c r="F22" s="115">
        <v>5653</v>
      </c>
      <c r="G22" s="114">
        <v>5612</v>
      </c>
      <c r="H22" s="114">
        <v>5645</v>
      </c>
      <c r="I22" s="114">
        <v>5517</v>
      </c>
      <c r="J22" s="140">
        <v>5348</v>
      </c>
      <c r="K22" s="114">
        <v>305</v>
      </c>
      <c r="L22" s="116">
        <v>5.7030665669409126</v>
      </c>
    </row>
    <row r="23" spans="1:12" s="110" customFormat="1" ht="15" customHeight="1" x14ac:dyDescent="0.2">
      <c r="A23" s="120"/>
      <c r="B23" s="121" t="s">
        <v>111</v>
      </c>
      <c r="C23" s="258"/>
      <c r="E23" s="113">
        <v>0.96389452332657199</v>
      </c>
      <c r="F23" s="115">
        <v>594</v>
      </c>
      <c r="G23" s="114">
        <v>590</v>
      </c>
      <c r="H23" s="114">
        <v>598</v>
      </c>
      <c r="I23" s="114">
        <v>588</v>
      </c>
      <c r="J23" s="140">
        <v>544</v>
      </c>
      <c r="K23" s="114">
        <v>50</v>
      </c>
      <c r="L23" s="116">
        <v>9.1911764705882355</v>
      </c>
    </row>
    <row r="24" spans="1:12" s="110" customFormat="1" ht="15" customHeight="1" x14ac:dyDescent="0.2">
      <c r="A24" s="120"/>
      <c r="B24" s="119"/>
      <c r="C24" s="258" t="s">
        <v>106</v>
      </c>
      <c r="E24" s="113">
        <v>63.131313131313128</v>
      </c>
      <c r="F24" s="115">
        <v>375</v>
      </c>
      <c r="G24" s="114">
        <v>371</v>
      </c>
      <c r="H24" s="114">
        <v>383</v>
      </c>
      <c r="I24" s="114">
        <v>377</v>
      </c>
      <c r="J24" s="140">
        <v>352</v>
      </c>
      <c r="K24" s="114">
        <v>23</v>
      </c>
      <c r="L24" s="116">
        <v>6.5340909090909092</v>
      </c>
    </row>
    <row r="25" spans="1:12" s="110" customFormat="1" ht="15" customHeight="1" x14ac:dyDescent="0.2">
      <c r="A25" s="120"/>
      <c r="B25" s="119"/>
      <c r="C25" s="258" t="s">
        <v>107</v>
      </c>
      <c r="E25" s="113">
        <v>36.868686868686872</v>
      </c>
      <c r="F25" s="115">
        <v>219</v>
      </c>
      <c r="G25" s="114">
        <v>219</v>
      </c>
      <c r="H25" s="114">
        <v>215</v>
      </c>
      <c r="I25" s="114">
        <v>211</v>
      </c>
      <c r="J25" s="140">
        <v>192</v>
      </c>
      <c r="K25" s="114">
        <v>27</v>
      </c>
      <c r="L25" s="116">
        <v>14.0625</v>
      </c>
    </row>
    <row r="26" spans="1:12" s="110" customFormat="1" ht="15" customHeight="1" x14ac:dyDescent="0.2">
      <c r="A26" s="120"/>
      <c r="C26" s="121" t="s">
        <v>187</v>
      </c>
      <c r="D26" s="110" t="s">
        <v>188</v>
      </c>
      <c r="E26" s="113">
        <v>0.26774847870182555</v>
      </c>
      <c r="F26" s="115">
        <v>165</v>
      </c>
      <c r="G26" s="114">
        <v>151</v>
      </c>
      <c r="H26" s="114">
        <v>148</v>
      </c>
      <c r="I26" s="114">
        <v>142</v>
      </c>
      <c r="J26" s="140">
        <v>120</v>
      </c>
      <c r="K26" s="114">
        <v>45</v>
      </c>
      <c r="L26" s="116">
        <v>37.5</v>
      </c>
    </row>
    <row r="27" spans="1:12" s="110" customFormat="1" ht="15" customHeight="1" x14ac:dyDescent="0.2">
      <c r="A27" s="120"/>
      <c r="B27" s="119"/>
      <c r="D27" s="259" t="s">
        <v>106</v>
      </c>
      <c r="E27" s="113">
        <v>52.727272727272727</v>
      </c>
      <c r="F27" s="115">
        <v>87</v>
      </c>
      <c r="G27" s="114">
        <v>76</v>
      </c>
      <c r="H27" s="114">
        <v>78</v>
      </c>
      <c r="I27" s="114">
        <v>70</v>
      </c>
      <c r="J27" s="140">
        <v>60</v>
      </c>
      <c r="K27" s="114">
        <v>27</v>
      </c>
      <c r="L27" s="116">
        <v>45</v>
      </c>
    </row>
    <row r="28" spans="1:12" s="110" customFormat="1" ht="15" customHeight="1" x14ac:dyDescent="0.2">
      <c r="A28" s="120"/>
      <c r="B28" s="119"/>
      <c r="D28" s="259" t="s">
        <v>107</v>
      </c>
      <c r="E28" s="113">
        <v>47.272727272727273</v>
      </c>
      <c r="F28" s="115">
        <v>78</v>
      </c>
      <c r="G28" s="114">
        <v>75</v>
      </c>
      <c r="H28" s="114">
        <v>70</v>
      </c>
      <c r="I28" s="114">
        <v>72</v>
      </c>
      <c r="J28" s="140">
        <v>60</v>
      </c>
      <c r="K28" s="114">
        <v>18</v>
      </c>
      <c r="L28" s="116">
        <v>30</v>
      </c>
    </row>
    <row r="29" spans="1:12" s="110" customFormat="1" ht="24.95" customHeight="1" x14ac:dyDescent="0.2">
      <c r="A29" s="604" t="s">
        <v>189</v>
      </c>
      <c r="B29" s="605"/>
      <c r="C29" s="605"/>
      <c r="D29" s="606"/>
      <c r="E29" s="113">
        <v>85.716835699797159</v>
      </c>
      <c r="F29" s="115">
        <v>52823</v>
      </c>
      <c r="G29" s="114">
        <v>52515</v>
      </c>
      <c r="H29" s="114">
        <v>54107</v>
      </c>
      <c r="I29" s="114">
        <v>53412</v>
      </c>
      <c r="J29" s="140">
        <v>52901</v>
      </c>
      <c r="K29" s="114">
        <v>-78</v>
      </c>
      <c r="L29" s="116">
        <v>-0.14744522787849001</v>
      </c>
    </row>
    <row r="30" spans="1:12" s="110" customFormat="1" ht="15" customHeight="1" x14ac:dyDescent="0.2">
      <c r="A30" s="120"/>
      <c r="B30" s="119"/>
      <c r="C30" s="258" t="s">
        <v>106</v>
      </c>
      <c r="E30" s="113">
        <v>52.808435719288944</v>
      </c>
      <c r="F30" s="115">
        <v>27895</v>
      </c>
      <c r="G30" s="114">
        <v>27600</v>
      </c>
      <c r="H30" s="114">
        <v>28760</v>
      </c>
      <c r="I30" s="114">
        <v>28444</v>
      </c>
      <c r="J30" s="140">
        <v>28082</v>
      </c>
      <c r="K30" s="114">
        <v>-187</v>
      </c>
      <c r="L30" s="116">
        <v>-0.66590698668186021</v>
      </c>
    </row>
    <row r="31" spans="1:12" s="110" customFormat="1" ht="15" customHeight="1" x14ac:dyDescent="0.2">
      <c r="A31" s="120"/>
      <c r="B31" s="119"/>
      <c r="C31" s="258" t="s">
        <v>107</v>
      </c>
      <c r="E31" s="113">
        <v>47.191564280711056</v>
      </c>
      <c r="F31" s="115">
        <v>24928</v>
      </c>
      <c r="G31" s="114">
        <v>24915</v>
      </c>
      <c r="H31" s="114">
        <v>25347</v>
      </c>
      <c r="I31" s="114">
        <v>24968</v>
      </c>
      <c r="J31" s="140">
        <v>24819</v>
      </c>
      <c r="K31" s="114">
        <v>109</v>
      </c>
      <c r="L31" s="116">
        <v>0.43917966074378501</v>
      </c>
    </row>
    <row r="32" spans="1:12" s="110" customFormat="1" ht="15" customHeight="1" x14ac:dyDescent="0.2">
      <c r="A32" s="120"/>
      <c r="B32" s="119" t="s">
        <v>117</v>
      </c>
      <c r="C32" s="258"/>
      <c r="E32" s="113">
        <v>14.271805273833671</v>
      </c>
      <c r="F32" s="115">
        <v>8795</v>
      </c>
      <c r="G32" s="114">
        <v>8430</v>
      </c>
      <c r="H32" s="114">
        <v>8835</v>
      </c>
      <c r="I32" s="114">
        <v>8585</v>
      </c>
      <c r="J32" s="140">
        <v>8200</v>
      </c>
      <c r="K32" s="114">
        <v>595</v>
      </c>
      <c r="L32" s="116">
        <v>7.2560975609756095</v>
      </c>
    </row>
    <row r="33" spans="1:12" s="110" customFormat="1" ht="15" customHeight="1" x14ac:dyDescent="0.2">
      <c r="A33" s="120"/>
      <c r="B33" s="119"/>
      <c r="C33" s="258" t="s">
        <v>106</v>
      </c>
      <c r="E33" s="113">
        <v>71.233655486071626</v>
      </c>
      <c r="F33" s="115">
        <v>6265</v>
      </c>
      <c r="G33" s="114">
        <v>6005</v>
      </c>
      <c r="H33" s="114">
        <v>6356</v>
      </c>
      <c r="I33" s="114">
        <v>6196</v>
      </c>
      <c r="J33" s="140">
        <v>5912</v>
      </c>
      <c r="K33" s="114">
        <v>353</v>
      </c>
      <c r="L33" s="116">
        <v>5.970906630581867</v>
      </c>
    </row>
    <row r="34" spans="1:12" s="110" customFormat="1" ht="15" customHeight="1" x14ac:dyDescent="0.2">
      <c r="A34" s="120"/>
      <c r="B34" s="119"/>
      <c r="C34" s="258" t="s">
        <v>107</v>
      </c>
      <c r="E34" s="113">
        <v>28.766344513928367</v>
      </c>
      <c r="F34" s="115">
        <v>2530</v>
      </c>
      <c r="G34" s="114">
        <v>2425</v>
      </c>
      <c r="H34" s="114">
        <v>2479</v>
      </c>
      <c r="I34" s="114">
        <v>2389</v>
      </c>
      <c r="J34" s="140">
        <v>2288</v>
      </c>
      <c r="K34" s="114">
        <v>242</v>
      </c>
      <c r="L34" s="116">
        <v>10.576923076923077</v>
      </c>
    </row>
    <row r="35" spans="1:12" s="110" customFormat="1" ht="24.95" customHeight="1" x14ac:dyDescent="0.2">
      <c r="A35" s="604" t="s">
        <v>190</v>
      </c>
      <c r="B35" s="605"/>
      <c r="C35" s="605"/>
      <c r="D35" s="606"/>
      <c r="E35" s="113">
        <v>72.858417849898586</v>
      </c>
      <c r="F35" s="115">
        <v>44899</v>
      </c>
      <c r="G35" s="114">
        <v>44408</v>
      </c>
      <c r="H35" s="114">
        <v>46213</v>
      </c>
      <c r="I35" s="114">
        <v>45514</v>
      </c>
      <c r="J35" s="140">
        <v>45004</v>
      </c>
      <c r="K35" s="114">
        <v>-105</v>
      </c>
      <c r="L35" s="116">
        <v>-0.23331259443605012</v>
      </c>
    </row>
    <row r="36" spans="1:12" s="110" customFormat="1" ht="15" customHeight="1" x14ac:dyDescent="0.2">
      <c r="A36" s="120"/>
      <c r="B36" s="119"/>
      <c r="C36" s="258" t="s">
        <v>106</v>
      </c>
      <c r="E36" s="113">
        <v>70.6674981625426</v>
      </c>
      <c r="F36" s="115">
        <v>31729</v>
      </c>
      <c r="G36" s="114">
        <v>31239</v>
      </c>
      <c r="H36" s="114">
        <v>32682</v>
      </c>
      <c r="I36" s="114">
        <v>32217</v>
      </c>
      <c r="J36" s="140">
        <v>31727</v>
      </c>
      <c r="K36" s="114">
        <v>2</v>
      </c>
      <c r="L36" s="116">
        <v>6.3037791155797903E-3</v>
      </c>
    </row>
    <row r="37" spans="1:12" s="110" customFormat="1" ht="15" customHeight="1" x14ac:dyDescent="0.2">
      <c r="A37" s="120"/>
      <c r="B37" s="119"/>
      <c r="C37" s="258" t="s">
        <v>107</v>
      </c>
      <c r="E37" s="113">
        <v>29.332501837457404</v>
      </c>
      <c r="F37" s="115">
        <v>13170</v>
      </c>
      <c r="G37" s="114">
        <v>13169</v>
      </c>
      <c r="H37" s="114">
        <v>13531</v>
      </c>
      <c r="I37" s="114">
        <v>13297</v>
      </c>
      <c r="J37" s="140">
        <v>13277</v>
      </c>
      <c r="K37" s="114">
        <v>-107</v>
      </c>
      <c r="L37" s="116">
        <v>-0.80590494840701965</v>
      </c>
    </row>
    <row r="38" spans="1:12" s="110" customFormat="1" ht="15" customHeight="1" x14ac:dyDescent="0.2">
      <c r="A38" s="120"/>
      <c r="B38" s="119" t="s">
        <v>182</v>
      </c>
      <c r="C38" s="258"/>
      <c r="E38" s="113">
        <v>27.141582150101421</v>
      </c>
      <c r="F38" s="115">
        <v>16726</v>
      </c>
      <c r="G38" s="114">
        <v>16545</v>
      </c>
      <c r="H38" s="114">
        <v>16737</v>
      </c>
      <c r="I38" s="114">
        <v>16490</v>
      </c>
      <c r="J38" s="140">
        <v>16104</v>
      </c>
      <c r="K38" s="114">
        <v>622</v>
      </c>
      <c r="L38" s="116">
        <v>3.8623944361649278</v>
      </c>
    </row>
    <row r="39" spans="1:12" s="110" customFormat="1" ht="15" customHeight="1" x14ac:dyDescent="0.2">
      <c r="A39" s="120"/>
      <c r="B39" s="119"/>
      <c r="C39" s="258" t="s">
        <v>106</v>
      </c>
      <c r="E39" s="113">
        <v>14.576109051775678</v>
      </c>
      <c r="F39" s="115">
        <v>2438</v>
      </c>
      <c r="G39" s="114">
        <v>2373</v>
      </c>
      <c r="H39" s="114">
        <v>2442</v>
      </c>
      <c r="I39" s="114">
        <v>2430</v>
      </c>
      <c r="J39" s="140">
        <v>2274</v>
      </c>
      <c r="K39" s="114">
        <v>164</v>
      </c>
      <c r="L39" s="116">
        <v>7.2119613016710646</v>
      </c>
    </row>
    <row r="40" spans="1:12" s="110" customFormat="1" ht="15" customHeight="1" x14ac:dyDescent="0.2">
      <c r="A40" s="120"/>
      <c r="B40" s="119"/>
      <c r="C40" s="258" t="s">
        <v>107</v>
      </c>
      <c r="E40" s="113">
        <v>85.423890948224326</v>
      </c>
      <c r="F40" s="115">
        <v>14288</v>
      </c>
      <c r="G40" s="114">
        <v>14172</v>
      </c>
      <c r="H40" s="114">
        <v>14295</v>
      </c>
      <c r="I40" s="114">
        <v>14060</v>
      </c>
      <c r="J40" s="140">
        <v>13830</v>
      </c>
      <c r="K40" s="114">
        <v>458</v>
      </c>
      <c r="L40" s="116">
        <v>3.3116413593637022</v>
      </c>
    </row>
    <row r="41" spans="1:12" s="110" customFormat="1" ht="24.75" customHeight="1" x14ac:dyDescent="0.2">
      <c r="A41" s="604" t="s">
        <v>517</v>
      </c>
      <c r="B41" s="605"/>
      <c r="C41" s="605"/>
      <c r="D41" s="606"/>
      <c r="E41" s="113">
        <v>5.2332657200811363</v>
      </c>
      <c r="F41" s="115">
        <v>3225</v>
      </c>
      <c r="G41" s="114">
        <v>3601</v>
      </c>
      <c r="H41" s="114">
        <v>3640</v>
      </c>
      <c r="I41" s="114">
        <v>3239</v>
      </c>
      <c r="J41" s="140">
        <v>3307</v>
      </c>
      <c r="K41" s="114">
        <v>-82</v>
      </c>
      <c r="L41" s="116">
        <v>-2.4795887511339583</v>
      </c>
    </row>
    <row r="42" spans="1:12" s="110" customFormat="1" ht="15" customHeight="1" x14ac:dyDescent="0.2">
      <c r="A42" s="120"/>
      <c r="B42" s="119"/>
      <c r="C42" s="258" t="s">
        <v>106</v>
      </c>
      <c r="E42" s="113">
        <v>61.116279069767444</v>
      </c>
      <c r="F42" s="115">
        <v>1971</v>
      </c>
      <c r="G42" s="114">
        <v>2241</v>
      </c>
      <c r="H42" s="114">
        <v>2262</v>
      </c>
      <c r="I42" s="114">
        <v>1961</v>
      </c>
      <c r="J42" s="140">
        <v>2008</v>
      </c>
      <c r="K42" s="114">
        <v>-37</v>
      </c>
      <c r="L42" s="116">
        <v>-1.8426294820717131</v>
      </c>
    </row>
    <row r="43" spans="1:12" s="110" customFormat="1" ht="15" customHeight="1" x14ac:dyDescent="0.2">
      <c r="A43" s="123"/>
      <c r="B43" s="124"/>
      <c r="C43" s="260" t="s">
        <v>107</v>
      </c>
      <c r="D43" s="261"/>
      <c r="E43" s="125">
        <v>38.883720930232556</v>
      </c>
      <c r="F43" s="143">
        <v>1254</v>
      </c>
      <c r="G43" s="144">
        <v>1360</v>
      </c>
      <c r="H43" s="144">
        <v>1378</v>
      </c>
      <c r="I43" s="144">
        <v>1278</v>
      </c>
      <c r="J43" s="145">
        <v>1299</v>
      </c>
      <c r="K43" s="144">
        <v>-45</v>
      </c>
      <c r="L43" s="146">
        <v>-3.464203233256351</v>
      </c>
    </row>
    <row r="44" spans="1:12" s="110" customFormat="1" ht="45.75" customHeight="1" x14ac:dyDescent="0.2">
      <c r="A44" s="604" t="s">
        <v>191</v>
      </c>
      <c r="B44" s="605"/>
      <c r="C44" s="605"/>
      <c r="D44" s="606"/>
      <c r="E44" s="113">
        <v>0.55010141987829619</v>
      </c>
      <c r="F44" s="115">
        <v>339</v>
      </c>
      <c r="G44" s="114">
        <v>339</v>
      </c>
      <c r="H44" s="114">
        <v>347</v>
      </c>
      <c r="I44" s="114">
        <v>343</v>
      </c>
      <c r="J44" s="140">
        <v>348</v>
      </c>
      <c r="K44" s="114">
        <v>-9</v>
      </c>
      <c r="L44" s="116">
        <v>-2.5862068965517242</v>
      </c>
    </row>
    <row r="45" spans="1:12" s="110" customFormat="1" ht="15" customHeight="1" x14ac:dyDescent="0.2">
      <c r="A45" s="120"/>
      <c r="B45" s="119"/>
      <c r="C45" s="258" t="s">
        <v>106</v>
      </c>
      <c r="E45" s="113">
        <v>57.522123893805308</v>
      </c>
      <c r="F45" s="115">
        <v>195</v>
      </c>
      <c r="G45" s="114">
        <v>194</v>
      </c>
      <c r="H45" s="114">
        <v>199</v>
      </c>
      <c r="I45" s="114">
        <v>197</v>
      </c>
      <c r="J45" s="140">
        <v>200</v>
      </c>
      <c r="K45" s="114">
        <v>-5</v>
      </c>
      <c r="L45" s="116">
        <v>-2.5</v>
      </c>
    </row>
    <row r="46" spans="1:12" s="110" customFormat="1" ht="15" customHeight="1" x14ac:dyDescent="0.2">
      <c r="A46" s="123"/>
      <c r="B46" s="124"/>
      <c r="C46" s="260" t="s">
        <v>107</v>
      </c>
      <c r="D46" s="261"/>
      <c r="E46" s="125">
        <v>42.477876106194692</v>
      </c>
      <c r="F46" s="143">
        <v>144</v>
      </c>
      <c r="G46" s="144">
        <v>145</v>
      </c>
      <c r="H46" s="144">
        <v>148</v>
      </c>
      <c r="I46" s="144">
        <v>146</v>
      </c>
      <c r="J46" s="145">
        <v>148</v>
      </c>
      <c r="K46" s="144">
        <v>-4</v>
      </c>
      <c r="L46" s="146">
        <v>-2.7027027027027026</v>
      </c>
    </row>
    <row r="47" spans="1:12" s="110" customFormat="1" ht="39" customHeight="1" x14ac:dyDescent="0.2">
      <c r="A47" s="604" t="s">
        <v>518</v>
      </c>
      <c r="B47" s="607"/>
      <c r="C47" s="607"/>
      <c r="D47" s="608"/>
      <c r="E47" s="113">
        <v>6.1663286004056794E-2</v>
      </c>
      <c r="F47" s="115">
        <v>38</v>
      </c>
      <c r="G47" s="114">
        <v>36</v>
      </c>
      <c r="H47" s="114">
        <v>33</v>
      </c>
      <c r="I47" s="114">
        <v>31</v>
      </c>
      <c r="J47" s="140">
        <v>32</v>
      </c>
      <c r="K47" s="114">
        <v>6</v>
      </c>
      <c r="L47" s="116">
        <v>18.75</v>
      </c>
    </row>
    <row r="48" spans="1:12" s="110" customFormat="1" ht="15" customHeight="1" x14ac:dyDescent="0.2">
      <c r="A48" s="120"/>
      <c r="B48" s="119"/>
      <c r="C48" s="258" t="s">
        <v>106</v>
      </c>
      <c r="E48" s="113">
        <v>31.578947368421051</v>
      </c>
      <c r="F48" s="115">
        <v>12</v>
      </c>
      <c r="G48" s="114">
        <v>13</v>
      </c>
      <c r="H48" s="114">
        <v>12</v>
      </c>
      <c r="I48" s="114">
        <v>12</v>
      </c>
      <c r="J48" s="140">
        <v>10</v>
      </c>
      <c r="K48" s="114">
        <v>2</v>
      </c>
      <c r="L48" s="116">
        <v>20</v>
      </c>
    </row>
    <row r="49" spans="1:12" s="110" customFormat="1" ht="15" customHeight="1" x14ac:dyDescent="0.2">
      <c r="A49" s="123"/>
      <c r="B49" s="124"/>
      <c r="C49" s="260" t="s">
        <v>107</v>
      </c>
      <c r="D49" s="261"/>
      <c r="E49" s="125">
        <v>68.421052631578945</v>
      </c>
      <c r="F49" s="143">
        <v>26</v>
      </c>
      <c r="G49" s="144">
        <v>23</v>
      </c>
      <c r="H49" s="144">
        <v>21</v>
      </c>
      <c r="I49" s="144">
        <v>19</v>
      </c>
      <c r="J49" s="145">
        <v>22</v>
      </c>
      <c r="K49" s="144">
        <v>4</v>
      </c>
      <c r="L49" s="146">
        <v>18.181818181818183</v>
      </c>
    </row>
    <row r="50" spans="1:12" s="110" customFormat="1" ht="24.95" customHeight="1" x14ac:dyDescent="0.2">
      <c r="A50" s="609" t="s">
        <v>192</v>
      </c>
      <c r="B50" s="610"/>
      <c r="C50" s="610"/>
      <c r="D50" s="611"/>
      <c r="E50" s="262">
        <v>11.913995943204869</v>
      </c>
      <c r="F50" s="263">
        <v>7342</v>
      </c>
      <c r="G50" s="264">
        <v>7579</v>
      </c>
      <c r="H50" s="264">
        <v>7916</v>
      </c>
      <c r="I50" s="264">
        <v>7318</v>
      </c>
      <c r="J50" s="265">
        <v>7341</v>
      </c>
      <c r="K50" s="263">
        <v>1</v>
      </c>
      <c r="L50" s="266">
        <v>1.3622122326658494E-2</v>
      </c>
    </row>
    <row r="51" spans="1:12" s="110" customFormat="1" ht="15" customHeight="1" x14ac:dyDescent="0.2">
      <c r="A51" s="120"/>
      <c r="B51" s="119"/>
      <c r="C51" s="258" t="s">
        <v>106</v>
      </c>
      <c r="E51" s="113">
        <v>57.926995369109235</v>
      </c>
      <c r="F51" s="115">
        <v>4253</v>
      </c>
      <c r="G51" s="114">
        <v>4353</v>
      </c>
      <c r="H51" s="114">
        <v>4637</v>
      </c>
      <c r="I51" s="114">
        <v>4269</v>
      </c>
      <c r="J51" s="140">
        <v>4258</v>
      </c>
      <c r="K51" s="114">
        <v>-5</v>
      </c>
      <c r="L51" s="116">
        <v>-0.11742602160638797</v>
      </c>
    </row>
    <row r="52" spans="1:12" s="110" customFormat="1" ht="15" customHeight="1" x14ac:dyDescent="0.2">
      <c r="A52" s="120"/>
      <c r="B52" s="119"/>
      <c r="C52" s="258" t="s">
        <v>107</v>
      </c>
      <c r="E52" s="113">
        <v>42.073004630890765</v>
      </c>
      <c r="F52" s="115">
        <v>3089</v>
      </c>
      <c r="G52" s="114">
        <v>3226</v>
      </c>
      <c r="H52" s="114">
        <v>3279</v>
      </c>
      <c r="I52" s="114">
        <v>3049</v>
      </c>
      <c r="J52" s="140">
        <v>3083</v>
      </c>
      <c r="K52" s="114">
        <v>6</v>
      </c>
      <c r="L52" s="116">
        <v>0.19461563412260785</v>
      </c>
    </row>
    <row r="53" spans="1:12" s="110" customFormat="1" ht="15" customHeight="1" x14ac:dyDescent="0.2">
      <c r="A53" s="120"/>
      <c r="B53" s="119"/>
      <c r="C53" s="258" t="s">
        <v>187</v>
      </c>
      <c r="D53" s="110" t="s">
        <v>193</v>
      </c>
      <c r="E53" s="113">
        <v>31.803323345137564</v>
      </c>
      <c r="F53" s="115">
        <v>2335</v>
      </c>
      <c r="G53" s="114">
        <v>2675</v>
      </c>
      <c r="H53" s="114">
        <v>2785</v>
      </c>
      <c r="I53" s="114">
        <v>2228</v>
      </c>
      <c r="J53" s="140">
        <v>2402</v>
      </c>
      <c r="K53" s="114">
        <v>-67</v>
      </c>
      <c r="L53" s="116">
        <v>-2.7893422148209823</v>
      </c>
    </row>
    <row r="54" spans="1:12" s="110" customFormat="1" ht="15" customHeight="1" x14ac:dyDescent="0.2">
      <c r="A54" s="120"/>
      <c r="B54" s="119"/>
      <c r="D54" s="267" t="s">
        <v>194</v>
      </c>
      <c r="E54" s="113">
        <v>63.597430406852247</v>
      </c>
      <c r="F54" s="115">
        <v>1485</v>
      </c>
      <c r="G54" s="114">
        <v>1671</v>
      </c>
      <c r="H54" s="114">
        <v>1765</v>
      </c>
      <c r="I54" s="114">
        <v>1425</v>
      </c>
      <c r="J54" s="140">
        <v>1523</v>
      </c>
      <c r="K54" s="114">
        <v>-38</v>
      </c>
      <c r="L54" s="116">
        <v>-2.4950755088640841</v>
      </c>
    </row>
    <row r="55" spans="1:12" s="110" customFormat="1" ht="15" customHeight="1" x14ac:dyDescent="0.2">
      <c r="A55" s="120"/>
      <c r="B55" s="119"/>
      <c r="D55" s="267" t="s">
        <v>195</v>
      </c>
      <c r="E55" s="113">
        <v>36.402569593147753</v>
      </c>
      <c r="F55" s="115">
        <v>850</v>
      </c>
      <c r="G55" s="114">
        <v>1004</v>
      </c>
      <c r="H55" s="114">
        <v>1020</v>
      </c>
      <c r="I55" s="114">
        <v>803</v>
      </c>
      <c r="J55" s="140">
        <v>879</v>
      </c>
      <c r="K55" s="114">
        <v>-29</v>
      </c>
      <c r="L55" s="116">
        <v>-3.2992036405005689</v>
      </c>
    </row>
    <row r="56" spans="1:12" s="110" customFormat="1" ht="15" customHeight="1" x14ac:dyDescent="0.2">
      <c r="A56" s="120"/>
      <c r="B56" s="119" t="s">
        <v>196</v>
      </c>
      <c r="C56" s="258"/>
      <c r="E56" s="113">
        <v>72.79513184584178</v>
      </c>
      <c r="F56" s="115">
        <v>44860</v>
      </c>
      <c r="G56" s="114">
        <v>44137</v>
      </c>
      <c r="H56" s="114">
        <v>45500</v>
      </c>
      <c r="I56" s="114">
        <v>45377</v>
      </c>
      <c r="J56" s="140">
        <v>44700</v>
      </c>
      <c r="K56" s="114">
        <v>160</v>
      </c>
      <c r="L56" s="116">
        <v>0.35794183445190159</v>
      </c>
    </row>
    <row r="57" spans="1:12" s="110" customFormat="1" ht="15" customHeight="1" x14ac:dyDescent="0.2">
      <c r="A57" s="120"/>
      <c r="B57" s="119"/>
      <c r="C57" s="258" t="s">
        <v>106</v>
      </c>
      <c r="E57" s="113">
        <v>54.237628176549265</v>
      </c>
      <c r="F57" s="115">
        <v>24331</v>
      </c>
      <c r="G57" s="114">
        <v>23807</v>
      </c>
      <c r="H57" s="114">
        <v>24818</v>
      </c>
      <c r="I57" s="114">
        <v>24831</v>
      </c>
      <c r="J57" s="140">
        <v>24371</v>
      </c>
      <c r="K57" s="114">
        <v>-40</v>
      </c>
      <c r="L57" s="116">
        <v>-0.16412949817405934</v>
      </c>
    </row>
    <row r="58" spans="1:12" s="110" customFormat="1" ht="15" customHeight="1" x14ac:dyDescent="0.2">
      <c r="A58" s="120"/>
      <c r="B58" s="119"/>
      <c r="C58" s="258" t="s">
        <v>107</v>
      </c>
      <c r="E58" s="113">
        <v>45.762371823450735</v>
      </c>
      <c r="F58" s="115">
        <v>20529</v>
      </c>
      <c r="G58" s="114">
        <v>20330</v>
      </c>
      <c r="H58" s="114">
        <v>20682</v>
      </c>
      <c r="I58" s="114">
        <v>20546</v>
      </c>
      <c r="J58" s="140">
        <v>20329</v>
      </c>
      <c r="K58" s="114">
        <v>200</v>
      </c>
      <c r="L58" s="116">
        <v>0.98381622312951944</v>
      </c>
    </row>
    <row r="59" spans="1:12" s="110" customFormat="1" ht="15" customHeight="1" x14ac:dyDescent="0.2">
      <c r="A59" s="120"/>
      <c r="B59" s="119"/>
      <c r="C59" s="258" t="s">
        <v>105</v>
      </c>
      <c r="D59" s="110" t="s">
        <v>197</v>
      </c>
      <c r="E59" s="113">
        <v>91.841283994650027</v>
      </c>
      <c r="F59" s="115">
        <v>41200</v>
      </c>
      <c r="G59" s="114">
        <v>40548</v>
      </c>
      <c r="H59" s="114">
        <v>41907</v>
      </c>
      <c r="I59" s="114">
        <v>41837</v>
      </c>
      <c r="J59" s="140">
        <v>41212</v>
      </c>
      <c r="K59" s="114">
        <v>-12</v>
      </c>
      <c r="L59" s="116">
        <v>-2.9117732699213823E-2</v>
      </c>
    </row>
    <row r="60" spans="1:12" s="110" customFormat="1" ht="15" customHeight="1" x14ac:dyDescent="0.2">
      <c r="A60" s="120"/>
      <c r="B60" s="119"/>
      <c r="C60" s="258"/>
      <c r="D60" s="267" t="s">
        <v>198</v>
      </c>
      <c r="E60" s="113">
        <v>52.286407766990294</v>
      </c>
      <c r="F60" s="115">
        <v>21542</v>
      </c>
      <c r="G60" s="114">
        <v>21052</v>
      </c>
      <c r="H60" s="114">
        <v>22044</v>
      </c>
      <c r="I60" s="114">
        <v>22106</v>
      </c>
      <c r="J60" s="140">
        <v>21677</v>
      </c>
      <c r="K60" s="114">
        <v>-135</v>
      </c>
      <c r="L60" s="116">
        <v>-0.62277990496839963</v>
      </c>
    </row>
    <row r="61" spans="1:12" s="110" customFormat="1" ht="15" customHeight="1" x14ac:dyDescent="0.2">
      <c r="A61" s="120"/>
      <c r="B61" s="119"/>
      <c r="C61" s="258"/>
      <c r="D61" s="267" t="s">
        <v>199</v>
      </c>
      <c r="E61" s="113">
        <v>47.713592233009706</v>
      </c>
      <c r="F61" s="115">
        <v>19658</v>
      </c>
      <c r="G61" s="114">
        <v>19496</v>
      </c>
      <c r="H61" s="114">
        <v>19863</v>
      </c>
      <c r="I61" s="114">
        <v>19731</v>
      </c>
      <c r="J61" s="140">
        <v>19535</v>
      </c>
      <c r="K61" s="114">
        <v>123</v>
      </c>
      <c r="L61" s="116">
        <v>0.62963910929101607</v>
      </c>
    </row>
    <row r="62" spans="1:12" s="110" customFormat="1" ht="15" customHeight="1" x14ac:dyDescent="0.2">
      <c r="A62" s="120"/>
      <c r="B62" s="119"/>
      <c r="C62" s="258"/>
      <c r="D62" s="258" t="s">
        <v>200</v>
      </c>
      <c r="E62" s="113">
        <v>8.1587160053499783</v>
      </c>
      <c r="F62" s="115">
        <v>3660</v>
      </c>
      <c r="G62" s="114">
        <v>3589</v>
      </c>
      <c r="H62" s="114">
        <v>3593</v>
      </c>
      <c r="I62" s="114">
        <v>3540</v>
      </c>
      <c r="J62" s="140">
        <v>3488</v>
      </c>
      <c r="K62" s="114">
        <v>172</v>
      </c>
      <c r="L62" s="116">
        <v>4.931192660550459</v>
      </c>
    </row>
    <row r="63" spans="1:12" s="110" customFormat="1" ht="15" customHeight="1" x14ac:dyDescent="0.2">
      <c r="A63" s="120"/>
      <c r="B63" s="119"/>
      <c r="C63" s="258"/>
      <c r="D63" s="267" t="s">
        <v>198</v>
      </c>
      <c r="E63" s="113">
        <v>76.202185792349724</v>
      </c>
      <c r="F63" s="115">
        <v>2789</v>
      </c>
      <c r="G63" s="114">
        <v>2755</v>
      </c>
      <c r="H63" s="114">
        <v>2774</v>
      </c>
      <c r="I63" s="114">
        <v>2725</v>
      </c>
      <c r="J63" s="140">
        <v>2694</v>
      </c>
      <c r="K63" s="114">
        <v>95</v>
      </c>
      <c r="L63" s="116">
        <v>3.5263548626577581</v>
      </c>
    </row>
    <row r="64" spans="1:12" s="110" customFormat="1" ht="15" customHeight="1" x14ac:dyDescent="0.2">
      <c r="A64" s="120"/>
      <c r="B64" s="119"/>
      <c r="C64" s="258"/>
      <c r="D64" s="267" t="s">
        <v>199</v>
      </c>
      <c r="E64" s="113">
        <v>23.797814207650273</v>
      </c>
      <c r="F64" s="115">
        <v>871</v>
      </c>
      <c r="G64" s="114">
        <v>834</v>
      </c>
      <c r="H64" s="114">
        <v>819</v>
      </c>
      <c r="I64" s="114">
        <v>815</v>
      </c>
      <c r="J64" s="140">
        <v>794</v>
      </c>
      <c r="K64" s="114">
        <v>77</v>
      </c>
      <c r="L64" s="116">
        <v>9.6977329974811077</v>
      </c>
    </row>
    <row r="65" spans="1:12" s="110" customFormat="1" ht="15" customHeight="1" x14ac:dyDescent="0.2">
      <c r="A65" s="120"/>
      <c r="B65" s="119" t="s">
        <v>201</v>
      </c>
      <c r="C65" s="258"/>
      <c r="E65" s="113">
        <v>6.406490872210953</v>
      </c>
      <c r="F65" s="115">
        <v>3948</v>
      </c>
      <c r="G65" s="114">
        <v>3878</v>
      </c>
      <c r="H65" s="114">
        <v>3869</v>
      </c>
      <c r="I65" s="114">
        <v>3760</v>
      </c>
      <c r="J65" s="140">
        <v>3664</v>
      </c>
      <c r="K65" s="114">
        <v>284</v>
      </c>
      <c r="L65" s="116">
        <v>7.751091703056769</v>
      </c>
    </row>
    <row r="66" spans="1:12" s="110" customFormat="1" ht="15" customHeight="1" x14ac:dyDescent="0.2">
      <c r="A66" s="120"/>
      <c r="B66" s="119"/>
      <c r="C66" s="258" t="s">
        <v>106</v>
      </c>
      <c r="E66" s="113">
        <v>56.990881458966562</v>
      </c>
      <c r="F66" s="115">
        <v>2250</v>
      </c>
      <c r="G66" s="114">
        <v>2226</v>
      </c>
      <c r="H66" s="114">
        <v>2207</v>
      </c>
      <c r="I66" s="114">
        <v>2165</v>
      </c>
      <c r="J66" s="140">
        <v>2109</v>
      </c>
      <c r="K66" s="114">
        <v>141</v>
      </c>
      <c r="L66" s="116">
        <v>6.6856330014224747</v>
      </c>
    </row>
    <row r="67" spans="1:12" s="110" customFormat="1" ht="15" customHeight="1" x14ac:dyDescent="0.2">
      <c r="A67" s="120"/>
      <c r="B67" s="119"/>
      <c r="C67" s="258" t="s">
        <v>107</v>
      </c>
      <c r="E67" s="113">
        <v>43.009118541033438</v>
      </c>
      <c r="F67" s="115">
        <v>1698</v>
      </c>
      <c r="G67" s="114">
        <v>1652</v>
      </c>
      <c r="H67" s="114">
        <v>1662</v>
      </c>
      <c r="I67" s="114">
        <v>1595</v>
      </c>
      <c r="J67" s="140">
        <v>1555</v>
      </c>
      <c r="K67" s="114">
        <v>143</v>
      </c>
      <c r="L67" s="116">
        <v>9.1961414790996781</v>
      </c>
    </row>
    <row r="68" spans="1:12" s="110" customFormat="1" ht="15" customHeight="1" x14ac:dyDescent="0.2">
      <c r="A68" s="120"/>
      <c r="B68" s="119"/>
      <c r="C68" s="258" t="s">
        <v>105</v>
      </c>
      <c r="D68" s="110" t="s">
        <v>202</v>
      </c>
      <c r="E68" s="113">
        <v>22.391084093211752</v>
      </c>
      <c r="F68" s="115">
        <v>884</v>
      </c>
      <c r="G68" s="114">
        <v>841</v>
      </c>
      <c r="H68" s="114">
        <v>819</v>
      </c>
      <c r="I68" s="114">
        <v>775</v>
      </c>
      <c r="J68" s="140">
        <v>725</v>
      </c>
      <c r="K68" s="114">
        <v>159</v>
      </c>
      <c r="L68" s="116">
        <v>21.931034482758619</v>
      </c>
    </row>
    <row r="69" spans="1:12" s="110" customFormat="1" ht="15" customHeight="1" x14ac:dyDescent="0.2">
      <c r="A69" s="120"/>
      <c r="B69" s="119"/>
      <c r="C69" s="258"/>
      <c r="D69" s="267" t="s">
        <v>198</v>
      </c>
      <c r="E69" s="113">
        <v>57.579185520361989</v>
      </c>
      <c r="F69" s="115">
        <v>509</v>
      </c>
      <c r="G69" s="114">
        <v>483</v>
      </c>
      <c r="H69" s="114">
        <v>470</v>
      </c>
      <c r="I69" s="114">
        <v>452</v>
      </c>
      <c r="J69" s="140">
        <v>424</v>
      </c>
      <c r="K69" s="114">
        <v>85</v>
      </c>
      <c r="L69" s="116">
        <v>20.047169811320753</v>
      </c>
    </row>
    <row r="70" spans="1:12" s="110" customFormat="1" ht="15" customHeight="1" x14ac:dyDescent="0.2">
      <c r="A70" s="120"/>
      <c r="B70" s="119"/>
      <c r="C70" s="258"/>
      <c r="D70" s="267" t="s">
        <v>199</v>
      </c>
      <c r="E70" s="113">
        <v>42.420814479638011</v>
      </c>
      <c r="F70" s="115">
        <v>375</v>
      </c>
      <c r="G70" s="114">
        <v>358</v>
      </c>
      <c r="H70" s="114">
        <v>349</v>
      </c>
      <c r="I70" s="114">
        <v>323</v>
      </c>
      <c r="J70" s="140">
        <v>301</v>
      </c>
      <c r="K70" s="114">
        <v>74</v>
      </c>
      <c r="L70" s="116">
        <v>24.58471760797342</v>
      </c>
    </row>
    <row r="71" spans="1:12" s="110" customFormat="1" ht="15" customHeight="1" x14ac:dyDescent="0.2">
      <c r="A71" s="120"/>
      <c r="B71" s="119"/>
      <c r="C71" s="258"/>
      <c r="D71" s="110" t="s">
        <v>203</v>
      </c>
      <c r="E71" s="113">
        <v>68.870314083080046</v>
      </c>
      <c r="F71" s="115">
        <v>2719</v>
      </c>
      <c r="G71" s="114">
        <v>2695</v>
      </c>
      <c r="H71" s="114">
        <v>2701</v>
      </c>
      <c r="I71" s="114">
        <v>2647</v>
      </c>
      <c r="J71" s="140">
        <v>2623</v>
      </c>
      <c r="K71" s="114">
        <v>96</v>
      </c>
      <c r="L71" s="116">
        <v>3.6599313762866945</v>
      </c>
    </row>
    <row r="72" spans="1:12" s="110" customFormat="1" ht="15" customHeight="1" x14ac:dyDescent="0.2">
      <c r="A72" s="120"/>
      <c r="B72" s="119"/>
      <c r="C72" s="258"/>
      <c r="D72" s="267" t="s">
        <v>198</v>
      </c>
      <c r="E72" s="113">
        <v>56.675248253034205</v>
      </c>
      <c r="F72" s="115">
        <v>1541</v>
      </c>
      <c r="G72" s="114">
        <v>1542</v>
      </c>
      <c r="H72" s="114">
        <v>1532</v>
      </c>
      <c r="I72" s="114">
        <v>1515</v>
      </c>
      <c r="J72" s="140">
        <v>1499</v>
      </c>
      <c r="K72" s="114">
        <v>42</v>
      </c>
      <c r="L72" s="116">
        <v>2.8018679119412941</v>
      </c>
    </row>
    <row r="73" spans="1:12" s="110" customFormat="1" ht="15" customHeight="1" x14ac:dyDescent="0.2">
      <c r="A73" s="120"/>
      <c r="B73" s="119"/>
      <c r="C73" s="258"/>
      <c r="D73" s="267" t="s">
        <v>199</v>
      </c>
      <c r="E73" s="113">
        <v>43.324751746965795</v>
      </c>
      <c r="F73" s="115">
        <v>1178</v>
      </c>
      <c r="G73" s="114">
        <v>1153</v>
      </c>
      <c r="H73" s="114">
        <v>1169</v>
      </c>
      <c r="I73" s="114">
        <v>1132</v>
      </c>
      <c r="J73" s="140">
        <v>1124</v>
      </c>
      <c r="K73" s="114">
        <v>54</v>
      </c>
      <c r="L73" s="116">
        <v>4.8042704626334523</v>
      </c>
    </row>
    <row r="74" spans="1:12" s="110" customFormat="1" ht="15" customHeight="1" x14ac:dyDescent="0.2">
      <c r="A74" s="120"/>
      <c r="B74" s="119"/>
      <c r="C74" s="258"/>
      <c r="D74" s="110" t="s">
        <v>204</v>
      </c>
      <c r="E74" s="113">
        <v>8.7386018237082066</v>
      </c>
      <c r="F74" s="115">
        <v>345</v>
      </c>
      <c r="G74" s="114">
        <v>342</v>
      </c>
      <c r="H74" s="114">
        <v>349</v>
      </c>
      <c r="I74" s="114">
        <v>338</v>
      </c>
      <c r="J74" s="140">
        <v>316</v>
      </c>
      <c r="K74" s="114">
        <v>29</v>
      </c>
      <c r="L74" s="116">
        <v>9.1772151898734169</v>
      </c>
    </row>
    <row r="75" spans="1:12" s="110" customFormat="1" ht="15" customHeight="1" x14ac:dyDescent="0.2">
      <c r="A75" s="120"/>
      <c r="B75" s="119"/>
      <c r="C75" s="258"/>
      <c r="D75" s="267" t="s">
        <v>198</v>
      </c>
      <c r="E75" s="113">
        <v>57.971014492753625</v>
      </c>
      <c r="F75" s="115">
        <v>200</v>
      </c>
      <c r="G75" s="114">
        <v>201</v>
      </c>
      <c r="H75" s="114">
        <v>205</v>
      </c>
      <c r="I75" s="114">
        <v>198</v>
      </c>
      <c r="J75" s="140">
        <v>186</v>
      </c>
      <c r="K75" s="114">
        <v>14</v>
      </c>
      <c r="L75" s="116">
        <v>7.5268817204301079</v>
      </c>
    </row>
    <row r="76" spans="1:12" s="110" customFormat="1" ht="15" customHeight="1" x14ac:dyDescent="0.2">
      <c r="A76" s="120"/>
      <c r="B76" s="119"/>
      <c r="C76" s="258"/>
      <c r="D76" s="267" t="s">
        <v>199</v>
      </c>
      <c r="E76" s="113">
        <v>42.028985507246375</v>
      </c>
      <c r="F76" s="115">
        <v>145</v>
      </c>
      <c r="G76" s="114">
        <v>141</v>
      </c>
      <c r="H76" s="114">
        <v>144</v>
      </c>
      <c r="I76" s="114">
        <v>140</v>
      </c>
      <c r="J76" s="140">
        <v>130</v>
      </c>
      <c r="K76" s="114">
        <v>15</v>
      </c>
      <c r="L76" s="116">
        <v>11.538461538461538</v>
      </c>
    </row>
    <row r="77" spans="1:12" s="110" customFormat="1" ht="15" customHeight="1" x14ac:dyDescent="0.2">
      <c r="A77" s="534"/>
      <c r="B77" s="119" t="s">
        <v>205</v>
      </c>
      <c r="C77" s="268"/>
      <c r="D77" s="182"/>
      <c r="E77" s="113">
        <v>8.8843813387423936</v>
      </c>
      <c r="F77" s="115">
        <v>5475</v>
      </c>
      <c r="G77" s="114">
        <v>5359</v>
      </c>
      <c r="H77" s="114">
        <v>5665</v>
      </c>
      <c r="I77" s="114">
        <v>5549</v>
      </c>
      <c r="J77" s="140">
        <v>5403</v>
      </c>
      <c r="K77" s="114">
        <v>72</v>
      </c>
      <c r="L77" s="116">
        <v>1.3325930038867295</v>
      </c>
    </row>
    <row r="78" spans="1:12" s="110" customFormat="1" ht="15" customHeight="1" x14ac:dyDescent="0.2">
      <c r="A78" s="120"/>
      <c r="B78" s="119"/>
      <c r="C78" s="268" t="s">
        <v>106</v>
      </c>
      <c r="D78" s="182"/>
      <c r="E78" s="113">
        <v>60.876712328767127</v>
      </c>
      <c r="F78" s="115">
        <v>3333</v>
      </c>
      <c r="G78" s="114">
        <v>3226</v>
      </c>
      <c r="H78" s="114">
        <v>3462</v>
      </c>
      <c r="I78" s="114">
        <v>3382</v>
      </c>
      <c r="J78" s="140">
        <v>3263</v>
      </c>
      <c r="K78" s="114">
        <v>70</v>
      </c>
      <c r="L78" s="116">
        <v>2.1452650934722648</v>
      </c>
    </row>
    <row r="79" spans="1:12" s="110" customFormat="1" ht="15" customHeight="1" x14ac:dyDescent="0.2">
      <c r="A79" s="123"/>
      <c r="B79" s="124"/>
      <c r="C79" s="260" t="s">
        <v>107</v>
      </c>
      <c r="D79" s="261"/>
      <c r="E79" s="125">
        <v>39.123287671232873</v>
      </c>
      <c r="F79" s="143">
        <v>2142</v>
      </c>
      <c r="G79" s="144">
        <v>2133</v>
      </c>
      <c r="H79" s="144">
        <v>2203</v>
      </c>
      <c r="I79" s="144">
        <v>2167</v>
      </c>
      <c r="J79" s="145">
        <v>2140</v>
      </c>
      <c r="K79" s="144">
        <v>2</v>
      </c>
      <c r="L79" s="146">
        <v>9.3457943925233641E-2</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61625</v>
      </c>
      <c r="E11" s="114">
        <v>60953</v>
      </c>
      <c r="F11" s="114">
        <v>62950</v>
      </c>
      <c r="G11" s="114">
        <v>62004</v>
      </c>
      <c r="H11" s="140">
        <v>61108</v>
      </c>
      <c r="I11" s="115">
        <v>517</v>
      </c>
      <c r="J11" s="116">
        <v>0.84604307128362899</v>
      </c>
    </row>
    <row r="12" spans="1:15" s="110" customFormat="1" ht="24.95" customHeight="1" x14ac:dyDescent="0.2">
      <c r="A12" s="193" t="s">
        <v>132</v>
      </c>
      <c r="B12" s="194" t="s">
        <v>133</v>
      </c>
      <c r="C12" s="113">
        <v>0.94766734279918863</v>
      </c>
      <c r="D12" s="115">
        <v>584</v>
      </c>
      <c r="E12" s="114">
        <v>533</v>
      </c>
      <c r="F12" s="114">
        <v>598</v>
      </c>
      <c r="G12" s="114">
        <v>590</v>
      </c>
      <c r="H12" s="140">
        <v>577</v>
      </c>
      <c r="I12" s="115">
        <v>7</v>
      </c>
      <c r="J12" s="116">
        <v>1.2131715771230502</v>
      </c>
    </row>
    <row r="13" spans="1:15" s="110" customFormat="1" ht="24.95" customHeight="1" x14ac:dyDescent="0.2">
      <c r="A13" s="193" t="s">
        <v>134</v>
      </c>
      <c r="B13" s="199" t="s">
        <v>214</v>
      </c>
      <c r="C13" s="113">
        <v>1.778498985801217</v>
      </c>
      <c r="D13" s="115">
        <v>1096</v>
      </c>
      <c r="E13" s="114">
        <v>984</v>
      </c>
      <c r="F13" s="114">
        <v>1142</v>
      </c>
      <c r="G13" s="114">
        <v>1126</v>
      </c>
      <c r="H13" s="140">
        <v>1067</v>
      </c>
      <c r="I13" s="115">
        <v>29</v>
      </c>
      <c r="J13" s="116">
        <v>2.7179006560449861</v>
      </c>
    </row>
    <row r="14" spans="1:15" s="287" customFormat="1" ht="24" customHeight="1" x14ac:dyDescent="0.2">
      <c r="A14" s="193" t="s">
        <v>215</v>
      </c>
      <c r="B14" s="199" t="s">
        <v>137</v>
      </c>
      <c r="C14" s="113">
        <v>30.906288032454363</v>
      </c>
      <c r="D14" s="115">
        <v>19046</v>
      </c>
      <c r="E14" s="114">
        <v>18951</v>
      </c>
      <c r="F14" s="114">
        <v>19513</v>
      </c>
      <c r="G14" s="114">
        <v>19395</v>
      </c>
      <c r="H14" s="140">
        <v>19347</v>
      </c>
      <c r="I14" s="115">
        <v>-301</v>
      </c>
      <c r="J14" s="116">
        <v>-1.5557967643562309</v>
      </c>
      <c r="K14" s="110"/>
      <c r="L14" s="110"/>
      <c r="M14" s="110"/>
      <c r="N14" s="110"/>
      <c r="O14" s="110"/>
    </row>
    <row r="15" spans="1:15" s="110" customFormat="1" ht="24.75" customHeight="1" x14ac:dyDescent="0.2">
      <c r="A15" s="193" t="s">
        <v>216</v>
      </c>
      <c r="B15" s="199" t="s">
        <v>217</v>
      </c>
      <c r="C15" s="113">
        <v>4.9427991886409739</v>
      </c>
      <c r="D15" s="115">
        <v>3046</v>
      </c>
      <c r="E15" s="114">
        <v>3045</v>
      </c>
      <c r="F15" s="114">
        <v>3082</v>
      </c>
      <c r="G15" s="114">
        <v>3026</v>
      </c>
      <c r="H15" s="140">
        <v>3008</v>
      </c>
      <c r="I15" s="115">
        <v>38</v>
      </c>
      <c r="J15" s="116">
        <v>1.2632978723404256</v>
      </c>
    </row>
    <row r="16" spans="1:15" s="287" customFormat="1" ht="24.95" customHeight="1" x14ac:dyDescent="0.2">
      <c r="A16" s="193" t="s">
        <v>218</v>
      </c>
      <c r="B16" s="199" t="s">
        <v>141</v>
      </c>
      <c r="C16" s="113">
        <v>20.895740365111561</v>
      </c>
      <c r="D16" s="115">
        <v>12877</v>
      </c>
      <c r="E16" s="114">
        <v>13058</v>
      </c>
      <c r="F16" s="114">
        <v>13320</v>
      </c>
      <c r="G16" s="114">
        <v>13305</v>
      </c>
      <c r="H16" s="140">
        <v>13348</v>
      </c>
      <c r="I16" s="115">
        <v>-471</v>
      </c>
      <c r="J16" s="116">
        <v>-3.5286185196284086</v>
      </c>
      <c r="K16" s="110"/>
      <c r="L16" s="110"/>
      <c r="M16" s="110"/>
      <c r="N16" s="110"/>
      <c r="O16" s="110"/>
    </row>
    <row r="17" spans="1:15" s="110" customFormat="1" ht="24.95" customHeight="1" x14ac:dyDescent="0.2">
      <c r="A17" s="193" t="s">
        <v>219</v>
      </c>
      <c r="B17" s="199" t="s">
        <v>220</v>
      </c>
      <c r="C17" s="113">
        <v>5.0677484787018257</v>
      </c>
      <c r="D17" s="115">
        <v>3123</v>
      </c>
      <c r="E17" s="114">
        <v>2848</v>
      </c>
      <c r="F17" s="114">
        <v>3111</v>
      </c>
      <c r="G17" s="114">
        <v>3064</v>
      </c>
      <c r="H17" s="140">
        <v>2991</v>
      </c>
      <c r="I17" s="115">
        <v>132</v>
      </c>
      <c r="J17" s="116">
        <v>4.4132397191574722</v>
      </c>
    </row>
    <row r="18" spans="1:15" s="287" customFormat="1" ht="24.95" customHeight="1" x14ac:dyDescent="0.2">
      <c r="A18" s="201" t="s">
        <v>144</v>
      </c>
      <c r="B18" s="202" t="s">
        <v>145</v>
      </c>
      <c r="C18" s="113">
        <v>10.119269776876267</v>
      </c>
      <c r="D18" s="115">
        <v>6236</v>
      </c>
      <c r="E18" s="114">
        <v>5952</v>
      </c>
      <c r="F18" s="114">
        <v>6486</v>
      </c>
      <c r="G18" s="114">
        <v>6283</v>
      </c>
      <c r="H18" s="140">
        <v>6042</v>
      </c>
      <c r="I18" s="115">
        <v>194</v>
      </c>
      <c r="J18" s="116">
        <v>3.2108573320092684</v>
      </c>
      <c r="K18" s="110"/>
      <c r="L18" s="110"/>
      <c r="M18" s="110"/>
      <c r="N18" s="110"/>
      <c r="O18" s="110"/>
    </row>
    <row r="19" spans="1:15" s="110" customFormat="1" ht="24.95" customHeight="1" x14ac:dyDescent="0.2">
      <c r="A19" s="193" t="s">
        <v>146</v>
      </c>
      <c r="B19" s="199" t="s">
        <v>147</v>
      </c>
      <c r="C19" s="113">
        <v>14.742393509127789</v>
      </c>
      <c r="D19" s="115">
        <v>9085</v>
      </c>
      <c r="E19" s="114">
        <v>9074</v>
      </c>
      <c r="F19" s="114">
        <v>9108</v>
      </c>
      <c r="G19" s="114">
        <v>8943</v>
      </c>
      <c r="H19" s="140">
        <v>8899</v>
      </c>
      <c r="I19" s="115">
        <v>186</v>
      </c>
      <c r="J19" s="116">
        <v>2.0901224856725475</v>
      </c>
    </row>
    <row r="20" spans="1:15" s="287" customFormat="1" ht="24.95" customHeight="1" x14ac:dyDescent="0.2">
      <c r="A20" s="193" t="s">
        <v>148</v>
      </c>
      <c r="B20" s="199" t="s">
        <v>149</v>
      </c>
      <c r="C20" s="113">
        <v>4.6604462474645034</v>
      </c>
      <c r="D20" s="115">
        <v>2872</v>
      </c>
      <c r="E20" s="114">
        <v>2869</v>
      </c>
      <c r="F20" s="114">
        <v>2916</v>
      </c>
      <c r="G20" s="114">
        <v>2913</v>
      </c>
      <c r="H20" s="140">
        <v>2849</v>
      </c>
      <c r="I20" s="115">
        <v>23</v>
      </c>
      <c r="J20" s="116">
        <v>0.80730080730080733</v>
      </c>
      <c r="K20" s="110"/>
      <c r="L20" s="110"/>
      <c r="M20" s="110"/>
      <c r="N20" s="110"/>
      <c r="O20" s="110"/>
    </row>
    <row r="21" spans="1:15" s="110" customFormat="1" ht="24.95" customHeight="1" x14ac:dyDescent="0.2">
      <c r="A21" s="201" t="s">
        <v>150</v>
      </c>
      <c r="B21" s="202" t="s">
        <v>151</v>
      </c>
      <c r="C21" s="113">
        <v>6.0981744421906692</v>
      </c>
      <c r="D21" s="115">
        <v>3758</v>
      </c>
      <c r="E21" s="114">
        <v>3784</v>
      </c>
      <c r="F21" s="114">
        <v>4029</v>
      </c>
      <c r="G21" s="114">
        <v>3986</v>
      </c>
      <c r="H21" s="140">
        <v>3839</v>
      </c>
      <c r="I21" s="115">
        <v>-81</v>
      </c>
      <c r="J21" s="116">
        <v>-2.10992445949466</v>
      </c>
    </row>
    <row r="22" spans="1:15" s="110" customFormat="1" ht="24.95" customHeight="1" x14ac:dyDescent="0.2">
      <c r="A22" s="201" t="s">
        <v>152</v>
      </c>
      <c r="B22" s="199" t="s">
        <v>153</v>
      </c>
      <c r="C22" s="113">
        <v>0.83245436105476678</v>
      </c>
      <c r="D22" s="115">
        <v>513</v>
      </c>
      <c r="E22" s="114">
        <v>518</v>
      </c>
      <c r="F22" s="114" t="s">
        <v>513</v>
      </c>
      <c r="G22" s="114" t="s">
        <v>513</v>
      </c>
      <c r="H22" s="140">
        <v>504</v>
      </c>
      <c r="I22" s="115">
        <v>9</v>
      </c>
      <c r="J22" s="116">
        <v>1.7857142857142858</v>
      </c>
    </row>
    <row r="23" spans="1:15" s="110" customFormat="1" ht="24.95" customHeight="1" x14ac:dyDescent="0.2">
      <c r="A23" s="193" t="s">
        <v>154</v>
      </c>
      <c r="B23" s="199" t="s">
        <v>155</v>
      </c>
      <c r="C23" s="113">
        <v>2.0089249492900607</v>
      </c>
      <c r="D23" s="115">
        <v>1238</v>
      </c>
      <c r="E23" s="114">
        <v>1252</v>
      </c>
      <c r="F23" s="114">
        <v>1249</v>
      </c>
      <c r="G23" s="114">
        <v>1217</v>
      </c>
      <c r="H23" s="140">
        <v>1216</v>
      </c>
      <c r="I23" s="115">
        <v>22</v>
      </c>
      <c r="J23" s="116">
        <v>1.8092105263157894</v>
      </c>
    </row>
    <row r="24" spans="1:15" s="110" customFormat="1" ht="24.95" customHeight="1" x14ac:dyDescent="0.2">
      <c r="A24" s="193" t="s">
        <v>156</v>
      </c>
      <c r="B24" s="199" t="s">
        <v>221</v>
      </c>
      <c r="C24" s="113">
        <v>3.725760649087221</v>
      </c>
      <c r="D24" s="115">
        <v>2296</v>
      </c>
      <c r="E24" s="114">
        <v>2207</v>
      </c>
      <c r="F24" s="114">
        <v>2209</v>
      </c>
      <c r="G24" s="114">
        <v>2137</v>
      </c>
      <c r="H24" s="140">
        <v>2108</v>
      </c>
      <c r="I24" s="115">
        <v>188</v>
      </c>
      <c r="J24" s="116">
        <v>8.9184060721062615</v>
      </c>
    </row>
    <row r="25" spans="1:15" s="110" customFormat="1" ht="24.95" customHeight="1" x14ac:dyDescent="0.2">
      <c r="A25" s="193" t="s">
        <v>222</v>
      </c>
      <c r="B25" s="204" t="s">
        <v>159</v>
      </c>
      <c r="C25" s="113">
        <v>1.4815415821501015</v>
      </c>
      <c r="D25" s="115">
        <v>913</v>
      </c>
      <c r="E25" s="114">
        <v>848</v>
      </c>
      <c r="F25" s="114">
        <v>961</v>
      </c>
      <c r="G25" s="114">
        <v>929</v>
      </c>
      <c r="H25" s="140">
        <v>837</v>
      </c>
      <c r="I25" s="115">
        <v>76</v>
      </c>
      <c r="J25" s="116">
        <v>9.0800477897252083</v>
      </c>
    </row>
    <row r="26" spans="1:15" s="110" customFormat="1" ht="24.95" customHeight="1" x14ac:dyDescent="0.2">
      <c r="A26" s="201">
        <v>782.78300000000002</v>
      </c>
      <c r="B26" s="203" t="s">
        <v>160</v>
      </c>
      <c r="C26" s="113">
        <v>0.28884381338742393</v>
      </c>
      <c r="D26" s="115">
        <v>178</v>
      </c>
      <c r="E26" s="114">
        <v>200</v>
      </c>
      <c r="F26" s="114" t="s">
        <v>513</v>
      </c>
      <c r="G26" s="114" t="s">
        <v>513</v>
      </c>
      <c r="H26" s="140">
        <v>177</v>
      </c>
      <c r="I26" s="115">
        <v>1</v>
      </c>
      <c r="J26" s="116">
        <v>0.56497175141242939</v>
      </c>
    </row>
    <row r="27" spans="1:15" s="110" customFormat="1" ht="24.95" customHeight="1" x14ac:dyDescent="0.2">
      <c r="A27" s="193" t="s">
        <v>161</v>
      </c>
      <c r="B27" s="199" t="s">
        <v>223</v>
      </c>
      <c r="C27" s="113">
        <v>2.6255578093306289</v>
      </c>
      <c r="D27" s="115">
        <v>1618</v>
      </c>
      <c r="E27" s="114">
        <v>1612</v>
      </c>
      <c r="F27" s="114">
        <v>1621</v>
      </c>
      <c r="G27" s="114">
        <v>1580</v>
      </c>
      <c r="H27" s="140">
        <v>1518</v>
      </c>
      <c r="I27" s="115">
        <v>100</v>
      </c>
      <c r="J27" s="116">
        <v>6.587615283267457</v>
      </c>
    </row>
    <row r="28" spans="1:15" s="110" customFormat="1" ht="24.95" customHeight="1" x14ac:dyDescent="0.2">
      <c r="A28" s="193" t="s">
        <v>163</v>
      </c>
      <c r="B28" s="199" t="s">
        <v>164</v>
      </c>
      <c r="C28" s="113">
        <v>3.2713995943204868</v>
      </c>
      <c r="D28" s="115">
        <v>2016</v>
      </c>
      <c r="E28" s="114">
        <v>2017</v>
      </c>
      <c r="F28" s="114">
        <v>1997</v>
      </c>
      <c r="G28" s="114">
        <v>1952</v>
      </c>
      <c r="H28" s="140">
        <v>1958</v>
      </c>
      <c r="I28" s="115">
        <v>58</v>
      </c>
      <c r="J28" s="116">
        <v>2.9622063329928499</v>
      </c>
    </row>
    <row r="29" spans="1:15" s="110" customFormat="1" ht="24.95" customHeight="1" x14ac:dyDescent="0.2">
      <c r="A29" s="193">
        <v>86</v>
      </c>
      <c r="B29" s="199" t="s">
        <v>165</v>
      </c>
      <c r="C29" s="113">
        <v>8.4640973630831642</v>
      </c>
      <c r="D29" s="115">
        <v>5216</v>
      </c>
      <c r="E29" s="114">
        <v>5275</v>
      </c>
      <c r="F29" s="114">
        <v>5398</v>
      </c>
      <c r="G29" s="114">
        <v>5258</v>
      </c>
      <c r="H29" s="140">
        <v>5211</v>
      </c>
      <c r="I29" s="115">
        <v>5</v>
      </c>
      <c r="J29" s="116">
        <v>9.595087315294569E-2</v>
      </c>
    </row>
    <row r="30" spans="1:15" s="110" customFormat="1" ht="24.95" customHeight="1" x14ac:dyDescent="0.2">
      <c r="A30" s="193">
        <v>87.88</v>
      </c>
      <c r="B30" s="204" t="s">
        <v>166</v>
      </c>
      <c r="C30" s="113">
        <v>5.7849898580121701</v>
      </c>
      <c r="D30" s="115">
        <v>3565</v>
      </c>
      <c r="E30" s="114">
        <v>3551</v>
      </c>
      <c r="F30" s="114">
        <v>3714</v>
      </c>
      <c r="G30" s="114">
        <v>3700</v>
      </c>
      <c r="H30" s="140">
        <v>3682</v>
      </c>
      <c r="I30" s="115">
        <v>-117</v>
      </c>
      <c r="J30" s="116">
        <v>-3.1776208582292234</v>
      </c>
    </row>
    <row r="31" spans="1:15" s="110" customFormat="1" ht="24.95" customHeight="1" x14ac:dyDescent="0.2">
      <c r="A31" s="193" t="s">
        <v>167</v>
      </c>
      <c r="B31" s="199" t="s">
        <v>168</v>
      </c>
      <c r="C31" s="113">
        <v>2.2636916835699799</v>
      </c>
      <c r="D31" s="115">
        <v>1395</v>
      </c>
      <c r="E31" s="114">
        <v>1325</v>
      </c>
      <c r="F31" s="114">
        <v>1358</v>
      </c>
      <c r="G31" s="114">
        <v>1340</v>
      </c>
      <c r="H31" s="140">
        <v>1275</v>
      </c>
      <c r="I31" s="115">
        <v>120</v>
      </c>
      <c r="J31" s="116">
        <v>9.4117647058823533</v>
      </c>
    </row>
    <row r="32" spans="1:15" s="110" customFormat="1" ht="24.95" customHeight="1" x14ac:dyDescent="0.2">
      <c r="A32" s="193"/>
      <c r="B32" s="288" t="s">
        <v>224</v>
      </c>
      <c r="C32" s="113">
        <v>0</v>
      </c>
      <c r="D32" s="115">
        <v>0</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0.94766734279918863</v>
      </c>
      <c r="D34" s="115">
        <v>584</v>
      </c>
      <c r="E34" s="114">
        <v>533</v>
      </c>
      <c r="F34" s="114">
        <v>598</v>
      </c>
      <c r="G34" s="114">
        <v>590</v>
      </c>
      <c r="H34" s="140">
        <v>577</v>
      </c>
      <c r="I34" s="115">
        <v>7</v>
      </c>
      <c r="J34" s="116">
        <v>1.2131715771230502</v>
      </c>
    </row>
    <row r="35" spans="1:10" s="110" customFormat="1" ht="24.95" customHeight="1" x14ac:dyDescent="0.2">
      <c r="A35" s="292" t="s">
        <v>171</v>
      </c>
      <c r="B35" s="293" t="s">
        <v>172</v>
      </c>
      <c r="C35" s="113">
        <v>42.804056795131849</v>
      </c>
      <c r="D35" s="115">
        <v>26378</v>
      </c>
      <c r="E35" s="114">
        <v>25887</v>
      </c>
      <c r="F35" s="114">
        <v>27141</v>
      </c>
      <c r="G35" s="114">
        <v>26804</v>
      </c>
      <c r="H35" s="140">
        <v>26456</v>
      </c>
      <c r="I35" s="115">
        <v>-78</v>
      </c>
      <c r="J35" s="116">
        <v>-0.29482915028726941</v>
      </c>
    </row>
    <row r="36" spans="1:10" s="110" customFormat="1" ht="24.95" customHeight="1" x14ac:dyDescent="0.2">
      <c r="A36" s="294" t="s">
        <v>173</v>
      </c>
      <c r="B36" s="295" t="s">
        <v>174</v>
      </c>
      <c r="C36" s="125">
        <v>56.248275862068965</v>
      </c>
      <c r="D36" s="143">
        <v>34663</v>
      </c>
      <c r="E36" s="144">
        <v>34532</v>
      </c>
      <c r="F36" s="144">
        <v>35209</v>
      </c>
      <c r="G36" s="144">
        <v>34608</v>
      </c>
      <c r="H36" s="145">
        <v>34073</v>
      </c>
      <c r="I36" s="143">
        <v>590</v>
      </c>
      <c r="J36" s="146">
        <v>1.7315763214275233</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2020-09-25T11:07:41Z</dcterms:created>
  <dcterms:modified xsi:type="dcterms:W3CDTF">2020-09-28T08:11:04Z</dcterms:modified>
</cp:coreProperties>
</file>