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G75" i="24"/>
  <c r="F75" i="24"/>
  <c r="E75" i="24"/>
  <c r="L74" i="24"/>
  <c r="H74" i="24" s="1"/>
  <c r="I74" i="24"/>
  <c r="G74" i="24"/>
  <c r="F74" i="24"/>
  <c r="E74" i="24"/>
  <c r="L73" i="24"/>
  <c r="H73" i="24" s="1"/>
  <c r="I73" i="24" s="1"/>
  <c r="G73" i="24"/>
  <c r="F73" i="24"/>
  <c r="E73" i="24"/>
  <c r="L72" i="24"/>
  <c r="H72" i="24" s="1"/>
  <c r="I72" i="24"/>
  <c r="G72" i="24"/>
  <c r="F72" i="24"/>
  <c r="E72" i="24"/>
  <c r="L71" i="24"/>
  <c r="H71" i="24" s="1"/>
  <c r="I71" i="24" s="1"/>
  <c r="G71" i="24"/>
  <c r="F71" i="24"/>
  <c r="E71" i="24"/>
  <c r="L70" i="24"/>
  <c r="H70" i="24" s="1"/>
  <c r="I70" i="24"/>
  <c r="G70" i="24"/>
  <c r="F70" i="24"/>
  <c r="E70" i="24"/>
  <c r="L69" i="24"/>
  <c r="H69" i="24" s="1"/>
  <c r="G69" i="24"/>
  <c r="F69" i="24"/>
  <c r="E69" i="24"/>
  <c r="L68" i="24"/>
  <c r="H68" i="24" s="1"/>
  <c r="I68" i="24"/>
  <c r="G68" i="24"/>
  <c r="F68" i="24"/>
  <c r="E68" i="24"/>
  <c r="L67" i="24"/>
  <c r="H67" i="24" s="1"/>
  <c r="I67" i="24" s="1"/>
  <c r="G67" i="24"/>
  <c r="F67" i="24"/>
  <c r="E67" i="24"/>
  <c r="L66" i="24"/>
  <c r="H66" i="24" s="1"/>
  <c r="I66" i="24"/>
  <c r="G66" i="24"/>
  <c r="F66" i="24"/>
  <c r="E66" i="24"/>
  <c r="L65" i="24"/>
  <c r="H65" i="24" s="1"/>
  <c r="I65" i="24" s="1"/>
  <c r="G65" i="24"/>
  <c r="F65" i="24"/>
  <c r="E65" i="24"/>
  <c r="L64" i="24"/>
  <c r="H64" i="24" s="1"/>
  <c r="I64" i="24"/>
  <c r="G64" i="24"/>
  <c r="F64" i="24"/>
  <c r="E64" i="24"/>
  <c r="L63" i="24"/>
  <c r="H63" i="24" s="1"/>
  <c r="I63" i="24" s="1"/>
  <c r="G63" i="24"/>
  <c r="F63" i="24"/>
  <c r="E63" i="24"/>
  <c r="L62" i="24"/>
  <c r="H62" i="24" s="1"/>
  <c r="I62" i="24"/>
  <c r="G62" i="24"/>
  <c r="F62" i="24"/>
  <c r="E62" i="24"/>
  <c r="L61" i="24"/>
  <c r="H61" i="24" s="1"/>
  <c r="G61" i="24"/>
  <c r="F61" i="24"/>
  <c r="E61" i="24"/>
  <c r="L60" i="24"/>
  <c r="H60" i="24" s="1"/>
  <c r="I60" i="24"/>
  <c r="G60" i="24"/>
  <c r="F60" i="24"/>
  <c r="E60" i="24"/>
  <c r="L59" i="24"/>
  <c r="H59" i="24" s="1"/>
  <c r="I59" i="24" s="1"/>
  <c r="G59" i="24"/>
  <c r="F59" i="24"/>
  <c r="E59" i="24"/>
  <c r="L58" i="24"/>
  <c r="H58" i="24" s="1"/>
  <c r="I58" i="24"/>
  <c r="G58" i="24"/>
  <c r="F58" i="24"/>
  <c r="E58" i="24"/>
  <c r="L57" i="24"/>
  <c r="H57" i="24" s="1"/>
  <c r="I57" i="24" s="1"/>
  <c r="G57" i="24"/>
  <c r="F57" i="24"/>
  <c r="E57" i="24"/>
  <c r="L56" i="24"/>
  <c r="H56" i="24" s="1"/>
  <c r="I56" i="24"/>
  <c r="G56" i="24"/>
  <c r="F56" i="24"/>
  <c r="E56" i="24"/>
  <c r="L55" i="24"/>
  <c r="H55" i="24" s="1"/>
  <c r="I55" i="24" s="1"/>
  <c r="G55" i="24"/>
  <c r="F55" i="24"/>
  <c r="E55" i="24"/>
  <c r="L54" i="24"/>
  <c r="H54" i="24" s="1"/>
  <c r="I54" i="24"/>
  <c r="G54" i="24"/>
  <c r="F54" i="24"/>
  <c r="E54" i="24"/>
  <c r="L53" i="24"/>
  <c r="H53" i="24" s="1"/>
  <c r="G53" i="24"/>
  <c r="F53" i="24"/>
  <c r="E53" i="24"/>
  <c r="L52" i="24"/>
  <c r="H52" i="24" s="1"/>
  <c r="I52" i="24"/>
  <c r="G52" i="24"/>
  <c r="F52" i="24"/>
  <c r="E52" i="24"/>
  <c r="L51" i="24"/>
  <c r="H51" i="24" s="1"/>
  <c r="I51" i="24" s="1"/>
  <c r="G51" i="24"/>
  <c r="F51" i="24"/>
  <c r="E51" i="24"/>
  <c r="K44" i="24"/>
  <c r="I44" i="24"/>
  <c r="F44" i="24"/>
  <c r="C44" i="24"/>
  <c r="M44" i="24" s="1"/>
  <c r="B44" i="24"/>
  <c r="D44" i="24" s="1"/>
  <c r="M43" i="24"/>
  <c r="G43" i="24"/>
  <c r="E43" i="24"/>
  <c r="C43" i="24"/>
  <c r="I43" i="24" s="1"/>
  <c r="B43" i="24"/>
  <c r="J43" i="24" s="1"/>
  <c r="K42" i="24"/>
  <c r="I42" i="24"/>
  <c r="F42" i="24"/>
  <c r="C42" i="24"/>
  <c r="M42" i="24" s="1"/>
  <c r="B42" i="24"/>
  <c r="D42" i="24" s="1"/>
  <c r="M41" i="24"/>
  <c r="J41" i="24"/>
  <c r="G41" i="24"/>
  <c r="E41" i="24"/>
  <c r="C41" i="24"/>
  <c r="I41" i="24" s="1"/>
  <c r="B41" i="24"/>
  <c r="K40" i="24"/>
  <c r="I40" i="24"/>
  <c r="F40" i="24"/>
  <c r="C40" i="24"/>
  <c r="M40" i="24" s="1"/>
  <c r="B40" i="24"/>
  <c r="D40" i="24" s="1"/>
  <c r="M36" i="24"/>
  <c r="L36" i="24"/>
  <c r="K36" i="24"/>
  <c r="J36" i="24"/>
  <c r="I36" i="24"/>
  <c r="H36" i="24"/>
  <c r="G36" i="24"/>
  <c r="F36" i="24"/>
  <c r="E36" i="24"/>
  <c r="D36" i="24"/>
  <c r="C33" i="24"/>
  <c r="L57" i="15"/>
  <c r="K57" i="15"/>
  <c r="C38" i="24"/>
  <c r="I38" i="24" s="1"/>
  <c r="C37" i="24"/>
  <c r="C35" i="24"/>
  <c r="C34" i="24"/>
  <c r="C32" i="24"/>
  <c r="C31" i="24"/>
  <c r="C30" i="24"/>
  <c r="C29" i="24"/>
  <c r="C28" i="24"/>
  <c r="C27" i="24"/>
  <c r="C26" i="24"/>
  <c r="C25" i="24"/>
  <c r="C24" i="24"/>
  <c r="C23" i="24"/>
  <c r="C22" i="24"/>
  <c r="C21" i="24"/>
  <c r="C20" i="24"/>
  <c r="C19" i="24"/>
  <c r="C18" i="24"/>
  <c r="C17" i="24"/>
  <c r="C16" i="24"/>
  <c r="C15" i="24"/>
  <c r="C9" i="24"/>
  <c r="C8" i="24"/>
  <c r="C7" i="24"/>
  <c r="B39" i="24"/>
  <c r="B38" i="24"/>
  <c r="B37" i="24"/>
  <c r="B35" i="24"/>
  <c r="K35" i="24" s="1"/>
  <c r="B34" i="24"/>
  <c r="B33" i="24"/>
  <c r="B32" i="24"/>
  <c r="B31" i="24"/>
  <c r="B30" i="24"/>
  <c r="B29" i="24"/>
  <c r="B28" i="24"/>
  <c r="B27" i="24"/>
  <c r="B26" i="24"/>
  <c r="B25" i="24"/>
  <c r="B24" i="24"/>
  <c r="B23" i="24"/>
  <c r="B22" i="24"/>
  <c r="B21" i="24"/>
  <c r="B20" i="24"/>
  <c r="B19" i="24"/>
  <c r="K19" i="24" s="1"/>
  <c r="B18" i="24"/>
  <c r="B17" i="24"/>
  <c r="B16" i="24"/>
  <c r="B15" i="24"/>
  <c r="B9" i="24"/>
  <c r="B8" i="24"/>
  <c r="B7" i="24"/>
  <c r="G17" i="24" l="1"/>
  <c r="M17" i="24"/>
  <c r="E17" i="24"/>
  <c r="L17" i="24"/>
  <c r="I17" i="24"/>
  <c r="F7" i="24"/>
  <c r="D7" i="24"/>
  <c r="J7" i="24"/>
  <c r="H7" i="24"/>
  <c r="K7" i="24"/>
  <c r="G25" i="24"/>
  <c r="M25" i="24"/>
  <c r="E25" i="24"/>
  <c r="L25" i="24"/>
  <c r="I25" i="24"/>
  <c r="K8" i="24"/>
  <c r="J8" i="24"/>
  <c r="H8" i="24"/>
  <c r="F8" i="24"/>
  <c r="D8" i="24"/>
  <c r="K20" i="24"/>
  <c r="J20" i="24"/>
  <c r="H20" i="24"/>
  <c r="F20" i="24"/>
  <c r="D20" i="24"/>
  <c r="G21" i="24"/>
  <c r="M21" i="24"/>
  <c r="E21" i="24"/>
  <c r="L21" i="24"/>
  <c r="I21" i="24"/>
  <c r="G33" i="24"/>
  <c r="M33" i="24"/>
  <c r="E33" i="24"/>
  <c r="L33" i="24"/>
  <c r="I33" i="24"/>
  <c r="K61" i="24"/>
  <c r="J61" i="24"/>
  <c r="I61" i="24"/>
  <c r="B14" i="24"/>
  <c r="B6" i="24"/>
  <c r="F17" i="24"/>
  <c r="D17" i="24"/>
  <c r="J17" i="24"/>
  <c r="K17" i="24"/>
  <c r="H17" i="24"/>
  <c r="K30" i="24"/>
  <c r="J30" i="24"/>
  <c r="H30" i="24"/>
  <c r="F30" i="24"/>
  <c r="D30" i="24"/>
  <c r="F33" i="24"/>
  <c r="D33" i="24"/>
  <c r="J33" i="24"/>
  <c r="K33" i="24"/>
  <c r="H33" i="24"/>
  <c r="G15" i="24"/>
  <c r="M15" i="24"/>
  <c r="E15" i="24"/>
  <c r="L15" i="24"/>
  <c r="I15" i="24"/>
  <c r="I28" i="24"/>
  <c r="M28" i="24"/>
  <c r="E28" i="24"/>
  <c r="L28" i="24"/>
  <c r="G28" i="24"/>
  <c r="G31" i="24"/>
  <c r="M31" i="24"/>
  <c r="E31" i="24"/>
  <c r="L31" i="24"/>
  <c r="I31" i="24"/>
  <c r="K24" i="24"/>
  <c r="J24" i="24"/>
  <c r="H24" i="24"/>
  <c r="F24" i="24"/>
  <c r="D24" i="24"/>
  <c r="F27" i="24"/>
  <c r="D27" i="24"/>
  <c r="J27" i="24"/>
  <c r="H27" i="24"/>
  <c r="I22" i="24"/>
  <c r="M22" i="24"/>
  <c r="E22" i="24"/>
  <c r="L22" i="24"/>
  <c r="C45" i="24"/>
  <c r="C39" i="24"/>
  <c r="F23" i="24"/>
  <c r="D23" i="24"/>
  <c r="J23" i="24"/>
  <c r="K23" i="24"/>
  <c r="H23" i="24"/>
  <c r="K18" i="24"/>
  <c r="J18" i="24"/>
  <c r="H18" i="24"/>
  <c r="F18" i="24"/>
  <c r="D18" i="24"/>
  <c r="F21" i="24"/>
  <c r="D21" i="24"/>
  <c r="J21" i="24"/>
  <c r="K21" i="24"/>
  <c r="H21" i="24"/>
  <c r="K34" i="24"/>
  <c r="J34" i="24"/>
  <c r="H34" i="24"/>
  <c r="F34" i="24"/>
  <c r="D34" i="24"/>
  <c r="D38" i="24"/>
  <c r="K38" i="24"/>
  <c r="J38" i="24"/>
  <c r="H38" i="24"/>
  <c r="F38" i="24"/>
  <c r="I16" i="24"/>
  <c r="M16" i="24"/>
  <c r="E16" i="24"/>
  <c r="L16" i="24"/>
  <c r="G16" i="24"/>
  <c r="G19" i="24"/>
  <c r="M19" i="24"/>
  <c r="E19" i="24"/>
  <c r="L19" i="24"/>
  <c r="I19" i="24"/>
  <c r="I32" i="24"/>
  <c r="M32" i="24"/>
  <c r="E32" i="24"/>
  <c r="L32" i="24"/>
  <c r="G32" i="24"/>
  <c r="G35" i="24"/>
  <c r="M35" i="24"/>
  <c r="E35" i="24"/>
  <c r="L35" i="24"/>
  <c r="I35" i="24"/>
  <c r="I34" i="24"/>
  <c r="M34" i="24"/>
  <c r="E34" i="24"/>
  <c r="L34" i="24"/>
  <c r="G34" i="24"/>
  <c r="F9" i="24"/>
  <c r="D9" i="24"/>
  <c r="J9" i="24"/>
  <c r="K9" i="24"/>
  <c r="H9" i="24"/>
  <c r="F15" i="24"/>
  <c r="D15" i="24"/>
  <c r="J15" i="24"/>
  <c r="K15" i="24"/>
  <c r="H15" i="24"/>
  <c r="K28" i="24"/>
  <c r="J28" i="24"/>
  <c r="H28" i="24"/>
  <c r="F28" i="24"/>
  <c r="D28" i="24"/>
  <c r="F31" i="24"/>
  <c r="D31" i="24"/>
  <c r="J31" i="24"/>
  <c r="K31" i="24"/>
  <c r="H31" i="24"/>
  <c r="I26" i="24"/>
  <c r="M26" i="24"/>
  <c r="E26" i="24"/>
  <c r="L26" i="24"/>
  <c r="G26" i="24"/>
  <c r="G29" i="24"/>
  <c r="M29" i="24"/>
  <c r="E29" i="24"/>
  <c r="L29" i="24"/>
  <c r="I29" i="24"/>
  <c r="G22" i="24"/>
  <c r="K53" i="24"/>
  <c r="J53" i="24"/>
  <c r="I53" i="24"/>
  <c r="K69" i="24"/>
  <c r="J69" i="24"/>
  <c r="I69" i="24"/>
  <c r="K22" i="24"/>
  <c r="J22" i="24"/>
  <c r="H22" i="24"/>
  <c r="F22" i="24"/>
  <c r="D22" i="24"/>
  <c r="F25" i="24"/>
  <c r="D25" i="24"/>
  <c r="J25" i="24"/>
  <c r="K25" i="24"/>
  <c r="H25" i="24"/>
  <c r="H39" i="24"/>
  <c r="F39" i="24"/>
  <c r="D39" i="24"/>
  <c r="K39" i="24"/>
  <c r="J39" i="24"/>
  <c r="I20" i="24"/>
  <c r="M20" i="24"/>
  <c r="E20" i="24"/>
  <c r="L20" i="24"/>
  <c r="G20" i="24"/>
  <c r="G23" i="24"/>
  <c r="M23" i="24"/>
  <c r="E23" i="24"/>
  <c r="L23" i="24"/>
  <c r="I23" i="24"/>
  <c r="I37" i="24"/>
  <c r="G37" i="24"/>
  <c r="L37" i="24"/>
  <c r="M37" i="24"/>
  <c r="E37" i="24"/>
  <c r="H37" i="24"/>
  <c r="F37" i="24"/>
  <c r="D37" i="24"/>
  <c r="K37" i="24"/>
  <c r="J37" i="24"/>
  <c r="K16" i="24"/>
  <c r="J16" i="24"/>
  <c r="H16" i="24"/>
  <c r="F16" i="24"/>
  <c r="D16" i="24"/>
  <c r="F19" i="24"/>
  <c r="D19" i="24"/>
  <c r="J19" i="24"/>
  <c r="H19" i="24"/>
  <c r="K32" i="24"/>
  <c r="J32" i="24"/>
  <c r="H32" i="24"/>
  <c r="F32" i="24"/>
  <c r="D32" i="24"/>
  <c r="F35" i="24"/>
  <c r="D35" i="24"/>
  <c r="J35" i="24"/>
  <c r="H35" i="24"/>
  <c r="I8" i="24"/>
  <c r="M8" i="24"/>
  <c r="E8" i="24"/>
  <c r="L8" i="24"/>
  <c r="G8" i="24"/>
  <c r="C14" i="24"/>
  <c r="C6" i="24"/>
  <c r="I30" i="24"/>
  <c r="M30" i="24"/>
  <c r="E30" i="24"/>
  <c r="L30" i="24"/>
  <c r="K27" i="24"/>
  <c r="I18" i="24"/>
  <c r="M18" i="24"/>
  <c r="E18" i="24"/>
  <c r="L18" i="24"/>
  <c r="G18" i="24"/>
  <c r="K26" i="24"/>
  <c r="J26" i="24"/>
  <c r="H26" i="24"/>
  <c r="F26" i="24"/>
  <c r="D26" i="24"/>
  <c r="F29" i="24"/>
  <c r="D29" i="24"/>
  <c r="J29" i="24"/>
  <c r="K29" i="24"/>
  <c r="H29" i="24"/>
  <c r="G7" i="24"/>
  <c r="M7" i="24"/>
  <c r="E7" i="24"/>
  <c r="L7" i="24"/>
  <c r="I7" i="24"/>
  <c r="G9" i="24"/>
  <c r="M9" i="24"/>
  <c r="E9" i="24"/>
  <c r="L9" i="24"/>
  <c r="I9" i="24"/>
  <c r="I24" i="24"/>
  <c r="M24" i="24"/>
  <c r="E24" i="24"/>
  <c r="L24" i="24"/>
  <c r="G24" i="24"/>
  <c r="G27" i="24"/>
  <c r="M27" i="24"/>
  <c r="E27" i="24"/>
  <c r="L27" i="24"/>
  <c r="I27" i="24"/>
  <c r="G30" i="24"/>
  <c r="B45" i="24"/>
  <c r="I77" i="24"/>
  <c r="K58" i="24"/>
  <c r="J58" i="24"/>
  <c r="K66" i="24"/>
  <c r="J66" i="24"/>
  <c r="K74" i="24"/>
  <c r="J74" i="24"/>
  <c r="H41" i="24"/>
  <c r="F41" i="24"/>
  <c r="D41" i="24"/>
  <c r="K41" i="24"/>
  <c r="K55" i="24"/>
  <c r="J55" i="24"/>
  <c r="K63" i="24"/>
  <c r="J63" i="24"/>
  <c r="K71" i="24"/>
  <c r="J71" i="24"/>
  <c r="K52" i="24"/>
  <c r="J52" i="24"/>
  <c r="K60" i="24"/>
  <c r="J60" i="24"/>
  <c r="K68" i="24"/>
  <c r="J68" i="24"/>
  <c r="M38" i="24"/>
  <c r="E38" i="24"/>
  <c r="L38" i="24"/>
  <c r="G38" i="24"/>
  <c r="K57" i="24"/>
  <c r="J57" i="24"/>
  <c r="K65" i="24"/>
  <c r="J65" i="24"/>
  <c r="K73" i="24"/>
  <c r="J73" i="24"/>
  <c r="H43" i="24"/>
  <c r="F43" i="24"/>
  <c r="D43" i="24"/>
  <c r="K43" i="24"/>
  <c r="K54" i="24"/>
  <c r="J54" i="24"/>
  <c r="K62" i="24"/>
  <c r="J62" i="24"/>
  <c r="K70" i="24"/>
  <c r="J70" i="24"/>
  <c r="K51" i="24"/>
  <c r="J51" i="24"/>
  <c r="K59" i="24"/>
  <c r="J59" i="24"/>
  <c r="K67" i="24"/>
  <c r="J67" i="24"/>
  <c r="K75" i="24"/>
  <c r="J75" i="24"/>
  <c r="J77" i="24" s="1"/>
  <c r="K56" i="24"/>
  <c r="J56" i="24"/>
  <c r="K64" i="24"/>
  <c r="J64" i="24"/>
  <c r="K72" i="24"/>
  <c r="J72" i="24"/>
  <c r="G40" i="24"/>
  <c r="G42" i="24"/>
  <c r="G44" i="24"/>
  <c r="H40" i="24"/>
  <c r="L41" i="24"/>
  <c r="H42" i="24"/>
  <c r="L43" i="24"/>
  <c r="H44" i="24"/>
  <c r="J40" i="24"/>
  <c r="J42" i="24"/>
  <c r="J44" i="24"/>
  <c r="L40" i="24"/>
  <c r="L42" i="24"/>
  <c r="L44" i="24"/>
  <c r="E40" i="24"/>
  <c r="E42" i="24"/>
  <c r="E44" i="24"/>
  <c r="K6" i="24" l="1"/>
  <c r="J6" i="24"/>
  <c r="H6" i="24"/>
  <c r="F6" i="24"/>
  <c r="D6" i="24"/>
  <c r="I14" i="24"/>
  <c r="M14" i="24"/>
  <c r="E14" i="24"/>
  <c r="L14" i="24"/>
  <c r="G14" i="24"/>
  <c r="K14" i="24"/>
  <c r="J14" i="24"/>
  <c r="H14" i="24"/>
  <c r="F14" i="24"/>
  <c r="D14" i="24"/>
  <c r="I39" i="24"/>
  <c r="G39" i="24"/>
  <c r="L39" i="24"/>
  <c r="M39" i="24"/>
  <c r="E39" i="24"/>
  <c r="J79" i="24"/>
  <c r="I45" i="24"/>
  <c r="G45" i="24"/>
  <c r="M45" i="24"/>
  <c r="E45" i="24"/>
  <c r="L45" i="24"/>
  <c r="K77" i="24"/>
  <c r="I78" i="24" s="1"/>
  <c r="I79" i="24"/>
  <c r="H45" i="24"/>
  <c r="F45" i="24"/>
  <c r="D45" i="24"/>
  <c r="K45" i="24"/>
  <c r="J45" i="24"/>
  <c r="I6" i="24"/>
  <c r="M6" i="24"/>
  <c r="E6" i="24"/>
  <c r="L6" i="24"/>
  <c r="G6" i="24"/>
  <c r="I82" i="24" l="1"/>
  <c r="J78" i="24"/>
  <c r="I81" i="24" s="1"/>
  <c r="K79" i="24"/>
  <c r="K78" i="24"/>
  <c r="I83" i="24" l="1"/>
</calcChain>
</file>

<file path=xl/sharedStrings.xml><?xml version="1.0" encoding="utf-8"?>
<sst xmlns="http://schemas.openxmlformats.org/spreadsheetml/2006/main" count="1747" uniqueCount="521">
  <si>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</si>
  <si>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</si>
  <si>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</si>
  <si>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</si>
  <si>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</si>
  <si>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</si>
  <si>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</si>
  <si>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</si>
  <si>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</si>
  <si>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</si>
  <si>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</si>
  <si>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</si>
  <si>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</si>
  <si>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Regen (09276)</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</si>
  <si>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</si>
  <si>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</si>
  <si>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</si>
  <si>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</si>
  <si>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</si>
  <si>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</si>
  <si>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</si>
  <si>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</si>
  <si>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</si>
  <si>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</si>
  <si>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</si>
  <si>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</si>
  <si>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</si>
  <si>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</si>
  <si>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</si>
  <si>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</si>
  <si>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</si>
  <si>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</si>
  <si>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</si>
  <si>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</si>
  <si>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</si>
  <si>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</si>
  <si>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</si>
  <si>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</si>
  <si>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</si>
  <si>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</si>
  <si>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</si>
  <si>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</si>
  <si>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</si>
  <si>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</si>
  <si>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</si>
  <si>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</si>
  <si>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</si>
  <si>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</si>
  <si>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</si>
  <si>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</si>
  <si>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</si>
  <si>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</si>
  <si>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</si>
  <si>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</si>
  <si>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</si>
  <si>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</si>
  <si>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</si>
  <si>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</si>
  <si>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</si>
  <si>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</si>
  <si>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</si>
  <si>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</si>
  <si>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</si>
  <si>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</si>
  <si>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</si>
  <si>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</si>
  <si>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</si>
  <si>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</si>
  <si>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</si>
  <si>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</si>
  <si>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</si>
  <si>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</si>
  <si>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</si>
  <si>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</si>
  <si>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</si>
  <si>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</si>
  <si>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</si>
  <si>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</si>
  <si>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</si>
  <si>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</si>
  <si>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</si>
  <si>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</si>
  <si>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</si>
  <si>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</si>
  <si>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</si>
  <si>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</si>
  <si>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</si>
  <si>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</si>
  <si>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</si>
  <si>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</si>
  <si>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</si>
  <si>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</si>
  <si>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Regen (09276);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</si>
  <si>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</si>
  <si>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</si>
  <si>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</si>
  <si>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</si>
  <si>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</si>
  <si>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</si>
  <si>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</si>
  <si>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</si>
  <si>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</si>
  <si>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</si>
  <si>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</si>
  <si>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</si>
  <si>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</si>
  <si>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</si>
  <si>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</si>
  <si>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</si>
  <si>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</si>
  <si>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</si>
  <si>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</si>
  <si>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</si>
  <si>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</si>
  <si>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</si>
  <si>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</si>
  <si>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</si>
  <si>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</si>
  <si>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</si>
  <si>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</si>
  <si>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</si>
  <si>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</si>
  <si>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</si>
  <si>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</si>
  <si>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</si>
  <si>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</si>
  <si>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</si>
  <si>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</si>
  <si>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</si>
  <si>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</si>
  <si>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</si>
  <si>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</si>
  <si>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</si>
  <si>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</si>
  <si>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</si>
  <si>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</si>
  <si>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</si>
  <si>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</si>
  <si>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</si>
  <si>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</si>
  <si>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</si>
  <si>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</si>
  <si>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</si>
  <si>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</si>
  <si>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</si>
  <si>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</si>
  <si>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</si>
  <si>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</si>
  <si>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</si>
  <si>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</si>
  <si>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</si>
  <si>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</si>
  <si>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</si>
  <si>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</si>
  <si>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</si>
  <si>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</si>
  <si>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</si>
  <si>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</si>
  <si>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</si>
  <si>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</si>
  <si>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</si>
  <si>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</si>
  <si>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</si>
  <si>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</si>
  <si>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</si>
  <si>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</si>
  <si>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</si>
  <si>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</si>
  <si>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</si>
  <si>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</si>
  <si>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</si>
  <si>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</si>
  <si>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</si>
  <si>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</si>
  <si>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</si>
  <si>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</si>
  <si>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</si>
  <si>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</si>
  <si>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</si>
  <si>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</si>
  <si>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</si>
  <si>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</si>
  <si>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</si>
  <si>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Regen (09276)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</si>
  <si>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</si>
  <si>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</si>
  <si>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</si>
  <si>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</si>
  <si>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</si>
  <si>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</si>
  <si>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</si>
  <si>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</si>
  <si>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</si>
  <si>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</si>
  <si>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</si>
  <si>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</si>
  <si>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</si>
  <si>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</si>
  <si>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</si>
  <si>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</si>
  <si>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</si>
  <si>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</si>
  <si>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</si>
  <si>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</si>
  <si>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</si>
  <si>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</si>
  <si>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</si>
  <si>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</si>
  <si>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</si>
  <si>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</si>
  <si>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</si>
  <si>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</si>
  <si>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</si>
  <si>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</si>
  <si>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</si>
  <si>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</si>
  <si>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</si>
  <si>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</si>
  <si>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</si>
  <si>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</si>
  <si>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</si>
  <si>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</si>
  <si>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</si>
  <si>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</si>
  <si>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</si>
  <si>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</si>
  <si>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</si>
  <si>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</si>
  <si>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</si>
  <si>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</si>
  <si>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</si>
  <si>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</si>
  <si>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</si>
  <si>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</si>
  <si>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</si>
  <si>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</si>
  <si>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</si>
  <si>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</si>
  <si>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</si>
  <si>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</si>
  <si>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</si>
  <si>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</si>
  <si>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</si>
  <si>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</si>
  <si>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</si>
  <si>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</si>
  <si>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</si>
  <si>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</si>
  <si>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</si>
  <si>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</si>
  <si>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</si>
  <si>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</si>
  <si>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</si>
  <si>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</si>
  <si>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</si>
  <si>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</si>
  <si>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</si>
  <si>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</si>
  <si>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</si>
  <si>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</si>
  <si>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</si>
  <si>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</si>
  <si>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</si>
  <si>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</si>
  <si>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</si>
  <si>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</si>
  <si>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</si>
  <si>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</si>
  <si>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</si>
  <si>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</si>
  <si>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</si>
  <si>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</si>
  <si>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</si>
  <si>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</si>
  <si>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</si>
  <si>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</si>
  <si>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</si>
  <si>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</si>
  <si>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</si>
  <si>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</si>
  <si>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</si>
  <si>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</si>
  <si>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</si>
  <si>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</si>
  <si>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</si>
  <si>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</si>
  <si>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</si>
  <si>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</si>
  <si>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</si>
  <si>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</si>
  <si>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</si>
  <si>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</si>
  <si>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</si>
  <si>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</si>
  <si>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</si>
  <si>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</si>
  <si>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</si>
  <si>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</si>
  <si>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</si>
  <si>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</si>
  <si>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</si>
  <si>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</si>
  <si>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</si>
  <si>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</si>
  <si>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</si>
  <si>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</si>
  <si>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</si>
  <si>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</si>
  <si>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</si>
  <si>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</si>
  <si>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</si>
  <si>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</si>
  <si>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</si>
  <si>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</si>
  <si>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</si>
  <si>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</si>
  <si>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</si>
  <si>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</si>
  <si>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</si>
  <si>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</si>
  <si>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</si>
  <si>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</si>
  <si>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</si>
  <si>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</si>
  <si>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</si>
  <si>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</si>
  <si>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</si>
  <si>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</si>
  <si>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</si>
  <si>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</si>
  <si>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</si>
  <si>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</si>
  <si>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</si>
  <si>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</si>
  <si>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</si>
  <si>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</si>
  <si>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</si>
  <si>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</si>
  <si>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</si>
  <si>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</si>
  <si>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</si>
  <si>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</si>
  <si>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</si>
  <si>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</si>
  <si>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</si>
  <si>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</si>
  <si>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</si>
  <si>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</si>
  <si>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</si>
  <si>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</si>
  <si>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</si>
  <si>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</si>
  <si>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</si>
  <si>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</si>
  <si>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</si>
  <si>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</si>
  <si>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</si>
  <si>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</si>
  <si>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</si>
  <si>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</si>
  <si>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</si>
  <si>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</si>
  <si>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</si>
  <si>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</si>
  <si>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</si>
  <si>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</si>
  <si>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</si>
  <si>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</si>
  <si>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</si>
  <si>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</si>
  <si>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</si>
  <si>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</si>
  <si>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</si>
  <si>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Regen (09276);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</si>
  <si>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</si>
  <si>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</si>
  <si>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</si>
  <si>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</si>
  <si>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</si>
  <si>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</si>
  <si>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</si>
  <si>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</si>
  <si>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</si>
  <si>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</si>
  <si>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</si>
  <si>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</si>
  <si>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</si>
  <si>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</si>
  <si>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</si>
  <si>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</si>
  <si>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</si>
  <si>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</si>
  <si>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</si>
  <si>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</si>
  <si>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</si>
  <si>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</si>
  <si>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</si>
  <si>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</si>
  <si>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</si>
  <si>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</si>
  <si>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</si>
  <si>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</si>
  <si>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</si>
  <si>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</si>
  <si>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</si>
  <si>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</si>
  <si>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</si>
  <si>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</si>
  <si>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</si>
  <si>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</si>
  <si>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</si>
  <si>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</si>
  <si>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</si>
  <si>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</si>
  <si>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</si>
  <si>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</si>
  <si>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</si>
  <si>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</si>
  <si>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</si>
  <si>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</si>
  <si>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</si>
  <si>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</si>
  <si>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</si>
  <si>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</si>
  <si>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</si>
  <si>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</si>
  <si>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</si>
  <si>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</si>
  <si>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</si>
  <si>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</si>
  <si>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</si>
  <si>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</si>
  <si>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</si>
  <si>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</si>
  <si>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</si>
  <si>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</si>
  <si>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</si>
  <si>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</si>
  <si>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</si>
  <si>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</si>
  <si>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</si>
  <si>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</si>
  <si>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</si>
  <si>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</si>
  <si>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</si>
  <si>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</si>
  <si>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</si>
  <si>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</si>
  <si>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</si>
  <si>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</si>
  <si>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</si>
  <si>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</si>
  <si>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</si>
  <si>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</si>
  <si>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</si>
  <si>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</si>
  <si>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</si>
  <si>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</si>
  <si>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</si>
  <si>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</si>
  <si>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</si>
  <si>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</si>
  <si>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</si>
  <si>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</si>
  <si>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</si>
  <si>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</si>
  <si>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</si>
  <si>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</si>
  <si>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</si>
  <si>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</si>
  <si>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</si>
  <si>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</si>
  <si>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</si>
  <si>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</si>
  <si>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</si>
  <si>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</si>
  <si>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</si>
  <si>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</si>
  <si>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</si>
  <si>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</si>
  <si>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</si>
  <si>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</si>
  <si>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</si>
  <si>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</si>
  <si>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</si>
  <si>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</si>
  <si>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</si>
  <si>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</si>
  <si>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</si>
  <si>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</si>
  <si>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</si>
  <si>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</si>
  <si>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</si>
  <si>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</si>
  <si>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</si>
  <si>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</si>
  <si>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</si>
  <si>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</si>
  <si>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</si>
  <si>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</si>
  <si>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</si>
  <si>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</si>
  <si>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</si>
  <si>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</si>
  <si>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</si>
  <si>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</si>
  <si>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</si>
  <si>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</si>
  <si>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</si>
  <si>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</si>
  <si>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</si>
  <si>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</si>
  <si>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</si>
  <si>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</si>
  <si>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0,0</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</si>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</sst>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{35CF97EB-5CDF-499E-8658-40D09A64EB01}</c15:txfldGUID>
                      <c15:f>Daten_Diagramme!$D$6</c15:f>
                      <c15:dlblFieldTableCache>
                        <c:ptCount val="1"/>
                        <c:pt idx="0">
                          <c:v>1.8</c:v>
                        </c:pt>
                      </c15:dlblFieldTableCache>
                    </c15:dlblFTEntry>
                  </c15:dlblFieldTable>
                  <c15:showDataLabelsRange val="0"/>
                </c:ext>
                <c:ext xmlns:c16="http://schemas.microsoft.com/office/drawing/2014/chart" uri="{C3380CC4-5D6E-409C-BE32-E72D297353CC}">
                  <c16:uniqueId val="{00000000-8E1A-4CEF-8359-4987BF53B23C}"/>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{95C7AF9A-076C-4103-BB63-9374E047D761}</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8E1A-4CEF-8359-4987BF53B23C}"/>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{13B84FAC-49C2-4539-BB1D-8FEB7838C820}</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8E1A-4CEF-8359-4987BF53B23C}"/>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{D757F5F3-3B91-4DEF-A26B-3A116CD88AA9}</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8E1A-4CEF-8359-4987BF53B23C}"/>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1.8386610056493211</c:v>
                </c:pt>
                <c:pt idx="1">
                  <c:v>1.0013227114154917</c:v>
                </c:pt>
                <c:pt idx="2">
                  <c:v>1.1186464311118853</c:v>
                </c:pt>
                <c:pt idx="3">
                  <c:v>1.0875687030768</c:v>
                </c:pt>
              </c:numCache>
            </c:numRef>
          </c:val>
          <c:extLst>
            <c:ext xmlns:c16="http://schemas.microsoft.com/office/drawing/2014/chart" uri="{C3380CC4-5D6E-409C-BE32-E72D297353CC}">
              <c16:uniqueId val="{00000004-8E1A-4CEF-8359-4987BF53B23C}"/>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{C3729D60-3185-495B-AA48-67D4BC0D074C}</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8E1A-4CEF-8359-4987BF53B23C}"/>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{10E01D9F-7A12-4AA7-98A2-CF3AE31952A7}</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8E1A-4CEF-8359-4987BF53B23C}"/>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{F9E83B7D-B973-4533-9A72-A374F9A7298E}</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8E1A-4CEF-8359-4987BF53B23C}"/>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{866323B6-B3BF-4901-BE5A-B9D84AFDEBC6}</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8E1A-4CEF-8359-4987BF53B23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8E1A-4CEF-8359-4987BF53B23C}"/>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8E1A-4CEF-8359-4987BF53B23C}"/>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{E66008F3-06D1-4E4B-B021-B223586F19EF}</c15:txfldGUID>
                      <c15:f>Daten_Diagramme!$E$6</c15:f>
                      <c15:dlblFieldTableCache>
                        <c:ptCount val="1"/>
                        <c:pt idx="0">
                          <c:v>-1.9</c:v>
                        </c:pt>
                      </c15:dlblFieldTableCache>
                    </c15:dlblFTEntry>
                  </c15:dlblFieldTable>
                  <c15:showDataLabelsRange val="0"/>
                </c:ext>
                <c:ext xmlns:c16="http://schemas.microsoft.com/office/drawing/2014/chart" uri="{C3380CC4-5D6E-409C-BE32-E72D297353CC}">
                  <c16:uniqueId val="{00000000-6326-41B3-AA55-02339BE0CA44}"/>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{711BDAEB-3714-46B0-99A4-7471DCE44036}</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6326-41B3-AA55-02339BE0CA44}"/>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{A3BF5471-926D-4702-84A6-3508A64CF4C5}</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6326-41B3-AA55-02339BE0CA44}"/>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{9BE9A1E1-9329-4E11-8483-7E505ED512E2}</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6326-41B3-AA55-02339BE0CA4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-1.9138755980861244</c:v>
                </c:pt>
                <c:pt idx="1">
                  <c:v>-1.8915068707011207</c:v>
                </c:pt>
                <c:pt idx="2">
                  <c:v>-2.7637010795899166</c:v>
                </c:pt>
                <c:pt idx="3">
                  <c:v>-2.8655893304673015</c:v>
                </c:pt>
              </c:numCache>
            </c:numRef>
          </c:val>
          <c:extLst>
            <c:ext xmlns:c16="http://schemas.microsoft.com/office/drawing/2014/chart" uri="{C3380CC4-5D6E-409C-BE32-E72D297353CC}">
              <c16:uniqueId val="{00000004-6326-41B3-AA55-02339BE0CA44}"/>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{3B39B802-1070-4737-B2B6-F41EE576C13B}</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6326-41B3-AA55-02339BE0CA44}"/>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{AEA411E1-A999-48ED-80BE-17C9EB68C54B}</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6326-41B3-AA55-02339BE0CA44}"/>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{A609E229-FFFF-47DB-8077-34EFAAB7264C}</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6326-41B3-AA55-02339BE0CA44}"/>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{D438660B-83CD-4A12-9203-269AE342785E}</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6326-41B3-AA55-02339BE0CA4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6326-41B3-AA55-02339BE0CA44}"/>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6326-41B3-AA55-02339BE0CA44}"/>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{563E963D-FE2E-4DC8-AFE5-6BDEFA193D73}</c15:txfldGUID>
                      <c15:f>Daten_Diagramme!$D$14</c15:f>
                      <c15:dlblFieldTableCache>
                        <c:ptCount val="1"/>
                        <c:pt idx="0">
                          <c:v>1.8</c:v>
                        </c:pt>
                      </c15:dlblFieldTableCache>
                    </c15:dlblFTEntry>
                  </c15:dlblFieldTable>
                  <c15:showDataLabelsRange val="0"/>
                </c:ext>
                <c:ext xmlns:c16="http://schemas.microsoft.com/office/drawing/2014/chart" uri="{C3380CC4-5D6E-409C-BE32-E72D297353CC}">
                  <c16:uniqueId val="{00000000-4119-46C2-ACFE-BA323F8B6CEF}"/>
                </c:ext>
              </c:extLst>
            </c:dLbl>
            <c:dLbl>
              <c:idx val="1"/>
              <c:tx>
                <c:strRef>
                  <c:f>Daten_Diagramme!$D$15</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{8E9AE23E-868A-49FA-976B-75A3734DEA6C}</c15:txfldGUID>
                      <c15:f>Daten_Diagramme!$D$15</c15:f>
                      <c15:dlblFieldTableCache>
                        <c:ptCount val="1"/>
                        <c:pt idx="0">
                          <c:v>2.9</c:v>
                        </c:pt>
                      </c15:dlblFieldTableCache>
                    </c15:dlblFTEntry>
                  </c15:dlblFieldTable>
                  <c15:showDataLabelsRange val="0"/>
                </c:ext>
                <c:ext xmlns:c16="http://schemas.microsoft.com/office/drawing/2014/chart" uri="{C3380CC4-5D6E-409C-BE32-E72D297353CC}">
                  <c16:uniqueId val="{00000001-4119-46C2-ACFE-BA323F8B6CEF}"/>
                </c:ext>
              </c:extLst>
            </c:dLbl>
            <c:dLbl>
              <c:idx val="2"/>
              <c:tx>
                <c:strRef>
                  <c:f>Daten_Diagramme!$D$16</c:f>
                  <c:strCache>
                    <c:ptCount val="1"/>
                    <c:pt idx="0">
                      <c:v>11.4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{EC090819-7EAC-4875-AFDD-2ECA207421C8}</c15:txfldGUID>
                      <c15:f>Daten_Diagramme!$D$16</c15:f>
                      <c15:dlblFieldTableCache>
                        <c:ptCount val="1"/>
                        <c:pt idx="0">
                          <c:v>11.4</c:v>
                        </c:pt>
                      </c15:dlblFieldTableCache>
                    </c15:dlblFTEntry>
                  </c15:dlblFieldTable>
                  <c15:showDataLabelsRange val="0"/>
                </c:ext>
                <c:ext xmlns:c16="http://schemas.microsoft.com/office/drawing/2014/chart" uri="{C3380CC4-5D6E-409C-BE32-E72D297353CC}">
                  <c16:uniqueId val="{00000002-4119-46C2-ACFE-BA323F8B6CEF}"/>
                </c:ext>
              </c:extLst>
            </c:dLbl>
            <c:dLbl>
              <c:idx val="3"/>
              <c:tx>
                <c:strRef>
                  <c:f>Daten_Diagramme!$D$17</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{F97CF6C8-A3A6-41BE-8DF7-1647F16B6701}</c15:txfldGUID>
                      <c15:f>Daten_Diagramme!$D$17</c15:f>
                      <c15:dlblFieldTableCache>
                        <c:ptCount val="1"/>
                        <c:pt idx="0">
                          <c:v>0.9</c:v>
                        </c:pt>
                      </c15:dlblFieldTableCache>
                    </c15:dlblFTEntry>
                  </c15:dlblFieldTable>
                  <c15:showDataLabelsRange val="0"/>
                </c:ext>
                <c:ext xmlns:c16="http://schemas.microsoft.com/office/drawing/2014/chart" uri="{C3380CC4-5D6E-409C-BE32-E72D297353CC}">
                  <c16:uniqueId val="{00000003-4119-46C2-ACFE-BA323F8B6CEF}"/>
                </c:ext>
              </c:extLst>
            </c:dLbl>
            <c:dLbl>
              <c:idx val="4"/>
              <c:tx>
                <c:strRef>
                  <c:f>Daten_Diagramme!$D$18</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{5CE5C46E-0157-4048-9692-852F5612C701}</c15:txfldGUID>
                      <c15:f>Daten_Diagramme!$D$18</c15:f>
                      <c15:dlblFieldTableCache>
                        <c:ptCount val="1"/>
                        <c:pt idx="0">
                          <c:v>-2.5</c:v>
                        </c:pt>
                      </c15:dlblFieldTableCache>
                    </c15:dlblFTEntry>
                  </c15:dlblFieldTable>
                  <c15:showDataLabelsRange val="0"/>
                </c:ext>
                <c:ext xmlns:c16="http://schemas.microsoft.com/office/drawing/2014/chart" uri="{C3380CC4-5D6E-409C-BE32-E72D297353CC}">
                  <c16:uniqueId val="{00000004-4119-46C2-ACFE-BA323F8B6CEF}"/>
                </c:ext>
              </c:extLst>
            </c:dLbl>
            <c:dLbl>
              <c:idx val="5"/>
              <c:tx>
                <c:strRef>
                  <c:f>Daten_Diagramme!$D$19</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{D03C696F-C4AE-40DC-B0DE-B11DB23168C9}</c15:txfldGUID>
                      <c15:f>Daten_Diagramme!$D$19</c15:f>
                      <c15:dlblFieldTableCache>
                        <c:ptCount val="1"/>
                        <c:pt idx="0">
                          <c:v>3.3</c:v>
                        </c:pt>
                      </c15:dlblFieldTableCache>
                    </c15:dlblFTEntry>
                  </c15:dlblFieldTable>
                  <c15:showDataLabelsRange val="0"/>
                </c:ext>
                <c:ext xmlns:c16="http://schemas.microsoft.com/office/drawing/2014/chart" uri="{C3380CC4-5D6E-409C-BE32-E72D297353CC}">
                  <c16:uniqueId val="{00000005-4119-46C2-ACFE-BA323F8B6CEF}"/>
                </c:ext>
              </c:extLst>
            </c:dLbl>
            <c:dLbl>
              <c:idx val="6"/>
              <c:tx>
                <c:strRef>
                  <c:f>Daten_Diagramme!$D$20</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{8F623838-FBC2-4862-8936-AE11703DA353}</c15:txfldGUID>
                      <c15:f>Daten_Diagramme!$D$20</c15:f>
                      <c15:dlblFieldTableCache>
                        <c:ptCount val="1"/>
                        <c:pt idx="0">
                          <c:v>-0.8</c:v>
                        </c:pt>
                      </c15:dlblFieldTableCache>
                    </c15:dlblFTEntry>
                  </c15:dlblFieldTable>
                  <c15:showDataLabelsRange val="0"/>
                </c:ext>
                <c:ext xmlns:c16="http://schemas.microsoft.com/office/drawing/2014/chart" uri="{C3380CC4-5D6E-409C-BE32-E72D297353CC}">
                  <c16:uniqueId val="{00000006-4119-46C2-ACFE-BA323F8B6CEF}"/>
                </c:ext>
              </c:extLst>
            </c:dLbl>
            <c:dLbl>
              <c:idx val="7"/>
              <c:tx>
                <c:strRef>
                  <c:f>Daten_Diagramme!$D$21</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{BD018F9D-A913-4EB0-AEF0-775CA0B75699}</c15:txfldGUID>
                      <c15:f>Daten_Diagramme!$D$21</c15:f>
                      <c15:dlblFieldTableCache>
                        <c:ptCount val="1"/>
                        <c:pt idx="0">
                          <c:v>3.3</c:v>
                        </c:pt>
                      </c15:dlblFieldTableCache>
                    </c15:dlblFTEntry>
                  </c15:dlblFieldTable>
                  <c15:showDataLabelsRange val="0"/>
                </c:ext>
                <c:ext xmlns:c16="http://schemas.microsoft.com/office/drawing/2014/chart" uri="{C3380CC4-5D6E-409C-BE32-E72D297353CC}">
                  <c16:uniqueId val="{00000007-4119-46C2-ACFE-BA323F8B6CEF}"/>
                </c:ext>
              </c:extLst>
            </c:dLbl>
            <c:dLbl>
              <c:idx val="8"/>
              <c:tx>
                <c:strRef>
                  <c:f>Daten_Diagramme!$D$22</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{942D131E-3CC5-477B-A385-69306E101925}</c15:txfldGUID>
                      <c15:f>Daten_Diagramme!$D$22</c15:f>
                      <c15:dlblFieldTableCache>
                        <c:ptCount val="1"/>
                        <c:pt idx="0">
                          <c:v>2.6</c:v>
                        </c:pt>
                      </c15:dlblFieldTableCache>
                    </c15:dlblFTEntry>
                  </c15:dlblFieldTable>
                  <c15:showDataLabelsRange val="0"/>
                </c:ext>
                <c:ext xmlns:c16="http://schemas.microsoft.com/office/drawing/2014/chart" uri="{C3380CC4-5D6E-409C-BE32-E72D297353CC}">
                  <c16:uniqueId val="{00000008-4119-46C2-ACFE-BA323F8B6CEF}"/>
                </c:ext>
              </c:extLst>
            </c:dLbl>
            <c:dLbl>
              <c:idx val="9"/>
              <c:tx>
                <c:strRef>
                  <c:f>Daten_Diagramme!$D$23</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{7714F427-3965-4DB5-916B-C842CBF1D07A}</c15:txfldGUID>
                      <c15:f>Daten_Diagramme!$D$23</c15:f>
                      <c15:dlblFieldTableCache>
                        <c:ptCount val="1"/>
                        <c:pt idx="0">
                          <c:v>6.3</c:v>
                        </c:pt>
                      </c15:dlblFieldTableCache>
                    </c15:dlblFTEntry>
                  </c15:dlblFieldTable>
                  <c15:showDataLabelsRange val="0"/>
                </c:ext>
                <c:ext xmlns:c16="http://schemas.microsoft.com/office/drawing/2014/chart" uri="{C3380CC4-5D6E-409C-BE32-E72D297353CC}">
                  <c16:uniqueId val="{00000009-4119-46C2-ACFE-BA323F8B6CEF}"/>
                </c:ext>
              </c:extLst>
            </c:dLbl>
            <c:dLbl>
              <c:idx val="10"/>
              <c:tx>
                <c:strRef>
                  <c:f>Daten_Diagramme!$D$24</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{FED08CA1-2047-4935-9F06-19CA82A8EFBB}</c15:txfldGUID>
                      <c15:f>Daten_Diagramme!$D$24</c15:f>
                      <c15:dlblFieldTableCache>
                        <c:ptCount val="1"/>
                        <c:pt idx="0">
                          <c:v>-0.3</c:v>
                        </c:pt>
                      </c15:dlblFieldTableCache>
                    </c15:dlblFTEntry>
                  </c15:dlblFieldTable>
                  <c15:showDataLabelsRange val="0"/>
                </c:ext>
                <c:ext xmlns:c16="http://schemas.microsoft.com/office/drawing/2014/chart" uri="{C3380CC4-5D6E-409C-BE32-E72D297353CC}">
                  <c16:uniqueId val="{0000000A-4119-46C2-ACFE-BA323F8B6CEF}"/>
                </c:ext>
              </c:extLst>
            </c:dLbl>
            <c:dLbl>
              <c:idx val="11"/>
              <c:tx>
                <c:strRef>
                  <c:f>Daten_Diagramme!$D$25</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{1A39F933-0CA7-4D1A-BF14-870D270E95B2}</c15:txfldGUID>
                      <c15:f>Daten_Diagramme!$D$25</c15:f>
                      <c15:dlblFieldTableCache>
                        <c:ptCount val="1"/>
                        <c:pt idx="0">
                          <c:v>-0.6</c:v>
                        </c:pt>
                      </c15:dlblFieldTableCache>
                    </c15:dlblFTEntry>
                  </c15:dlblFieldTable>
                  <c15:showDataLabelsRange val="0"/>
                </c:ext>
                <c:ext xmlns:c16="http://schemas.microsoft.com/office/drawing/2014/chart" uri="{C3380CC4-5D6E-409C-BE32-E72D297353CC}">
                  <c16:uniqueId val="{0000000B-4119-46C2-ACFE-BA323F8B6CEF}"/>
                </c:ext>
              </c:extLst>
            </c:dLbl>
            <c:dLbl>
              <c:idx val="12"/>
              <c:tx>
                <c:strRef>
                  <c:f>Daten_Diagramme!$D$26</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{71DF8A58-397D-4347-97C4-456E4F7D8926}</c15:txfldGUID>
                      <c15:f>Daten_Diagramme!$D$26</c15:f>
                      <c15:dlblFieldTableCache>
                        <c:ptCount val="1"/>
                        <c:pt idx="0">
                          <c:v>3.0</c:v>
                        </c:pt>
                      </c15:dlblFieldTableCache>
                    </c15:dlblFTEntry>
                  </c15:dlblFieldTable>
                  <c15:showDataLabelsRange val="0"/>
                </c:ext>
                <c:ext xmlns:c16="http://schemas.microsoft.com/office/drawing/2014/chart" uri="{C3380CC4-5D6E-409C-BE32-E72D297353CC}">
                  <c16:uniqueId val="{0000000C-4119-46C2-ACFE-BA323F8B6CEF}"/>
                </c:ext>
              </c:extLst>
            </c:dLbl>
            <c:dLbl>
              <c:idx val="13"/>
              <c:tx>
                <c:strRef>
                  <c:f>Daten_Diagramme!$D$27</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{166A6A78-7FFA-49E9-9E4E-753D8BAA5396}</c15:txfldGUID>
                      <c15:f>Daten_Diagramme!$D$27</c15:f>
                      <c15:dlblFieldTableCache>
                        <c:ptCount val="1"/>
                        <c:pt idx="0">
                          <c:v>4.4</c:v>
                        </c:pt>
                      </c15:dlblFieldTableCache>
                    </c15:dlblFTEntry>
                  </c15:dlblFieldTable>
                  <c15:showDataLabelsRange val="0"/>
                </c:ext>
                <c:ext xmlns:c16="http://schemas.microsoft.com/office/drawing/2014/chart" uri="{C3380CC4-5D6E-409C-BE32-E72D297353CC}">
                  <c16:uniqueId val="{0000000D-4119-46C2-ACFE-BA323F8B6CEF}"/>
                </c:ext>
              </c:extLst>
            </c:dLbl>
            <c:dLbl>
              <c:idx val="14"/>
              <c:tx>
                <c:strRef>
                  <c:f>Daten_Diagramme!$D$28</c:f>
                  <c:strCache>
                    <c:ptCount val="1"/>
                    <c:pt idx="0">
                      <c:v>8.9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{D545DE4F-7286-4E38-84C0-5ADBF970C08A}</c15:txfldGUID>
                      <c15:f>Daten_Diagramme!$D$28</c15:f>
                      <c15:dlblFieldTableCache>
                        <c:ptCount val="1"/>
                        <c:pt idx="0">
                          <c:v>8.9</c:v>
                        </c:pt>
                      </c15:dlblFieldTableCache>
                    </c15:dlblFTEntry>
                  </c15:dlblFieldTable>
                  <c15:showDataLabelsRange val="0"/>
                </c:ext>
                <c:ext xmlns:c16="http://schemas.microsoft.com/office/drawing/2014/chart" uri="{C3380CC4-5D6E-409C-BE32-E72D297353CC}">
                  <c16:uniqueId val="{0000000E-4119-46C2-ACFE-BA323F8B6CEF}"/>
                </c:ext>
              </c:extLst>
            </c:dLbl>
            <c:dLbl>
              <c:idx val="15"/>
              <c:tx>
                <c:strRef>
                  <c:f>Daten_Diagramme!$D$29</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{C137AD6E-74F9-4AAF-A48B-233B362BDC34}</c15:txfldGUID>
                      <c15:f>Daten_Diagramme!$D$29</c15:f>
                      <c15:dlblFieldTableCache>
                        <c:ptCount val="1"/>
                        <c:pt idx="0">
                          <c:v>-3.2</c:v>
                        </c:pt>
                      </c15:dlblFieldTableCache>
                    </c15:dlblFTEntry>
                  </c15:dlblFieldTable>
                  <c15:showDataLabelsRange val="0"/>
                </c:ext>
                <c:ext xmlns:c16="http://schemas.microsoft.com/office/drawing/2014/chart" uri="{C3380CC4-5D6E-409C-BE32-E72D297353CC}">
                  <c16:uniqueId val="{0000000F-4119-46C2-ACFE-BA323F8B6CEF}"/>
                </c:ext>
              </c:extLst>
            </c:dLbl>
            <c:dLbl>
              <c:idx val="16"/>
              <c:tx>
                <c:strRef>
                  <c:f>Daten_Diagramme!$D$30</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{A5B74A47-E24F-4CA1-BFBA-63EA0C55BA94}</c15:txfldGUID>
                      <c15:f>Daten_Diagramme!$D$30</c15:f>
                      <c15:dlblFieldTableCache>
                        <c:ptCount val="1"/>
                        <c:pt idx="0">
                          <c:v>3.3</c:v>
                        </c:pt>
                      </c15:dlblFieldTableCache>
                    </c15:dlblFTEntry>
                  </c15:dlblFieldTable>
                  <c15:showDataLabelsRange val="0"/>
                </c:ext>
                <c:ext xmlns:c16="http://schemas.microsoft.com/office/drawing/2014/chart" uri="{C3380CC4-5D6E-409C-BE32-E72D297353CC}">
                  <c16:uniqueId val="{00000010-4119-46C2-ACFE-BA323F8B6CEF}"/>
                </c:ext>
              </c:extLst>
            </c:dLbl>
            <c:dLbl>
              <c:idx val="17"/>
              <c:tx>
                <c:strRef>
                  <c:f>Daten_Diagramme!$D$31</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{7A067C4D-1479-4612-8D6B-250D38D8C90E}</c15:txfldGUID>
                      <c15:f>Daten_Diagramme!$D$31</c15:f>
                      <c15:dlblFieldTableCache>
                        <c:ptCount val="1"/>
                        <c:pt idx="0">
                          <c:v>-4.3</c:v>
                        </c:pt>
                      </c15:dlblFieldTableCache>
                    </c15:dlblFTEntry>
                  </c15:dlblFieldTable>
                  <c15:showDataLabelsRange val="0"/>
                </c:ext>
                <c:ext xmlns:c16="http://schemas.microsoft.com/office/drawing/2014/chart" uri="{C3380CC4-5D6E-409C-BE32-E72D297353CC}">
                  <c16:uniqueId val="{00000011-4119-46C2-ACFE-BA323F8B6CEF}"/>
                </c:ext>
              </c:extLst>
            </c:dLbl>
            <c:dLbl>
              <c:idx val="18"/>
              <c:tx>
                <c:strRef>
                  <c:f>Daten_Diagramme!$D$32</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{6439082D-3F8C-4A27-87DC-586CF5E53F69}</c15:txfldGUID>
                      <c15:f>Daten_Diagramme!$D$32</c15:f>
                      <c15:dlblFieldTableCache>
                        <c:ptCount val="1"/>
                        <c:pt idx="0">
                          <c:v>5.4</c:v>
                        </c:pt>
                      </c15:dlblFieldTableCache>
                    </c15:dlblFTEntry>
                  </c15:dlblFieldTable>
                  <c15:showDataLabelsRange val="0"/>
                </c:ext>
                <c:ext xmlns:c16="http://schemas.microsoft.com/office/drawing/2014/chart" uri="{C3380CC4-5D6E-409C-BE32-E72D297353CC}">
                  <c16:uniqueId val="{00000012-4119-46C2-ACFE-BA323F8B6CEF}"/>
                </c:ext>
              </c:extLst>
            </c:dLbl>
            <c:dLbl>
              <c:idx val="19"/>
              <c:tx>
                <c:strRef>
                  <c:f>Daten_Diagramme!$D$33</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{CC7F3846-84C6-413C-B71C-99474A7BDA49}</c15:txfldGUID>
                      <c15:f>Daten_Diagramme!$D$33</c15:f>
                      <c15:dlblFieldTableCache>
                        <c:ptCount val="1"/>
                        <c:pt idx="0">
                          <c:v>0.6</c:v>
                        </c:pt>
                      </c15:dlblFieldTableCache>
                    </c15:dlblFTEntry>
                  </c15:dlblFieldTable>
                  <c15:showDataLabelsRange val="0"/>
                </c:ext>
                <c:ext xmlns:c16="http://schemas.microsoft.com/office/drawing/2014/chart" uri="{C3380CC4-5D6E-409C-BE32-E72D297353CC}">
                  <c16:uniqueId val="{00000013-4119-46C2-ACFE-BA323F8B6CEF}"/>
                </c:ext>
              </c:extLst>
            </c:dLbl>
            <c:dLbl>
              <c:idx val="20"/>
              <c:tx>
                <c:strRef>
                  <c:f>Daten_Diagramme!$D$34</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{81DDF601-0A6C-46F9-802E-F9A98E7EE5E1}</c15:txfldGUID>
                      <c15:f>Daten_Diagramme!$D$34</c15:f>
                      <c15:dlblFieldTableCache>
                        <c:ptCount val="1"/>
                        <c:pt idx="0">
                          <c:v>-1.0</c:v>
                        </c:pt>
                      </c15:dlblFieldTableCache>
                    </c15:dlblFTEntry>
                  </c15:dlblFieldTable>
                  <c15:showDataLabelsRange val="0"/>
                </c:ext>
                <c:ext xmlns:c16="http://schemas.microsoft.com/office/drawing/2014/chart" uri="{C3380CC4-5D6E-409C-BE32-E72D297353CC}">
                  <c16:uniqueId val="{00000014-4119-46C2-ACFE-BA323F8B6CEF}"/>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{1922617E-ECEF-47A0-9BB9-EF11643B8665}</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4119-46C2-ACFE-BA323F8B6CEF}"/>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{EBA8D6D6-9A70-4DA1-83E9-CFD28963F678}</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4119-46C2-ACFE-BA323F8B6CEF}"/>
                </c:ext>
              </c:extLst>
            </c:dLbl>
            <c:dLbl>
              <c:idx val="23"/>
              <c:tx>
                <c:strRef>
                  <c:f>Daten_Diagramme!$D$37</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{BEADE442-B424-4F58-9451-F0B73FE4012D}</c15:txfldGUID>
                      <c15:f>Daten_Diagramme!$D$37</c15:f>
                      <c15:dlblFieldTableCache>
                        <c:ptCount val="1"/>
                        <c:pt idx="0">
                          <c:v>2.9</c:v>
                        </c:pt>
                      </c15:dlblFieldTableCache>
                    </c15:dlblFTEntry>
                  </c15:dlblFieldTable>
                  <c15:showDataLabelsRange val="0"/>
                </c:ext>
                <c:ext xmlns:c16="http://schemas.microsoft.com/office/drawing/2014/chart" uri="{C3380CC4-5D6E-409C-BE32-E72D297353CC}">
                  <c16:uniqueId val="{00000017-4119-46C2-ACFE-BA323F8B6CEF}"/>
                </c:ext>
              </c:extLst>
            </c:dLbl>
            <c:dLbl>
              <c:idx val="24"/>
              <c:layout>
                <c:manualLayout>
                  <c:x val="4.7769028871392123E-3"/>
                  <c:y val="-4.6876052205785108E-5"/>
                </c:manualLayout>
              </c:layout>
              <c:tx>
                <c:strRef>
                  <c:f>Daten_Diagramme!$D$38</c:f>
                  <c:strCache>
                    <c:ptCount val="1"/>
                    <c:pt idx="0">
                      <c:v>1.6</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{CE536B32-E92B-4426-9BFF-B087E2D6B1BA}</c15:txfldGUID>
                      <c15:f>Daten_Diagramme!$D$38</c15:f>
                      <c15:dlblFieldTableCache>
                        <c:ptCount val="1"/>
                        <c:pt idx="0">
                          <c:v>1.6</c:v>
                        </c:pt>
                      </c15:dlblFieldTableCache>
                    </c15:dlblFTEntry>
                  </c15:dlblFieldTable>
                  <c15:showDataLabelsRange val="0"/>
                </c:ext>
                <c:ext xmlns:c16="http://schemas.microsoft.com/office/drawing/2014/chart" uri="{C3380CC4-5D6E-409C-BE32-E72D297353CC}">
                  <c16:uniqueId val="{00000018-4119-46C2-ACFE-BA323F8B6CEF}"/>
                </c:ext>
              </c:extLst>
            </c:dLbl>
            <c:dLbl>
              <c:idx val="25"/>
              <c:tx>
                <c:strRef>
                  <c:f>Daten_Diagramme!$D$39</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{053D5BDB-6944-41EF-8539-A4C57468D030}</c15:txfldGUID>
                      <c15:f>Daten_Diagramme!$D$39</c15:f>
                      <c15:dlblFieldTableCache>
                        <c:ptCount val="1"/>
                        <c:pt idx="0">
                          <c:v>2.0</c:v>
                        </c:pt>
                      </c15:dlblFieldTableCache>
                    </c15:dlblFTEntry>
                  </c15:dlblFieldTable>
                  <c15:showDataLabelsRange val="0"/>
                </c:ext>
                <c:ext xmlns:c16="http://schemas.microsoft.com/office/drawing/2014/chart" uri="{C3380CC4-5D6E-409C-BE32-E72D297353CC}">
                  <c16:uniqueId val="{00000019-4119-46C2-ACFE-BA323F8B6CEF}"/>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{19DB92B0-E741-4856-ACEA-596B58733F41}</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4119-46C2-ACFE-BA323F8B6CEF}"/>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{A6782AD6-25CE-459F-B6B9-54B4D3EE7AC8}</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4119-46C2-ACFE-BA323F8B6CEF}"/>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{6F2B6D4C-A9A6-42E4-A5F4-ED2C860196A7}</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4119-46C2-ACFE-BA323F8B6CEF}"/>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{D7201CCA-D977-417B-B9A6-C6F4FF6B308D}</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4119-46C2-ACFE-BA323F8B6CEF}"/>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{771BC5C1-1DF0-4676-A354-5B88543D55EC}</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4119-46C2-ACFE-BA323F8B6CEF}"/>
                </c:ext>
              </c:extLst>
            </c:dLbl>
            <c:dLbl>
              <c:idx val="31"/>
              <c:tx>
                <c:strRef>
                  <c:f>Daten_Diagramme!$D$45</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{F311060B-59E4-4A8B-A284-04C0D0BB8274}</c15:txfldGUID>
                      <c15:f>Daten_Diagramme!$D$45</c15:f>
                      <c15:dlblFieldTableCache>
                        <c:ptCount val="1"/>
                        <c:pt idx="0">
                          <c:v>2.0</c:v>
                        </c:pt>
                      </c15:dlblFieldTableCache>
                    </c15:dlblFTEntry>
                  </c15:dlblFieldTable>
                  <c15:showDataLabelsRange val="0"/>
                </c:ext>
                <c:ext xmlns:c16="http://schemas.microsoft.com/office/drawing/2014/chart" uri="{C3380CC4-5D6E-409C-BE32-E72D297353CC}">
                  <c16:uniqueId val="{0000001F-4119-46C2-ACFE-BA323F8B6CE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1.8386610056493211</c:v>
                </c:pt>
                <c:pt idx="1">
                  <c:v>2.9411764705882355</c:v>
                </c:pt>
                <c:pt idx="2">
                  <c:v>11.382113821138212</c:v>
                </c:pt>
                <c:pt idx="3">
                  <c:v>0.91985517173891773</c:v>
                </c:pt>
                <c:pt idx="4">
                  <c:v>-2.479892761394102</c:v>
                </c:pt>
                <c:pt idx="5">
                  <c:v>3.2562814070351758</c:v>
                </c:pt>
                <c:pt idx="6">
                  <c:v>-0.82622601279317698</c:v>
                </c:pt>
                <c:pt idx="7">
                  <c:v>3.2559750606165569</c:v>
                </c:pt>
                <c:pt idx="8">
                  <c:v>2.6188557614826751</c:v>
                </c:pt>
                <c:pt idx="9">
                  <c:v>6.3263041065482799</c:v>
                </c:pt>
                <c:pt idx="10">
                  <c:v>-0.26205450733752622</c:v>
                </c:pt>
                <c:pt idx="11">
                  <c:v>-0.64377682403433478</c:v>
                </c:pt>
                <c:pt idx="12">
                  <c:v>2.9548989113530326</c:v>
                </c:pt>
                <c:pt idx="13">
                  <c:v>4.3969849246231156</c:v>
                </c:pt>
                <c:pt idx="14">
                  <c:v>8.878504672897197</c:v>
                </c:pt>
                <c:pt idx="15">
                  <c:v>-3.1762295081967213</c:v>
                </c:pt>
                <c:pt idx="16">
                  <c:v>3.3282904689863844</c:v>
                </c:pt>
                <c:pt idx="17">
                  <c:v>-4.3103448275862073</c:v>
                </c:pt>
                <c:pt idx="18">
                  <c:v>5.3619302949061662</c:v>
                </c:pt>
                <c:pt idx="19">
                  <c:v>0.62052505966587113</c:v>
                </c:pt>
                <c:pt idx="20">
                  <c:v>-1.0395010395010396</c:v>
                </c:pt>
                <c:pt idx="21">
                  <c:v>0</c:v>
                </c:pt>
                <c:pt idx="23">
                  <c:v>2.9411764705882355</c:v>
                </c:pt>
                <c:pt idx="24">
                  <c:v>1.6177351707609346</c:v>
                </c:pt>
                <c:pt idx="25">
                  <c:v>2.0210131834303686</c:v>
                </c:pt>
              </c:numCache>
            </c:numRef>
          </c:val>
          <c:extLst>
            <c:ext xmlns:c16="http://schemas.microsoft.com/office/drawing/2014/chart" uri="{C3380CC4-5D6E-409C-BE32-E72D297353CC}">
              <c16:uniqueId val="{00000020-4119-46C2-ACFE-BA323F8B6CEF}"/>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{56AAFA34-4E99-44B6-B978-A4813D787CC7}</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4119-46C2-ACFE-BA323F8B6CEF}"/>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{4B01C521-B110-4F88-9246-C790A34931FD}</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4119-46C2-ACFE-BA323F8B6CEF}"/>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{76E0131F-64B9-4BA9-973E-99F7290717DF}</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4119-46C2-ACFE-BA323F8B6CEF}"/>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{F797268D-873F-463C-A4C5-D0D8E4507E8C}</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4119-46C2-ACFE-BA323F8B6CEF}"/>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{A046E7A1-DFA7-4C0C-A70C-444A9E2E3374}</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4119-46C2-ACFE-BA323F8B6CEF}"/>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{3124CE1C-5690-444A-BD99-919B0D78435C}</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4119-46C2-ACFE-BA323F8B6CEF}"/>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{E00AF26C-97B7-49A3-A488-E828B29CD5C8}</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4119-46C2-ACFE-BA323F8B6CEF}"/>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{FB4743C4-DFC8-4AD9-B543-8A23E1A0BB2E}</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4119-46C2-ACFE-BA323F8B6CEF}"/>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{8D204719-0D44-4408-83E2-536ECF87E89B}</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4119-46C2-ACFE-BA323F8B6CEF}"/>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{3DD19F78-9146-4445-BF29-9981364E9B1F}</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4119-46C2-ACFE-BA323F8B6CEF}"/>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{9105EB6D-9E2C-4C21-9954-4EDE65BA2590}</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4119-46C2-ACFE-BA323F8B6CEF}"/>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{58357578-9E56-4E69-B2A8-A849FC9E2A44}</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4119-46C2-ACFE-BA323F8B6CEF}"/>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{C7CF5C55-EA4C-425D-A5C5-6148A925B47E}</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4119-46C2-ACFE-BA323F8B6CEF}"/>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{05DEC974-1389-49DB-A11B-EC922C62497F}</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4119-46C2-ACFE-BA323F8B6CEF}"/>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{464B5E3D-DDB4-42F0-979A-2F5153502410}</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4119-46C2-ACFE-BA323F8B6CEF}"/>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{3C20BCB9-B5C8-43CA-82C4-47C0CB8146B1}</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4119-46C2-ACFE-BA323F8B6CEF}"/>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{0C037A41-E2D1-44C5-B089-879815DC58CA}</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4119-46C2-ACFE-BA323F8B6CEF}"/>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{CC737456-F4C0-45BD-9DB1-4AE6BE294443}</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4119-46C2-ACFE-BA323F8B6CEF}"/>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{81DB4C92-8078-4976-A060-A5340AC26B3E}</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4119-46C2-ACFE-BA323F8B6CEF}"/>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{635CD0BB-D549-4977-B136-42E3AF5653D8}</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4119-46C2-ACFE-BA323F8B6CEF}"/>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{51252881-4728-4535-AD9F-52AB804C632C}</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4119-46C2-ACFE-BA323F8B6CEF}"/>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{F3CF6D45-76A5-4B50-BFEF-CB5D34D310A9}</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4119-46C2-ACFE-BA323F8B6CEF}"/>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{79AED8C6-D81B-4D14-8FD0-A9FEDE7C24F2}</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4119-46C2-ACFE-BA323F8B6CEF}"/>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{562BC463-1864-4FAD-A241-2E2671821B09}</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4119-46C2-ACFE-BA323F8B6CEF}"/>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{6674BDFE-BBEB-4D3C-9A29-653384EE5895}</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4119-46C2-ACFE-BA323F8B6CEF}"/>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{71F598CF-15E2-4AD5-B4BB-79AA6C9C563D}</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4119-46C2-ACFE-BA323F8B6CEF}"/>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{E1C014C5-C84B-4676-84F2-FF16488F3D8B}</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4119-46C2-ACFE-BA323F8B6CEF}"/>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{F5E19006-0A71-4336-B8F9-E593A406BC97}</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4119-46C2-ACFE-BA323F8B6CEF}"/>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{D9D5E5FC-235F-40D5-90B6-64A5EE9A8C5A}</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4119-46C2-ACFE-BA323F8B6CEF}"/>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{C29A3A4D-4DE9-499E-B4E4-E0A27E6D07AA}</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4119-46C2-ACFE-BA323F8B6CEF}"/>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{69C78A55-29E8-410C-B4D4-8DF280EF4613}</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4119-46C2-ACFE-BA323F8B6CEF}"/>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{1673008B-7E33-4CF2-9E03-AD48E3CADE41}</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4119-46C2-ACFE-BA323F8B6CE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4119-46C2-ACFE-BA323F8B6CEF}"/>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4119-46C2-ACFE-BA323F8B6CEF}"/>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{837FA01E-97BB-4B6A-8C59-663D086DCE8F}</c15:txfldGUID>
                      <c15:f>Daten_Diagramme!$E$14</c15:f>
                      <c15:dlblFieldTableCache>
                        <c:ptCount val="1"/>
                        <c:pt idx="0">
                          <c:v>-1.9</c:v>
                        </c:pt>
                      </c15:dlblFieldTableCache>
                    </c15:dlblFTEntry>
                  </c15:dlblFieldTable>
                  <c15:showDataLabelsRange val="0"/>
                </c:ext>
                <c:ext xmlns:c16="http://schemas.microsoft.com/office/drawing/2014/chart" uri="{C3380CC4-5D6E-409C-BE32-E72D297353CC}">
                  <c16:uniqueId val="{00000000-6DA5-4C83-9CEF-D0944EED3115}"/>
                </c:ext>
              </c:extLst>
            </c:dLbl>
            <c:dLbl>
              <c:idx val="1"/>
              <c:tx>
                <c:strRef>
                  <c:f>Daten_Diagramme!$E$15</c:f>
                  <c:strCache>
                    <c:ptCount val="1"/>
                    <c:pt idx="0">
                      <c:v>9.5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{D5624253-01DA-4BC0-97F6-867294095FAF}</c15:txfldGUID>
                      <c15:f>Daten_Diagramme!$E$15</c15:f>
                      <c15:dlblFieldTableCache>
                        <c:ptCount val="1"/>
                        <c:pt idx="0">
                          <c:v>9.5</c:v>
                        </c:pt>
                      </c15:dlblFieldTableCache>
                    </c15:dlblFTEntry>
                  </c15:dlblFieldTable>
                  <c15:showDataLabelsRange val="0"/>
                </c:ext>
                <c:ext xmlns:c16="http://schemas.microsoft.com/office/drawing/2014/chart" uri="{C3380CC4-5D6E-409C-BE32-E72D297353CC}">
                  <c16:uniqueId val="{00000001-6DA5-4C83-9CEF-D0944EED3115}"/>
                </c:ext>
              </c:extLst>
            </c:dLbl>
            <c:dLbl>
              <c:idx val="2"/>
              <c:tx>
                <c:strRef>
                  <c:f>Daten_Diagramme!$E$16</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{680A6F87-5C63-4ABB-BBC2-0316C8CB8CFA}</c15:txfldGUID>
                      <c15:f>Daten_Diagramme!$E$16</c15:f>
                      <c15:dlblFieldTableCache>
                        <c:ptCount val="1"/>
                        <c:pt idx="0">
                          <c:v>-6.9</c:v>
                        </c:pt>
                      </c15:dlblFieldTableCache>
                    </c15:dlblFTEntry>
                  </c15:dlblFieldTable>
                  <c15:showDataLabelsRange val="0"/>
                </c:ext>
                <c:ext xmlns:c16="http://schemas.microsoft.com/office/drawing/2014/chart" uri="{C3380CC4-5D6E-409C-BE32-E72D297353CC}">
                  <c16:uniqueId val="{00000002-6DA5-4C83-9CEF-D0944EED3115}"/>
                </c:ext>
              </c:extLst>
            </c:dLbl>
            <c:dLbl>
              <c:idx val="3"/>
              <c:tx>
                <c:strRef>
                  <c:f>Daten_Diagramme!$E$17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{92A2D8EA-C516-4A30-AF26-AB16E90F1AA6}</c15:txfldGUID>
                      <c15:f>Daten_Diagramme!$E$17</c15:f>
                      <c15:dlblFieldTableCache>
                        <c:ptCount val="1"/>
                        <c:pt idx="0">
                          <c:v>-0.5</c:v>
                        </c:pt>
                      </c15:dlblFieldTableCache>
                    </c15:dlblFTEntry>
                  </c15:dlblFieldTable>
                  <c15:showDataLabelsRange val="0"/>
                </c:ext>
                <c:ext xmlns:c16="http://schemas.microsoft.com/office/drawing/2014/chart" uri="{C3380CC4-5D6E-409C-BE32-E72D297353CC}">
                  <c16:uniqueId val="{00000003-6DA5-4C83-9CEF-D0944EED3115}"/>
                </c:ext>
              </c:extLst>
            </c:dLbl>
            <c:dLbl>
              <c:idx val="4"/>
              <c:tx>
                <c:strRef>
                  <c:f>Daten_Diagramme!$E$18</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{2878CDC4-9253-49D2-AEA9-69034E1D1702}</c15:txfldGUID>
                      <c15:f>Daten_Diagramme!$E$18</c15:f>
                      <c15:dlblFieldTableCache>
                        <c:ptCount val="1"/>
                        <c:pt idx="0">
                          <c:v>0.4</c:v>
                        </c:pt>
                      </c15:dlblFieldTableCache>
                    </c15:dlblFTEntry>
                  </c15:dlblFieldTable>
                  <c15:showDataLabelsRange val="0"/>
                </c:ext>
                <c:ext xmlns:c16="http://schemas.microsoft.com/office/drawing/2014/chart" uri="{C3380CC4-5D6E-409C-BE32-E72D297353CC}">
                  <c16:uniqueId val="{00000004-6DA5-4C83-9CEF-D0944EED3115}"/>
                </c:ext>
              </c:extLst>
            </c:dLbl>
            <c:dLbl>
              <c:idx val="5"/>
              <c:tx>
                <c:strRef>
                  <c:f>Daten_Diagramme!$E$19</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{AED743A1-8777-4EC7-B0C6-09A631176977}</c15:txfldGUID>
                      <c15:f>Daten_Diagramme!$E$19</c15:f>
                      <c15:dlblFieldTableCache>
                        <c:ptCount val="1"/>
                        <c:pt idx="0">
                          <c:v>-3.4</c:v>
                        </c:pt>
                      </c15:dlblFieldTableCache>
                    </c15:dlblFTEntry>
                  </c15:dlblFieldTable>
                  <c15:showDataLabelsRange val="0"/>
                </c:ext>
                <c:ext xmlns:c16="http://schemas.microsoft.com/office/drawing/2014/chart" uri="{C3380CC4-5D6E-409C-BE32-E72D297353CC}">
                  <c16:uniqueId val="{00000005-6DA5-4C83-9CEF-D0944EED3115}"/>
                </c:ext>
              </c:extLst>
            </c:dLbl>
            <c:dLbl>
              <c:idx val="6"/>
              <c:tx>
                <c:strRef>
                  <c:f>Daten_Diagramme!$E$20</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{3AFB5350-7375-45A2-83FA-541E61967A6C}</c15:txfldGUID>
                      <c15:f>Daten_Diagramme!$E$20</c15:f>
                      <c15:dlblFieldTableCache>
                        <c:ptCount val="1"/>
                        <c:pt idx="0">
                          <c:v>1.3</c:v>
                        </c:pt>
                      </c15:dlblFieldTableCache>
                    </c15:dlblFTEntry>
                  </c15:dlblFieldTable>
                  <c15:showDataLabelsRange val="0"/>
                </c:ext>
                <c:ext xmlns:c16="http://schemas.microsoft.com/office/drawing/2014/chart" uri="{C3380CC4-5D6E-409C-BE32-E72D297353CC}">
                  <c16:uniqueId val="{00000006-6DA5-4C83-9CEF-D0944EED3115}"/>
                </c:ext>
              </c:extLst>
            </c:dLbl>
            <c:dLbl>
              <c:idx val="7"/>
              <c:tx>
                <c:strRef>
                  <c:f>Daten_Diagramme!$E$21</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{34A3608E-11BD-42B3-BF67-34B0CC27750E}</c15:txfldGUID>
                      <c15:f>Daten_Diagramme!$E$21</c15:f>
                      <c15:dlblFieldTableCache>
                        <c:ptCount val="1"/>
                        <c:pt idx="0">
                          <c:v>1.8</c:v>
                        </c:pt>
                      </c15:dlblFieldTableCache>
                    </c15:dlblFTEntry>
                  </c15:dlblFieldTable>
                  <c15:showDataLabelsRange val="0"/>
                </c:ext>
                <c:ext xmlns:c16="http://schemas.microsoft.com/office/drawing/2014/chart" uri="{C3380CC4-5D6E-409C-BE32-E72D297353CC}">
                  <c16:uniqueId val="{00000007-6DA5-4C83-9CEF-D0944EED3115}"/>
                </c:ext>
              </c:extLst>
            </c:dLbl>
            <c:dLbl>
              <c:idx val="8"/>
              <c:tx>
                <c:strRef>
                  <c:f>Daten_Diagramme!$E$22</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{BD8C7807-0B99-43FB-BD47-3DB5D90D7D02}</c15:txfldGUID>
                      <c15:f>Daten_Diagramme!$E$22</c15:f>
                      <c15:dlblFieldTableCache>
                        <c:ptCount val="1"/>
                        <c:pt idx="0">
                          <c:v>-0.2</c:v>
                        </c:pt>
                      </c15:dlblFieldTableCache>
                    </c15:dlblFTEntry>
                  </c15:dlblFieldTable>
                  <c15:showDataLabelsRange val="0"/>
                </c:ext>
                <c:ext xmlns:c16="http://schemas.microsoft.com/office/drawing/2014/chart" uri="{C3380CC4-5D6E-409C-BE32-E72D297353CC}">
                  <c16:uniqueId val="{00000008-6DA5-4C83-9CEF-D0944EED3115}"/>
                </c:ext>
              </c:extLst>
            </c:dLbl>
            <c:dLbl>
              <c:idx val="9"/>
              <c:tx>
                <c:strRef>
                  <c:f>Daten_Diagramme!$E$23</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{5812F2FB-6BB8-4AA4-8D5C-907D9A55B0AD}</c15:txfldGUID>
                      <c15:f>Daten_Diagramme!$E$23</c15:f>
                      <c15:dlblFieldTableCache>
                        <c:ptCount val="1"/>
                        <c:pt idx="0">
                          <c:v>-3.6</c:v>
                        </c:pt>
                      </c15:dlblFieldTableCache>
                    </c15:dlblFTEntry>
                  </c15:dlblFieldTable>
                  <c15:showDataLabelsRange val="0"/>
                </c:ext>
                <c:ext xmlns:c16="http://schemas.microsoft.com/office/drawing/2014/chart" uri="{C3380CC4-5D6E-409C-BE32-E72D297353CC}">
                  <c16:uniqueId val="{00000009-6DA5-4C83-9CEF-D0944EED3115}"/>
                </c:ext>
              </c:extLst>
            </c:dLbl>
            <c:dLbl>
              <c:idx val="10"/>
              <c:tx>
                <c:strRef>
                  <c:f>Daten_Diagramme!$E$24</c:f>
                  <c:strCache>
                    <c:ptCount val="1"/>
                    <c:pt idx="0">
                      <c:v>-6.6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{87C7D597-A49C-4E73-B10B-E22FDAD4917F}</c15:txfldGUID>
                      <c15:f>Daten_Diagramme!$E$24</c15:f>
                      <c15:dlblFieldTableCache>
                        <c:ptCount val="1"/>
                        <c:pt idx="0">
                          <c:v>-6.6</c:v>
                        </c:pt>
                      </c15:dlblFieldTableCache>
                    </c15:dlblFTEntry>
                  </c15:dlblFieldTable>
                  <c15:showDataLabelsRange val="0"/>
                </c:ext>
                <c:ext xmlns:c16="http://schemas.microsoft.com/office/drawing/2014/chart" uri="{C3380CC4-5D6E-409C-BE32-E72D297353CC}">
                  <c16:uniqueId val="{0000000A-6DA5-4C83-9CEF-D0944EED3115}"/>
                </c:ext>
              </c:extLst>
            </c:dLbl>
            <c:dLbl>
              <c:idx val="11"/>
              <c:tx>
                <c:strRef>
                  <c:f>Daten_Diagramme!$E$25</c:f>
                  <c:strCache>
                    <c:ptCount val="1"/>
                    <c:pt idx="0">
                      <c:v>10.7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{09027A73-B3DF-4F66-9C9B-9733C3D8BD30}</c15:txfldGUID>
                      <c15:f>Daten_Diagramme!$E$25</c15:f>
                      <c15:dlblFieldTableCache>
                        <c:ptCount val="1"/>
                        <c:pt idx="0">
                          <c:v>10.7</c:v>
                        </c:pt>
                      </c15:dlblFieldTableCache>
                    </c15:dlblFTEntry>
                  </c15:dlblFieldTable>
                  <c15:showDataLabelsRange val="0"/>
                </c:ext>
                <c:ext xmlns:c16="http://schemas.microsoft.com/office/drawing/2014/chart" uri="{C3380CC4-5D6E-409C-BE32-E72D297353CC}">
                  <c16:uniqueId val="{0000000B-6DA5-4C83-9CEF-D0944EED3115}"/>
                </c:ext>
              </c:extLst>
            </c:dLbl>
            <c:dLbl>
              <c:idx val="12"/>
              <c:tx>
                <c:strRef>
                  <c:f>Daten_Diagramme!$E$26</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{7F805D7E-C74F-43EC-99F9-6A7083DB72B8}</c15:txfldGUID>
                      <c15:f>Daten_Diagramme!$E$26</c15:f>
                      <c15:dlblFieldTableCache>
                        <c:ptCount val="1"/>
                        <c:pt idx="0">
                          <c:v>1.4</c:v>
                        </c:pt>
                      </c15:dlblFieldTableCache>
                    </c15:dlblFTEntry>
                  </c15:dlblFieldTable>
                  <c15:showDataLabelsRange val="0"/>
                </c:ext>
                <c:ext xmlns:c16="http://schemas.microsoft.com/office/drawing/2014/chart" uri="{C3380CC4-5D6E-409C-BE32-E72D297353CC}">
                  <c16:uniqueId val="{0000000C-6DA5-4C83-9CEF-D0944EED3115}"/>
                </c:ext>
              </c:extLst>
            </c:dLbl>
            <c:dLbl>
              <c:idx val="13"/>
              <c:tx>
                <c:strRef>
                  <c:f>Daten_Diagramme!$E$27</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{47474B71-8A41-4493-A0AE-B758C21B97C9}</c15:txfldGUID>
                      <c15:f>Daten_Diagramme!$E$27</c15:f>
                      <c15:dlblFieldTableCache>
                        <c:ptCount val="1"/>
                        <c:pt idx="0">
                          <c:v>0.2</c:v>
                        </c:pt>
                      </c15:dlblFieldTableCache>
                    </c15:dlblFTEntry>
                  </c15:dlblFieldTable>
                  <c15:showDataLabelsRange val="0"/>
                </c:ext>
                <c:ext xmlns:c16="http://schemas.microsoft.com/office/drawing/2014/chart" uri="{C3380CC4-5D6E-409C-BE32-E72D297353CC}">
                  <c16:uniqueId val="{0000000D-6DA5-4C83-9CEF-D0944EED3115}"/>
                </c:ext>
              </c:extLst>
            </c:dLbl>
            <c:dLbl>
              <c:idx val="14"/>
              <c:tx>
                <c:strRef>
                  <c:f>Daten_Diagramme!$E$28</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{0DC97F71-AACA-48B0-8841-D0710CB3FFE2}</c15:txfldGUID>
                      <c15:f>Daten_Diagramme!$E$28</c15:f>
                      <c15:dlblFieldTableCache>
                        <c:ptCount val="1"/>
                        <c:pt idx="0">
                          <c:v>2.6</c:v>
                        </c:pt>
                      </c15:dlblFieldTableCache>
                    </c15:dlblFTEntry>
                  </c15:dlblFieldTable>
                  <c15:showDataLabelsRange val="0"/>
                </c:ext>
                <c:ext xmlns:c16="http://schemas.microsoft.com/office/drawing/2014/chart" uri="{C3380CC4-5D6E-409C-BE32-E72D297353CC}">
                  <c16:uniqueId val="{0000000E-6DA5-4C83-9CEF-D0944EED3115}"/>
                </c:ext>
              </c:extLst>
            </c:dLbl>
            <c:dLbl>
              <c:idx val="15"/>
              <c:tx>
                <c:strRef>
                  <c:f>Daten_Diagramme!$E$29</c:f>
                  <c:strCache>
                    <c:ptCount val="1"/>
                    <c:pt idx="0">
                      <c:v>-40.9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{33AEF70F-6A15-4130-BFEB-35FE592FD427}</c15:txfldGUID>
                      <c15:f>Daten_Diagramme!$E$29</c15:f>
                      <c15:dlblFieldTableCache>
                        <c:ptCount val="1"/>
                        <c:pt idx="0">
                          <c:v>-40.9</c:v>
                        </c:pt>
                      </c15:dlblFieldTableCache>
                    </c15:dlblFTEntry>
                  </c15:dlblFieldTable>
                  <c15:showDataLabelsRange val="0"/>
                </c:ext>
                <c:ext xmlns:c16="http://schemas.microsoft.com/office/drawing/2014/chart" uri="{C3380CC4-5D6E-409C-BE32-E72D297353CC}">
                  <c16:uniqueId val="{0000000F-6DA5-4C83-9CEF-D0944EED3115}"/>
                </c:ext>
              </c:extLst>
            </c:dLbl>
            <c:dLbl>
              <c:idx val="16"/>
              <c:tx>
                <c:strRef>
                  <c:f>Daten_Diagramme!$E$30</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{FA31DF0C-672E-4C74-9C00-829D49270444}</c15:txfldGUID>
                      <c15:f>Daten_Diagramme!$E$30</c15:f>
                      <c15:dlblFieldTableCache>
                        <c:ptCount val="1"/>
                        <c:pt idx="0">
                          <c:v>-2.0</c:v>
                        </c:pt>
                      </c15:dlblFieldTableCache>
                    </c15:dlblFTEntry>
                  </c15:dlblFieldTable>
                  <c15:showDataLabelsRange val="0"/>
                </c:ext>
                <c:ext xmlns:c16="http://schemas.microsoft.com/office/drawing/2014/chart" uri="{C3380CC4-5D6E-409C-BE32-E72D297353CC}">
                  <c16:uniqueId val="{00000010-6DA5-4C83-9CEF-D0944EED3115}"/>
                </c:ext>
              </c:extLst>
            </c:dLbl>
            <c:dLbl>
              <c:idx val="17"/>
              <c:tx>
                <c:strRef>
                  <c:f>Daten_Diagramme!$E$31</c:f>
                  <c:strCache>
                    <c:ptCount val="1"/>
                    <c:pt idx="0">
                      <c:v>-8.5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{C9A89ADD-FAD0-4405-9BF3-00DF9AC81B13}</c15:txfldGUID>
                      <c15:f>Daten_Diagramme!$E$31</c15:f>
                      <c15:dlblFieldTableCache>
                        <c:ptCount val="1"/>
                        <c:pt idx="0">
                          <c:v>-8.5</c:v>
                        </c:pt>
                      </c15:dlblFieldTableCache>
                    </c15:dlblFTEntry>
                  </c15:dlblFieldTable>
                  <c15:showDataLabelsRange val="0"/>
                </c:ext>
                <c:ext xmlns:c16="http://schemas.microsoft.com/office/drawing/2014/chart" uri="{C3380CC4-5D6E-409C-BE32-E72D297353CC}">
                  <c16:uniqueId val="{00000011-6DA5-4C83-9CEF-D0944EED3115}"/>
                </c:ext>
              </c:extLst>
            </c:dLbl>
            <c:dLbl>
              <c:idx val="18"/>
              <c:tx>
                <c:strRef>
                  <c:f>Daten_Diagramme!$E$32</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{5B049DB4-7C1D-48A4-BBB7-A743FB09BC7B}</c15:txfldGUID>
                      <c15:f>Daten_Diagramme!$E$32</c15:f>
                      <c15:dlblFieldTableCache>
                        <c:ptCount val="1"/>
                        <c:pt idx="0">
                          <c:v>1.3</c:v>
                        </c:pt>
                      </c15:dlblFieldTableCache>
                    </c15:dlblFTEntry>
                  </c15:dlblFieldTable>
                  <c15:showDataLabelsRange val="0"/>
                </c:ext>
                <c:ext xmlns:c16="http://schemas.microsoft.com/office/drawing/2014/chart" uri="{C3380CC4-5D6E-409C-BE32-E72D297353CC}">
                  <c16:uniqueId val="{00000012-6DA5-4C83-9CEF-D0944EED3115}"/>
                </c:ext>
              </c:extLst>
            </c:dLbl>
            <c:dLbl>
              <c:idx val="19"/>
              <c:tx>
                <c:strRef>
                  <c:f>Daten_Diagramme!$E$33</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{186069BA-08BF-4FE2-9BE6-72E2750AEA7A}</c15:txfldGUID>
                      <c15:f>Daten_Diagramme!$E$33</c15:f>
                      <c15:dlblFieldTableCache>
                        <c:ptCount val="1"/>
                        <c:pt idx="0">
                          <c:v>-5.8</c:v>
                        </c:pt>
                      </c15:dlblFieldTableCache>
                    </c15:dlblFTEntry>
                  </c15:dlblFieldTable>
                  <c15:showDataLabelsRange val="0"/>
                </c:ext>
                <c:ext xmlns:c16="http://schemas.microsoft.com/office/drawing/2014/chart" uri="{C3380CC4-5D6E-409C-BE32-E72D297353CC}">
                  <c16:uniqueId val="{00000013-6DA5-4C83-9CEF-D0944EED3115}"/>
                </c:ext>
              </c:extLst>
            </c:dLbl>
            <c:dLbl>
              <c:idx val="20"/>
              <c:tx>
                <c:strRef>
                  <c:f>Daten_Diagramme!$E$34</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{35FDA012-A6BA-4C3D-A7C8-7E5E6D1BA3F5}</c15:txfldGUID>
                      <c15:f>Daten_Diagramme!$E$34</c15:f>
                      <c15:dlblFieldTableCache>
                        <c:ptCount val="1"/>
                        <c:pt idx="0">
                          <c:v>-4.3</c:v>
                        </c:pt>
                      </c15:dlblFieldTableCache>
                    </c15:dlblFTEntry>
                  </c15:dlblFieldTable>
                  <c15:showDataLabelsRange val="0"/>
                </c:ext>
                <c:ext xmlns:c16="http://schemas.microsoft.com/office/drawing/2014/chart" uri="{C3380CC4-5D6E-409C-BE32-E72D297353CC}">
                  <c16:uniqueId val="{00000014-6DA5-4C83-9CEF-D0944EED3115}"/>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{DEC27EAB-4C40-4FEA-9EF2-773E69BB59F1}</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6DA5-4C83-9CEF-D0944EED3115}"/>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{69F9780E-EC15-4685-8EC4-E5131B1F5E2D}</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6DA5-4C83-9CEF-D0944EED3115}"/>
                </c:ext>
              </c:extLst>
            </c:dLbl>
            <c:dLbl>
              <c:idx val="23"/>
              <c:tx>
                <c:strRef>
                  <c:f>Daten_Diagramme!$E$37</c:f>
                  <c:strCache>
                    <c:ptCount val="1"/>
                    <c:pt idx="0">
                      <c:v>9.5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{524FA7E9-8D62-4455-926B-D27A9D21F448}</c15:txfldGUID>
                      <c15:f>Daten_Diagramme!$E$37</c15:f>
                      <c15:dlblFieldTableCache>
                        <c:ptCount val="1"/>
                        <c:pt idx="0">
                          <c:v>9.5</c:v>
                        </c:pt>
                      </c15:dlblFieldTableCache>
                    </c15:dlblFTEntry>
                  </c15:dlblFieldTable>
                  <c15:showDataLabelsRange val="0"/>
                </c:ext>
                <c:ext xmlns:c16="http://schemas.microsoft.com/office/drawing/2014/chart" uri="{C3380CC4-5D6E-409C-BE32-E72D297353CC}">
                  <c16:uniqueId val="{00000017-6DA5-4C83-9CEF-D0944EED3115}"/>
                </c:ext>
              </c:extLst>
            </c:dLbl>
            <c:dLbl>
              <c:idx val="24"/>
              <c:tx>
                <c:strRef>
                  <c:f>Daten_Diagramme!$E$38</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{AE2FE922-51DF-4756-AF46-7657309C22F3}</c15:txfldGUID>
                      <c15:f>Daten_Diagramme!$E$38</c15:f>
                      <c15:dlblFieldTableCache>
                        <c:ptCount val="1"/>
                        <c:pt idx="0">
                          <c:v>-0.1</c:v>
                        </c:pt>
                      </c15:dlblFieldTableCache>
                    </c15:dlblFTEntry>
                  </c15:dlblFieldTable>
                  <c15:showDataLabelsRange val="0"/>
                </c:ext>
                <c:ext xmlns:c16="http://schemas.microsoft.com/office/drawing/2014/chart" uri="{C3380CC4-5D6E-409C-BE32-E72D297353CC}">
                  <c16:uniqueId val="{00000018-6DA5-4C83-9CEF-D0944EED3115}"/>
                </c:ext>
              </c:extLst>
            </c:dLbl>
            <c:dLbl>
              <c:idx val="25"/>
              <c:tx>
                <c:strRef>
                  <c:f>Daten_Diagramme!$E$39</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{3B0D3647-D519-4E88-B0CD-94F2C832867B}</c15:txfldGUID>
                      <c15:f>Daten_Diagramme!$E$39</c15:f>
                      <c15:dlblFieldTableCache>
                        <c:ptCount val="1"/>
                        <c:pt idx="0">
                          <c:v>-2.6</c:v>
                        </c:pt>
                      </c15:dlblFieldTableCache>
                    </c15:dlblFTEntry>
                  </c15:dlblFieldTable>
                  <c15:showDataLabelsRange val="0"/>
                </c:ext>
                <c:ext xmlns:c16="http://schemas.microsoft.com/office/drawing/2014/chart" uri="{C3380CC4-5D6E-409C-BE32-E72D297353CC}">
                  <c16:uniqueId val="{00000019-6DA5-4C83-9CEF-D0944EED3115}"/>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{D516F039-6F15-4F5E-B729-5A6D09090DB3}</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6DA5-4C83-9CEF-D0944EED3115}"/>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{414FABEA-8929-41B8-A903-F145E20D6DEE}</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6DA5-4C83-9CEF-D0944EED3115}"/>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{2E25B108-D522-453C-A804-2DF029A869BD}</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6DA5-4C83-9CEF-D0944EED3115}"/>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{768888EF-1095-4F4A-803F-8C9F1A5B797C}</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6DA5-4C83-9CEF-D0944EED3115}"/>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{F1A12D8C-63DD-4AAE-A383-CA49D37F4159}</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6DA5-4C83-9CEF-D0944EED3115}"/>
                </c:ext>
              </c:extLst>
            </c:dLbl>
            <c:dLbl>
              <c:idx val="31"/>
              <c:tx>
                <c:strRef>
                  <c:f>Daten_Diagramme!$E$45</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{995A7B10-D60E-4CB9-B119-AE6FCD47B016}</c15:txfldGUID>
                      <c15:f>Daten_Diagramme!$E$45</c15:f>
                      <c15:dlblFieldTableCache>
                        <c:ptCount val="1"/>
                        <c:pt idx="0">
                          <c:v>-2.6</c:v>
                        </c:pt>
                      </c15:dlblFieldTableCache>
                    </c15:dlblFTEntry>
                  </c15:dlblFieldTable>
                  <c15:showDataLabelsRange val="0"/>
                </c:ext>
                <c:ext xmlns:c16="http://schemas.microsoft.com/office/drawing/2014/chart" uri="{C3380CC4-5D6E-409C-BE32-E72D297353CC}">
                  <c16:uniqueId val="{0000001F-6DA5-4C83-9CEF-D0944EED311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-1.9138755980861244</c:v>
                </c:pt>
                <c:pt idx="1">
                  <c:v>9.473684210526315</c:v>
                </c:pt>
                <c:pt idx="2">
                  <c:v>-6.9444444444444446</c:v>
                </c:pt>
                <c:pt idx="3">
                  <c:v>-0.45871559633027525</c:v>
                </c:pt>
                <c:pt idx="4">
                  <c:v>0.42643923240938164</c:v>
                </c:pt>
                <c:pt idx="5">
                  <c:v>-3.4161490683229814</c:v>
                </c:pt>
                <c:pt idx="6">
                  <c:v>1.3377926421404682</c:v>
                </c:pt>
                <c:pt idx="7">
                  <c:v>1.8255578093306288</c:v>
                </c:pt>
                <c:pt idx="8">
                  <c:v>-0.19083969465648856</c:v>
                </c:pt>
                <c:pt idx="9">
                  <c:v>-3.6303630363036303</c:v>
                </c:pt>
                <c:pt idx="10">
                  <c:v>-6.5818997756170532</c:v>
                </c:pt>
                <c:pt idx="11">
                  <c:v>10.714285714285714</c:v>
                </c:pt>
                <c:pt idx="12">
                  <c:v>1.3513513513513513</c:v>
                </c:pt>
                <c:pt idx="13">
                  <c:v>0.18281535648994515</c:v>
                </c:pt>
                <c:pt idx="14">
                  <c:v>2.587800369685767</c:v>
                </c:pt>
                <c:pt idx="15">
                  <c:v>-40.909090909090907</c:v>
                </c:pt>
                <c:pt idx="16">
                  <c:v>-2</c:v>
                </c:pt>
                <c:pt idx="17">
                  <c:v>-8.5</c:v>
                </c:pt>
                <c:pt idx="18">
                  <c:v>1.3129102844638949</c:v>
                </c:pt>
                <c:pt idx="19">
                  <c:v>-5.8495821727019495</c:v>
                </c:pt>
                <c:pt idx="20">
                  <c:v>-4.2647058823529411</c:v>
                </c:pt>
                <c:pt idx="21">
                  <c:v>0</c:v>
                </c:pt>
                <c:pt idx="23">
                  <c:v>9.473684210526315</c:v>
                </c:pt>
                <c:pt idx="24">
                  <c:v>-6.0422960725075532E-2</c:v>
                </c:pt>
                <c:pt idx="25">
                  <c:v>-2.6324904745410462</c:v>
                </c:pt>
              </c:numCache>
            </c:numRef>
          </c:val>
          <c:extLst>
            <c:ext xmlns:c16="http://schemas.microsoft.com/office/drawing/2014/chart" uri="{C3380CC4-5D6E-409C-BE32-E72D297353CC}">
              <c16:uniqueId val="{00000020-6DA5-4C83-9CEF-D0944EED3115}"/>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{38319525-9E9E-42A1-A380-AE938F007BCB}</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6DA5-4C83-9CEF-D0944EED3115}"/>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{A34EE647-ECE9-4F0E-B01D-DF07793242DB}</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6DA5-4C83-9CEF-D0944EED3115}"/>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{AF456BE6-6D1E-4724-9BD2-AF40CAA1BB10}</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6DA5-4C83-9CEF-D0944EED3115}"/>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{F6FEDDD1-4A39-416A-A833-89C3580526EB}</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6DA5-4C83-9CEF-D0944EED3115}"/>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{1E9DC0EA-040E-4F28-8266-4ADD716C1CEF}</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6DA5-4C83-9CEF-D0944EED3115}"/>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{6F4E9C7E-843F-42DC-BDFC-524ACCE61C98}</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6DA5-4C83-9CEF-D0944EED3115}"/>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{2240157B-F731-46DD-81C9-783650338A4F}</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6DA5-4C83-9CEF-D0944EED3115}"/>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{3924B72A-8DE8-4939-A9B5-1276B9B0396F}</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6DA5-4C83-9CEF-D0944EED3115}"/>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{D742328C-FE82-4739-98EC-E1DE68E73709}</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6DA5-4C83-9CEF-D0944EED3115}"/>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{E21445D1-8749-4EE1-91CE-3FDC2DB8DCCC}</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6DA5-4C83-9CEF-D0944EED3115}"/>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{901FD453-AE1F-4436-B8AB-3077F845B087}</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6DA5-4C83-9CEF-D0944EED3115}"/>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{96EBC6C2-A5A1-4CB2-817F-82D6E7D7EBC3}</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6DA5-4C83-9CEF-D0944EED3115}"/>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{DAD545A4-9B24-4902-8FC0-82A2A86F03C0}</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6DA5-4C83-9CEF-D0944EED3115}"/>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{F75598C2-DEFD-46C3-B295-272440F51D23}</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6DA5-4C83-9CEF-D0944EED3115}"/>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{6D70C549-0E15-458C-9C97-6B40CFB4CB5C}</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6DA5-4C83-9CEF-D0944EED3115}"/>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{8C4184A3-3F46-4364-AEF4-97EAB5736D18}</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6DA5-4C83-9CEF-D0944EED3115}"/>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{C4CC2B57-D9B6-4DEB-8128-051283705F00}</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6DA5-4C83-9CEF-D0944EED3115}"/>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{F079D6A4-C777-492C-BADF-8FB22E4D5DF6}</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6DA5-4C83-9CEF-D0944EED3115}"/>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{FF492EF6-F478-43E7-AFDF-8DCD22E12E0C}</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6DA5-4C83-9CEF-D0944EED3115}"/>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{939CFCE8-9708-469B-BD71-3792F6D2B466}</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6DA5-4C83-9CEF-D0944EED3115}"/>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{DB335603-5AFC-44FE-B81A-46D2CD29609D}</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6DA5-4C83-9CEF-D0944EED3115}"/>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{6385A250-A588-4A02-93C5-77169AEEABDF}</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6DA5-4C83-9CEF-D0944EED3115}"/>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{E00B67A4-5544-4DB9-A019-F63481998D8D}</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6DA5-4C83-9CEF-D0944EED3115}"/>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{A6E0E9CC-EADA-4A94-AF1C-7AEDB555E3F5}</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6DA5-4C83-9CEF-D0944EED3115}"/>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{7EF284E7-9C48-4E78-BD70-E6C34A553D6C}</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6DA5-4C83-9CEF-D0944EED3115}"/>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{D3063E55-FA30-4A98-AF7B-7CE25EDD9143}</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6DA5-4C83-9CEF-D0944EED3115}"/>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{40FB6292-2124-4B84-B815-BF673275C5D6}</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6DA5-4C83-9CEF-D0944EED3115}"/>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{5B91233C-4AFC-41B0-9C36-3DB2B6E17853}</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6DA5-4C83-9CEF-D0944EED3115}"/>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{CE0CEF25-10B1-44FF-A7A2-6EB3F5F8141F}</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6DA5-4C83-9CEF-D0944EED3115}"/>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{7550235D-D6BC-4318-BA17-E6D1FCD6D85D}</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6DA5-4C83-9CEF-D0944EED3115}"/>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{F4D714EB-FF17-46DA-97EF-48C76280D2CE}</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6DA5-4C83-9CEF-D0944EED3115}"/>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{52EB1089-62DA-42AD-8B01-10569BFE311E}</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6DA5-4C83-9CEF-D0944EED311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6DA5-4C83-9CEF-D0944EED3115}"/>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6DA5-4C83-9CEF-D0944EED3115}"/>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{ACF9F03A-B6F1-4DC9-AE0D-511FDD0601C8}</c15:txfldGUID>
                      <c15:f>Diagramm!$I$46</c15:f>
                      <c15:dlblFieldTableCache>
                        <c:ptCount val="1"/>
                      </c15:dlblFieldTableCache>
                    </c15:dlblFTEntry>
                  </c15:dlblFieldTable>
                  <c15:showDataLabelsRange val="0"/>
                </c:ext>
                <c:ext xmlns:c16="http://schemas.microsoft.com/office/drawing/2014/chart" uri="{C3380CC4-5D6E-409C-BE32-E72D297353CC}">
                  <c16:uniqueId val="{00000000-D599-41B0-BE3A-F7E29FD6A58C}"/>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{AB31D268-2BB9-4629-A30B-3142C7892087}</c15:txfldGUID>
                      <c15:f>Diagramm!$I$47</c15:f>
                      <c15:dlblFieldTableCache>
                        <c:ptCount val="1"/>
                      </c15:dlblFieldTableCache>
                    </c15:dlblFTEntry>
                  </c15:dlblFieldTable>
                  <c15:showDataLabelsRange val="0"/>
                </c:ext>
                <c:ext xmlns:c16="http://schemas.microsoft.com/office/drawing/2014/chart" uri="{C3380CC4-5D6E-409C-BE32-E72D297353CC}">
                  <c16:uniqueId val="{00000001-D599-41B0-BE3A-F7E29FD6A58C}"/>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{55281797-6E27-4F6C-B7F0-04D593BED935}</c15:txfldGUID>
                      <c15:f>Diagramm!$I$48</c15:f>
                      <c15:dlblFieldTableCache>
                        <c:ptCount val="1"/>
                      </c15:dlblFieldTableCache>
                    </c15:dlblFTEntry>
                  </c15:dlblFieldTable>
                  <c15:showDataLabelsRange val="0"/>
                </c:ext>
                <c:ext xmlns:c16="http://schemas.microsoft.com/office/drawing/2014/chart" uri="{C3380CC4-5D6E-409C-BE32-E72D297353CC}">
                  <c16:uniqueId val="{00000002-D599-41B0-BE3A-F7E29FD6A58C}"/>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{13FEB442-FEFB-4335-A73E-F3A4C369BCB8}</c15:txfldGUID>
                      <c15:f>Diagramm!$I$49</c15:f>
                      <c15:dlblFieldTableCache>
                        <c:ptCount val="1"/>
                      </c15:dlblFieldTableCache>
                    </c15:dlblFTEntry>
                  </c15:dlblFieldTable>
                  <c15:showDataLabelsRange val="0"/>
                </c:ext>
                <c:ext xmlns:c16="http://schemas.microsoft.com/office/drawing/2014/chart" uri="{C3380CC4-5D6E-409C-BE32-E72D297353CC}">
                  <c16:uniqueId val="{00000003-D599-41B0-BE3A-F7E29FD6A58C}"/>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{37DBECC7-824D-437E-BBE0-D366E78A5AC7}</c15:txfldGUID>
                      <c15:f>Diagramm!$I$50</c15:f>
                      <c15:dlblFieldTableCache>
                        <c:ptCount val="1"/>
                      </c15:dlblFieldTableCache>
                    </c15:dlblFTEntry>
                  </c15:dlblFieldTable>
                  <c15:showDataLabelsRange val="0"/>
                </c:ext>
                <c:ext xmlns:c16="http://schemas.microsoft.com/office/drawing/2014/chart" uri="{C3380CC4-5D6E-409C-BE32-E72D297353CC}">
                  <c16:uniqueId val="{00000004-D599-41B0-BE3A-F7E29FD6A58C}"/>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{B042CF25-92A5-4D63-8D73-D30A7C607FB7}</c15:txfldGUID>
                      <c15:f>Diagramm!$I$51</c15:f>
                      <c15:dlblFieldTableCache>
                        <c:ptCount val="1"/>
                      </c15:dlblFieldTableCache>
                    </c15:dlblFTEntry>
                  </c15:dlblFieldTable>
                  <c15:showDataLabelsRange val="0"/>
                </c:ext>
                <c:ext xmlns:c16="http://schemas.microsoft.com/office/drawing/2014/chart" uri="{C3380CC4-5D6E-409C-BE32-E72D297353CC}">
                  <c16:uniqueId val="{00000005-D599-41B0-BE3A-F7E29FD6A58C}"/>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{B40C4EB9-2970-4C58-B7C1-0E0044E679A0}</c15:txfldGUID>
                      <c15:f>Diagramm!$I$52</c15:f>
                      <c15:dlblFieldTableCache>
                        <c:ptCount val="1"/>
                      </c15:dlblFieldTableCache>
                    </c15:dlblFTEntry>
                  </c15:dlblFieldTable>
                  <c15:showDataLabelsRange val="0"/>
                </c:ext>
                <c:ext xmlns:c16="http://schemas.microsoft.com/office/drawing/2014/chart" uri="{C3380CC4-5D6E-409C-BE32-E72D297353CC}">
                  <c16:uniqueId val="{00000006-D599-41B0-BE3A-F7E29FD6A58C}"/>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{27E6B30E-2F97-4239-AE50-CE35FFF5736B}</c15:txfldGUID>
                      <c15:f>Diagramm!$I$53</c15:f>
                      <c15:dlblFieldTableCache>
                        <c:ptCount val="1"/>
                      </c15:dlblFieldTableCache>
                    </c15:dlblFTEntry>
                  </c15:dlblFieldTable>
                  <c15:showDataLabelsRange val="0"/>
                </c:ext>
                <c:ext xmlns:c16="http://schemas.microsoft.com/office/drawing/2014/chart" uri="{C3380CC4-5D6E-409C-BE32-E72D297353CC}">
                  <c16:uniqueId val="{00000007-D599-41B0-BE3A-F7E29FD6A58C}"/>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{2BBAB698-BD84-4902-B723-F796EEB914BB}</c15:txfldGUID>
                      <c15:f>Diagramm!$I$54</c15:f>
                      <c15:dlblFieldTableCache>
                        <c:ptCount val="1"/>
                      </c15:dlblFieldTableCache>
                    </c15:dlblFTEntry>
                  </c15:dlblFieldTable>
                  <c15:showDataLabelsRange val="0"/>
                </c:ext>
                <c:ext xmlns:c16="http://schemas.microsoft.com/office/drawing/2014/chart" uri="{C3380CC4-5D6E-409C-BE32-E72D297353CC}">
                  <c16:uniqueId val="{00000008-D599-41B0-BE3A-F7E29FD6A58C}"/>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{4C3C94BB-76BC-4191-85E3-466EED8743F2}</c15:txfldGUID>
                      <c15:f>Diagramm!$I$55</c15:f>
                      <c15:dlblFieldTableCache>
                        <c:ptCount val="1"/>
                      </c15:dlblFieldTableCache>
                    </c15:dlblFTEntry>
                  </c15:dlblFieldTable>
                  <c15:showDataLabelsRange val="0"/>
                </c:ext>
                <c:ext xmlns:c16="http://schemas.microsoft.com/office/drawing/2014/chart" uri="{C3380CC4-5D6E-409C-BE32-E72D297353CC}">
                  <c16:uniqueId val="{00000009-D599-41B0-BE3A-F7E29FD6A58C}"/>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{F5AC180F-FDCE-48CD-AEC2-3CF941BCA90B}</c15:txfldGUID>
                      <c15:f>Diagramm!$I$56</c15:f>
                      <c15:dlblFieldTableCache>
                        <c:ptCount val="1"/>
                      </c15:dlblFieldTableCache>
                    </c15:dlblFTEntry>
                  </c15:dlblFieldTable>
                  <c15:showDataLabelsRange val="0"/>
                </c:ext>
                <c:ext xmlns:c16="http://schemas.microsoft.com/office/drawing/2014/chart" uri="{C3380CC4-5D6E-409C-BE32-E72D297353CC}">
                  <c16:uniqueId val="{0000000A-D599-41B0-BE3A-F7E29FD6A58C}"/>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{9FE28B48-F645-40F6-A9DD-0975C054BA92}</c15:txfldGUID>
                      <c15:f>Diagramm!$I$57</c15:f>
                      <c15:dlblFieldTableCache>
                        <c:ptCount val="1"/>
                      </c15:dlblFieldTableCache>
                    </c15:dlblFTEntry>
                  </c15:dlblFieldTable>
                  <c15:showDataLabelsRange val="0"/>
                </c:ext>
                <c:ext xmlns:c16="http://schemas.microsoft.com/office/drawing/2014/chart" uri="{C3380CC4-5D6E-409C-BE32-E72D297353CC}">
                  <c16:uniqueId val="{0000000B-D599-41B0-BE3A-F7E29FD6A58C}"/>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{EFC77382-13EB-47CC-AAEF-379D1DA65DF9}</c15:txfldGUID>
                      <c15:f>Diagramm!$I$58</c15:f>
                      <c15:dlblFieldTableCache>
                        <c:ptCount val="1"/>
                      </c15:dlblFieldTableCache>
                    </c15:dlblFTEntry>
                  </c15:dlblFieldTable>
                  <c15:showDataLabelsRange val="0"/>
                </c:ext>
                <c:ext xmlns:c16="http://schemas.microsoft.com/office/drawing/2014/chart" uri="{C3380CC4-5D6E-409C-BE32-E72D297353CC}">
                  <c16:uniqueId val="{0000000C-D599-41B0-BE3A-F7E29FD6A58C}"/>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{4CA8DCAE-6E37-44D6-A14D-8F8CBE7027C1}</c15:txfldGUID>
                      <c15:f>Diagramm!$I$59</c15:f>
                      <c15:dlblFieldTableCache>
                        <c:ptCount val="1"/>
                      </c15:dlblFieldTableCache>
                    </c15:dlblFTEntry>
                  </c15:dlblFieldTable>
                  <c15:showDataLabelsRange val="0"/>
                </c:ext>
                <c:ext xmlns:c16="http://schemas.microsoft.com/office/drawing/2014/chart" uri="{C3380CC4-5D6E-409C-BE32-E72D297353CC}">
                  <c16:uniqueId val="{0000000D-D599-41B0-BE3A-F7E29FD6A58C}"/>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{C51047AE-02D8-405A-B21F-EEF700A9A3C6}</c15:txfldGUID>
                      <c15:f>Diagramm!$I$60</c15:f>
                      <c15:dlblFieldTableCache>
                        <c:ptCount val="1"/>
                      </c15:dlblFieldTableCache>
                    </c15:dlblFTEntry>
                  </c15:dlblFieldTable>
                  <c15:showDataLabelsRange val="0"/>
                </c:ext>
                <c:ext xmlns:c16="http://schemas.microsoft.com/office/drawing/2014/chart" uri="{C3380CC4-5D6E-409C-BE32-E72D297353CC}">
                  <c16:uniqueId val="{0000000E-D599-41B0-BE3A-F7E29FD6A58C}"/>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{69F061DA-64A6-4091-89D6-EC6A59C093AF}</c15:txfldGUID>
                      <c15:f>Diagramm!$I$61</c15:f>
                      <c15:dlblFieldTableCache>
                        <c:ptCount val="1"/>
                      </c15:dlblFieldTableCache>
                    </c15:dlblFTEntry>
                  </c15:dlblFieldTable>
                  <c15:showDataLabelsRange val="0"/>
                </c:ext>
                <c:ext xmlns:c16="http://schemas.microsoft.com/office/drawing/2014/chart" uri="{C3380CC4-5D6E-409C-BE32-E72D297353CC}">
                  <c16:uniqueId val="{0000000F-D599-41B0-BE3A-F7E29FD6A58C}"/>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{94ABD8CE-D5A1-46C7-BE1B-6F7179CE9D17}</c15:txfldGUID>
                      <c15:f>Diagramm!$I$62</c15:f>
                      <c15:dlblFieldTableCache>
                        <c:ptCount val="1"/>
                      </c15:dlblFieldTableCache>
                    </c15:dlblFTEntry>
                  </c15:dlblFieldTable>
                  <c15:showDataLabelsRange val="0"/>
                </c:ext>
                <c:ext xmlns:c16="http://schemas.microsoft.com/office/drawing/2014/chart" uri="{C3380CC4-5D6E-409C-BE32-E72D297353CC}">
                  <c16:uniqueId val="{00000010-D599-41B0-BE3A-F7E29FD6A58C}"/>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{B47658FC-951E-4326-9E72-27655DF2227D}</c15:txfldGUID>
                      <c15:f>Diagramm!$I$63</c15:f>
                      <c15:dlblFieldTableCache>
                        <c:ptCount val="1"/>
                      </c15:dlblFieldTableCache>
                    </c15:dlblFTEntry>
                  </c15:dlblFieldTable>
                  <c15:showDataLabelsRange val="0"/>
                </c:ext>
                <c:ext xmlns:c16="http://schemas.microsoft.com/office/drawing/2014/chart" uri="{C3380CC4-5D6E-409C-BE32-E72D297353CC}">
                  <c16:uniqueId val="{00000011-D599-41B0-BE3A-F7E29FD6A58C}"/>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{34F357F8-7D35-4EF8-81DE-7A37A6A423FA}</c15:txfldGUID>
                      <c15:f>Diagramm!$I$64</c15:f>
                      <c15:dlblFieldTableCache>
                        <c:ptCount val="1"/>
                      </c15:dlblFieldTableCache>
                    </c15:dlblFTEntry>
                  </c15:dlblFieldTable>
                  <c15:showDataLabelsRange val="0"/>
                </c:ext>
                <c:ext xmlns:c16="http://schemas.microsoft.com/office/drawing/2014/chart" uri="{C3380CC4-5D6E-409C-BE32-E72D297353CC}">
                  <c16:uniqueId val="{00000012-D599-41B0-BE3A-F7E29FD6A58C}"/>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{EFA80EBE-6E35-4017-86B3-A682E9170FE8}</c15:txfldGUID>
                      <c15:f>Diagramm!$I$65</c15:f>
                      <c15:dlblFieldTableCache>
                        <c:ptCount val="1"/>
                      </c15:dlblFieldTableCache>
                    </c15:dlblFTEntry>
                  </c15:dlblFieldTable>
                  <c15:showDataLabelsRange val="0"/>
                </c:ext>
                <c:ext xmlns:c16="http://schemas.microsoft.com/office/drawing/2014/chart" uri="{C3380CC4-5D6E-409C-BE32-E72D297353CC}">
                  <c16:uniqueId val="{00000013-D599-41B0-BE3A-F7E29FD6A58C}"/>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{D156EB4A-820C-41CF-9E1B-34506BBAEBF0}</c15:txfldGUID>
                      <c15:f>Diagramm!$I$66</c15:f>
                      <c15:dlblFieldTableCache>
                        <c:ptCount val="1"/>
                      </c15:dlblFieldTableCache>
                    </c15:dlblFTEntry>
                  </c15:dlblFieldTable>
                  <c15:showDataLabelsRange val="0"/>
                </c:ext>
                <c:ext xmlns:c16="http://schemas.microsoft.com/office/drawing/2014/chart" uri="{C3380CC4-5D6E-409C-BE32-E72D297353CC}">
                  <c16:uniqueId val="{00000014-D599-41B0-BE3A-F7E29FD6A58C}"/>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{86BBF7C6-6D54-43CC-B2F6-6A7224E4F0CB}</c15:txfldGUID>
                      <c15:f>Diagramm!$I$67</c15:f>
                      <c15:dlblFieldTableCache>
                        <c:ptCount val="1"/>
                      </c15:dlblFieldTableCache>
                    </c15:dlblFTEntry>
                  </c15:dlblFieldTable>
                  <c15:showDataLabelsRange val="0"/>
                </c:ext>
                <c:ext xmlns:c16="http://schemas.microsoft.com/office/drawing/2014/chart" uri="{C3380CC4-5D6E-409C-BE32-E72D297353CC}">
                  <c16:uniqueId val="{00000015-D599-41B0-BE3A-F7E29FD6A58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D599-41B0-BE3A-F7E29FD6A58C}"/>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{D3816E1F-8FCE-41D1-9892-F620AD16B9E3}</c15:txfldGUID>
                      <c15:f>Diagramm!$K$46</c15:f>
                      <c15:dlblFieldTableCache>
                        <c:ptCount val="1"/>
                      </c15:dlblFieldTableCache>
                    </c15:dlblFTEntry>
                  </c15:dlblFieldTable>
                  <c15:showDataLabelsRange val="0"/>
                </c:ext>
                <c:ext xmlns:c16="http://schemas.microsoft.com/office/drawing/2014/chart" uri="{C3380CC4-5D6E-409C-BE32-E72D297353CC}">
                  <c16:uniqueId val="{00000017-D599-41B0-BE3A-F7E29FD6A58C}"/>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{DE9BDDD9-FA9D-45BB-A2CC-261A7EBFAAD9}</c15:txfldGUID>
                      <c15:f>Diagramm!$K$47</c15:f>
                      <c15:dlblFieldTableCache>
                        <c:ptCount val="1"/>
                      </c15:dlblFieldTableCache>
                    </c15:dlblFTEntry>
                  </c15:dlblFieldTable>
                  <c15:showDataLabelsRange val="0"/>
                </c:ext>
                <c:ext xmlns:c16="http://schemas.microsoft.com/office/drawing/2014/chart" uri="{C3380CC4-5D6E-409C-BE32-E72D297353CC}">
                  <c16:uniqueId val="{00000018-D599-41B0-BE3A-F7E29FD6A58C}"/>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{6F306B05-2FA0-4480-83FA-8FE676D1900A}</c15:txfldGUID>
                      <c15:f>Diagramm!$K$48</c15:f>
                      <c15:dlblFieldTableCache>
                        <c:ptCount val="1"/>
                      </c15:dlblFieldTableCache>
                    </c15:dlblFTEntry>
                  </c15:dlblFieldTable>
                  <c15:showDataLabelsRange val="0"/>
                </c:ext>
                <c:ext xmlns:c16="http://schemas.microsoft.com/office/drawing/2014/chart" uri="{C3380CC4-5D6E-409C-BE32-E72D297353CC}">
                  <c16:uniqueId val="{00000019-D599-41B0-BE3A-F7E29FD6A58C}"/>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{28E25F40-9908-4016-B329-0E3269050014}</c15:txfldGUID>
                      <c15:f>Diagramm!$K$49</c15:f>
                      <c15:dlblFieldTableCache>
                        <c:ptCount val="1"/>
                      </c15:dlblFieldTableCache>
                    </c15:dlblFTEntry>
                  </c15:dlblFieldTable>
                  <c15:showDataLabelsRange val="0"/>
                </c:ext>
                <c:ext xmlns:c16="http://schemas.microsoft.com/office/drawing/2014/chart" uri="{C3380CC4-5D6E-409C-BE32-E72D297353CC}">
                  <c16:uniqueId val="{0000001A-D599-41B0-BE3A-F7E29FD6A58C}"/>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{1F010F1B-B1BB-48E5-86EC-93C11BC9C576}</c15:txfldGUID>
                      <c15:f>Diagramm!$K$50</c15:f>
                      <c15:dlblFieldTableCache>
                        <c:ptCount val="1"/>
                      </c15:dlblFieldTableCache>
                    </c15:dlblFTEntry>
                  </c15:dlblFieldTable>
                  <c15:showDataLabelsRange val="0"/>
                </c:ext>
                <c:ext xmlns:c16="http://schemas.microsoft.com/office/drawing/2014/chart" uri="{C3380CC4-5D6E-409C-BE32-E72D297353CC}">
                  <c16:uniqueId val="{0000001B-D599-41B0-BE3A-F7E29FD6A58C}"/>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{B6C0B3ED-D043-450D-9987-72D242F0FD50}</c15:txfldGUID>
                      <c15:f>Diagramm!$K$51</c15:f>
                      <c15:dlblFieldTableCache>
                        <c:ptCount val="1"/>
                      </c15:dlblFieldTableCache>
                    </c15:dlblFTEntry>
                  </c15:dlblFieldTable>
                  <c15:showDataLabelsRange val="0"/>
                </c:ext>
                <c:ext xmlns:c16="http://schemas.microsoft.com/office/drawing/2014/chart" uri="{C3380CC4-5D6E-409C-BE32-E72D297353CC}">
                  <c16:uniqueId val="{0000001C-D599-41B0-BE3A-F7E29FD6A58C}"/>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{442A1380-9BC2-4DEB-9B67-7B5FEE497282}</c15:txfldGUID>
                      <c15:f>Diagramm!$K$52</c15:f>
                      <c15:dlblFieldTableCache>
                        <c:ptCount val="1"/>
                      </c15:dlblFieldTableCache>
                    </c15:dlblFTEntry>
                  </c15:dlblFieldTable>
                  <c15:showDataLabelsRange val="0"/>
                </c:ext>
                <c:ext xmlns:c16="http://schemas.microsoft.com/office/drawing/2014/chart" uri="{C3380CC4-5D6E-409C-BE32-E72D297353CC}">
                  <c16:uniqueId val="{0000001D-D599-41B0-BE3A-F7E29FD6A58C}"/>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{6FCE9612-C337-4267-A9D6-08444480E6EB}</c15:txfldGUID>
                      <c15:f>Diagramm!$K$53</c15:f>
                      <c15:dlblFieldTableCache>
                        <c:ptCount val="1"/>
                      </c15:dlblFieldTableCache>
                    </c15:dlblFTEntry>
                  </c15:dlblFieldTable>
                  <c15:showDataLabelsRange val="0"/>
                </c:ext>
                <c:ext xmlns:c16="http://schemas.microsoft.com/office/drawing/2014/chart" uri="{C3380CC4-5D6E-409C-BE32-E72D297353CC}">
                  <c16:uniqueId val="{0000001E-D599-41B0-BE3A-F7E29FD6A58C}"/>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{0496F9B5-DA08-4400-81C2-81DB87A9478C}</c15:txfldGUID>
                      <c15:f>Diagramm!$K$54</c15:f>
                      <c15:dlblFieldTableCache>
                        <c:ptCount val="1"/>
                      </c15:dlblFieldTableCache>
                    </c15:dlblFTEntry>
                  </c15:dlblFieldTable>
                  <c15:showDataLabelsRange val="0"/>
                </c:ext>
                <c:ext xmlns:c16="http://schemas.microsoft.com/office/drawing/2014/chart" uri="{C3380CC4-5D6E-409C-BE32-E72D297353CC}">
                  <c16:uniqueId val="{0000001F-D599-41B0-BE3A-F7E29FD6A58C}"/>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{8E0299CC-CBA9-4EF5-B830-A809445A31CD}</c15:txfldGUID>
                      <c15:f>Diagramm!$K$55</c15:f>
                      <c15:dlblFieldTableCache>
                        <c:ptCount val="1"/>
                      </c15:dlblFieldTableCache>
                    </c15:dlblFTEntry>
                  </c15:dlblFieldTable>
                  <c15:showDataLabelsRange val="0"/>
                </c:ext>
                <c:ext xmlns:c16="http://schemas.microsoft.com/office/drawing/2014/chart" uri="{C3380CC4-5D6E-409C-BE32-E72D297353CC}">
                  <c16:uniqueId val="{00000020-D599-41B0-BE3A-F7E29FD6A58C}"/>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{D0E763CE-81D9-401A-A394-A45ADB9E3E89}</c15:txfldGUID>
                      <c15:f>Diagramm!$K$56</c15:f>
                      <c15:dlblFieldTableCache>
                        <c:ptCount val="1"/>
                      </c15:dlblFieldTableCache>
                    </c15:dlblFTEntry>
                  </c15:dlblFieldTable>
                  <c15:showDataLabelsRange val="0"/>
                </c:ext>
                <c:ext xmlns:c16="http://schemas.microsoft.com/office/drawing/2014/chart" uri="{C3380CC4-5D6E-409C-BE32-E72D297353CC}">
                  <c16:uniqueId val="{00000021-D599-41B0-BE3A-F7E29FD6A58C}"/>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{D8A0CDF4-7C9A-41DE-8DC7-8DB35017A7F2}</c15:txfldGUID>
                      <c15:f>Diagramm!$K$57</c15:f>
                      <c15:dlblFieldTableCache>
                        <c:ptCount val="1"/>
                      </c15:dlblFieldTableCache>
                    </c15:dlblFTEntry>
                  </c15:dlblFieldTable>
                  <c15:showDataLabelsRange val="0"/>
                </c:ext>
                <c:ext xmlns:c16="http://schemas.microsoft.com/office/drawing/2014/chart" uri="{C3380CC4-5D6E-409C-BE32-E72D297353CC}">
                  <c16:uniqueId val="{00000022-D599-41B0-BE3A-F7E29FD6A58C}"/>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{FC5E8786-7E28-43D0-8AD0-D0A7FA8D5EBC}</c15:txfldGUID>
                      <c15:f>Diagramm!$K$58</c15:f>
                      <c15:dlblFieldTableCache>
                        <c:ptCount val="1"/>
                      </c15:dlblFieldTableCache>
                    </c15:dlblFTEntry>
                  </c15:dlblFieldTable>
                  <c15:showDataLabelsRange val="0"/>
                </c:ext>
                <c:ext xmlns:c16="http://schemas.microsoft.com/office/drawing/2014/chart" uri="{C3380CC4-5D6E-409C-BE32-E72D297353CC}">
                  <c16:uniqueId val="{00000023-D599-41B0-BE3A-F7E29FD6A58C}"/>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{23F7A91E-8A26-4001-85C9-6A03D9C755D3}</c15:txfldGUID>
                      <c15:f>Diagramm!$K$59</c15:f>
                      <c15:dlblFieldTableCache>
                        <c:ptCount val="1"/>
                      </c15:dlblFieldTableCache>
                    </c15:dlblFTEntry>
                  </c15:dlblFieldTable>
                  <c15:showDataLabelsRange val="0"/>
                </c:ext>
                <c:ext xmlns:c16="http://schemas.microsoft.com/office/drawing/2014/chart" uri="{C3380CC4-5D6E-409C-BE32-E72D297353CC}">
                  <c16:uniqueId val="{00000024-D599-41B0-BE3A-F7E29FD6A58C}"/>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{4657F17B-9F17-47A5-8BE5-7D40341504BB}</c15:txfldGUID>
                      <c15:f>Diagramm!$K$60</c15:f>
                      <c15:dlblFieldTableCache>
                        <c:ptCount val="1"/>
                      </c15:dlblFieldTableCache>
                    </c15:dlblFTEntry>
                  </c15:dlblFieldTable>
                  <c15:showDataLabelsRange val="0"/>
                </c:ext>
                <c:ext xmlns:c16="http://schemas.microsoft.com/office/drawing/2014/chart" uri="{C3380CC4-5D6E-409C-BE32-E72D297353CC}">
                  <c16:uniqueId val="{00000025-D599-41B0-BE3A-F7E29FD6A58C}"/>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{3F42A4CE-8B07-48C1-A49E-AE4312E7D69F}</c15:txfldGUID>
                      <c15:f>Diagramm!$K$61</c15:f>
                      <c15:dlblFieldTableCache>
                        <c:ptCount val="1"/>
                      </c15:dlblFieldTableCache>
                    </c15:dlblFTEntry>
                  </c15:dlblFieldTable>
                  <c15:showDataLabelsRange val="0"/>
                </c:ext>
                <c:ext xmlns:c16="http://schemas.microsoft.com/office/drawing/2014/chart" uri="{C3380CC4-5D6E-409C-BE32-E72D297353CC}">
                  <c16:uniqueId val="{00000026-D599-41B0-BE3A-F7E29FD6A58C}"/>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{6E4EC94E-0037-4744-B69E-B99182FAC714}</c15:txfldGUID>
                      <c15:f>Diagramm!$K$62</c15:f>
                      <c15:dlblFieldTableCache>
                        <c:ptCount val="1"/>
                      </c15:dlblFieldTableCache>
                    </c15:dlblFTEntry>
                  </c15:dlblFieldTable>
                  <c15:showDataLabelsRange val="0"/>
                </c:ext>
                <c:ext xmlns:c16="http://schemas.microsoft.com/office/drawing/2014/chart" uri="{C3380CC4-5D6E-409C-BE32-E72D297353CC}">
                  <c16:uniqueId val="{00000027-D599-41B0-BE3A-F7E29FD6A58C}"/>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{D9B5E33D-955C-4555-8164-17E18C0BA234}</c15:txfldGUID>
                      <c15:f>Diagramm!$K$63</c15:f>
                      <c15:dlblFieldTableCache>
                        <c:ptCount val="1"/>
                      </c15:dlblFieldTableCache>
                    </c15:dlblFTEntry>
                  </c15:dlblFieldTable>
                  <c15:showDataLabelsRange val="0"/>
                </c:ext>
                <c:ext xmlns:c16="http://schemas.microsoft.com/office/drawing/2014/chart" uri="{C3380CC4-5D6E-409C-BE32-E72D297353CC}">
                  <c16:uniqueId val="{00000028-D599-41B0-BE3A-F7E29FD6A58C}"/>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{775CCB1B-429E-4630-8CC9-23EFD41C584A}</c15:txfldGUID>
                      <c15:f>Diagramm!$K$64</c15:f>
                      <c15:dlblFieldTableCache>
                        <c:ptCount val="1"/>
                      </c15:dlblFieldTableCache>
                    </c15:dlblFTEntry>
                  </c15:dlblFieldTable>
                  <c15:showDataLabelsRange val="0"/>
                </c:ext>
                <c:ext xmlns:c16="http://schemas.microsoft.com/office/drawing/2014/chart" uri="{C3380CC4-5D6E-409C-BE32-E72D297353CC}">
                  <c16:uniqueId val="{00000029-D599-41B0-BE3A-F7E29FD6A58C}"/>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{90E4FA08-3555-43C8-B1F7-4A4F0EB82CF3}</c15:txfldGUID>
                      <c15:f>Diagramm!$K$65</c15:f>
                      <c15:dlblFieldTableCache>
                        <c:ptCount val="1"/>
                      </c15:dlblFieldTableCache>
                    </c15:dlblFTEntry>
                  </c15:dlblFieldTable>
                  <c15:showDataLabelsRange val="0"/>
                </c:ext>
                <c:ext xmlns:c16="http://schemas.microsoft.com/office/drawing/2014/chart" uri="{C3380CC4-5D6E-409C-BE32-E72D297353CC}">
                  <c16:uniqueId val="{0000002A-D599-41B0-BE3A-F7E29FD6A58C}"/>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{D9178F8C-BC27-4CCA-A6A7-2E9BF4DD93A9}</c15:txfldGUID>
                      <c15:f>Diagramm!$K$66</c15:f>
                      <c15:dlblFieldTableCache>
                        <c:ptCount val="1"/>
                      </c15:dlblFieldTableCache>
                    </c15:dlblFTEntry>
                  </c15:dlblFieldTable>
                  <c15:showDataLabelsRange val="0"/>
                </c:ext>
                <c:ext xmlns:c16="http://schemas.microsoft.com/office/drawing/2014/chart" uri="{C3380CC4-5D6E-409C-BE32-E72D297353CC}">
                  <c16:uniqueId val="{0000002B-D599-41B0-BE3A-F7E29FD6A58C}"/>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{15771185-FF3E-4A49-B702-1B1B124F37C6}</c15:txfldGUID>
                      <c15:f>Diagramm!$K$67</c15:f>
                      <c15:dlblFieldTableCache>
                        <c:ptCount val="1"/>
                      </c15:dlblFieldTableCache>
                    </c15:dlblFTEntry>
                  </c15:dlblFieldTable>
                  <c15:showDataLabelsRange val="0"/>
                </c:ext>
                <c:ext xmlns:c16="http://schemas.microsoft.com/office/drawing/2014/chart" uri="{C3380CC4-5D6E-409C-BE32-E72D297353CC}">
                  <c16:uniqueId val="{0000002C-D599-41B0-BE3A-F7E29FD6A58C}"/>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D599-41B0-BE3A-F7E29FD6A58C}"/>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{78641EED-57EF-464F-A6FD-FBF6BC6FCEF3}</c15:txfldGUID>
                      <c15:f>Diagramm!$J$46</c15:f>
                      <c15:dlblFieldTableCache>
                        <c:ptCount val="1"/>
                      </c15:dlblFieldTableCache>
                    </c15:dlblFTEntry>
                  </c15:dlblFieldTable>
                  <c15:showDataLabelsRange val="0"/>
                </c:ext>
                <c:ext xmlns:c16="http://schemas.microsoft.com/office/drawing/2014/chart" uri="{C3380CC4-5D6E-409C-BE32-E72D297353CC}">
                  <c16:uniqueId val="{0000002E-D599-41B0-BE3A-F7E29FD6A58C}"/>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{C7C0FD02-C947-450C-A4C5-D15B47E1F15D}</c15:txfldGUID>
                      <c15:f>Diagramm!$J$47</c15:f>
                      <c15:dlblFieldTableCache>
                        <c:ptCount val="1"/>
                      </c15:dlblFieldTableCache>
                    </c15:dlblFTEntry>
                  </c15:dlblFieldTable>
                  <c15:showDataLabelsRange val="0"/>
                </c:ext>
                <c:ext xmlns:c16="http://schemas.microsoft.com/office/drawing/2014/chart" uri="{C3380CC4-5D6E-409C-BE32-E72D297353CC}">
                  <c16:uniqueId val="{0000002F-D599-41B0-BE3A-F7E29FD6A58C}"/>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{9D0F9673-32A8-4D7B-B9C3-793920221C71}</c15:txfldGUID>
                      <c15:f>Diagramm!$J$48</c15:f>
                      <c15:dlblFieldTableCache>
                        <c:ptCount val="1"/>
                      </c15:dlblFieldTableCache>
                    </c15:dlblFTEntry>
                  </c15:dlblFieldTable>
                  <c15:showDataLabelsRange val="0"/>
                </c:ext>
                <c:ext xmlns:c16="http://schemas.microsoft.com/office/drawing/2014/chart" uri="{C3380CC4-5D6E-409C-BE32-E72D297353CC}">
                  <c16:uniqueId val="{00000030-D599-41B0-BE3A-F7E29FD6A58C}"/>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{BE8A6C20-A58A-4354-955B-C2D3DC462975}</c15:txfldGUID>
                      <c15:f>Diagramm!$J$49</c15:f>
                      <c15:dlblFieldTableCache>
                        <c:ptCount val="1"/>
                      </c15:dlblFieldTableCache>
                    </c15:dlblFTEntry>
                  </c15:dlblFieldTable>
                  <c15:showDataLabelsRange val="0"/>
                </c:ext>
                <c:ext xmlns:c16="http://schemas.microsoft.com/office/drawing/2014/chart" uri="{C3380CC4-5D6E-409C-BE32-E72D297353CC}">
                  <c16:uniqueId val="{00000031-D599-41B0-BE3A-F7E29FD6A58C}"/>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{AABF1D5F-1D8F-42B3-8F26-0C85B4B18AA7}</c15:txfldGUID>
                      <c15:f>Diagramm!$J$50</c15:f>
                      <c15:dlblFieldTableCache>
                        <c:ptCount val="1"/>
                      </c15:dlblFieldTableCache>
                    </c15:dlblFTEntry>
                  </c15:dlblFieldTable>
                  <c15:showDataLabelsRange val="0"/>
                </c:ext>
                <c:ext xmlns:c16="http://schemas.microsoft.com/office/drawing/2014/chart" uri="{C3380CC4-5D6E-409C-BE32-E72D297353CC}">
                  <c16:uniqueId val="{00000032-D599-41B0-BE3A-F7E29FD6A58C}"/>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{027E74BE-9B74-4F96-973C-E320E9F7C6E6}</c15:txfldGUID>
                      <c15:f>Diagramm!$J$51</c15:f>
                      <c15:dlblFieldTableCache>
                        <c:ptCount val="1"/>
                      </c15:dlblFieldTableCache>
                    </c15:dlblFTEntry>
                  </c15:dlblFieldTable>
                  <c15:showDataLabelsRange val="0"/>
                </c:ext>
                <c:ext xmlns:c16="http://schemas.microsoft.com/office/drawing/2014/chart" uri="{C3380CC4-5D6E-409C-BE32-E72D297353CC}">
                  <c16:uniqueId val="{00000033-D599-41B0-BE3A-F7E29FD6A58C}"/>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{7B4F4CF5-9270-406C-A6EA-CAC237A68675}</c15:txfldGUID>
                      <c15:f>Diagramm!$J$52</c15:f>
                      <c15:dlblFieldTableCache>
                        <c:ptCount val="1"/>
                      </c15:dlblFieldTableCache>
                    </c15:dlblFTEntry>
                  </c15:dlblFieldTable>
                  <c15:showDataLabelsRange val="0"/>
                </c:ext>
                <c:ext xmlns:c16="http://schemas.microsoft.com/office/drawing/2014/chart" uri="{C3380CC4-5D6E-409C-BE32-E72D297353CC}">
                  <c16:uniqueId val="{00000034-D599-41B0-BE3A-F7E29FD6A58C}"/>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{F07D4E79-5ACD-4227-89A7-2F3EC2C7E916}</c15:txfldGUID>
                      <c15:f>Diagramm!$J$53</c15:f>
                      <c15:dlblFieldTableCache>
                        <c:ptCount val="1"/>
                      </c15:dlblFieldTableCache>
                    </c15:dlblFTEntry>
                  </c15:dlblFieldTable>
                  <c15:showDataLabelsRange val="0"/>
                </c:ext>
                <c:ext xmlns:c16="http://schemas.microsoft.com/office/drawing/2014/chart" uri="{C3380CC4-5D6E-409C-BE32-E72D297353CC}">
                  <c16:uniqueId val="{00000035-D599-41B0-BE3A-F7E29FD6A58C}"/>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{470E07EE-E4A4-4039-97CB-E64D1B054994}</c15:txfldGUID>
                      <c15:f>Diagramm!$J$54</c15:f>
                      <c15:dlblFieldTableCache>
                        <c:ptCount val="1"/>
                      </c15:dlblFieldTableCache>
                    </c15:dlblFTEntry>
                  </c15:dlblFieldTable>
                  <c15:showDataLabelsRange val="0"/>
                </c:ext>
                <c:ext xmlns:c16="http://schemas.microsoft.com/office/drawing/2014/chart" uri="{C3380CC4-5D6E-409C-BE32-E72D297353CC}">
                  <c16:uniqueId val="{00000036-D599-41B0-BE3A-F7E29FD6A58C}"/>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{7DE61EFC-BBF7-408C-B9AB-F5C857C4B217}</c15:txfldGUID>
                      <c15:f>Diagramm!$J$55</c15:f>
                      <c15:dlblFieldTableCache>
                        <c:ptCount val="1"/>
                      </c15:dlblFieldTableCache>
                    </c15:dlblFTEntry>
                  </c15:dlblFieldTable>
                  <c15:showDataLabelsRange val="0"/>
                </c:ext>
                <c:ext xmlns:c16="http://schemas.microsoft.com/office/drawing/2014/chart" uri="{C3380CC4-5D6E-409C-BE32-E72D297353CC}">
                  <c16:uniqueId val="{00000037-D599-41B0-BE3A-F7E29FD6A58C}"/>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{A6E66C88-9101-40F2-AF7B-AA7656161DCC}</c15:txfldGUID>
                      <c15:f>Diagramm!$J$56</c15:f>
                      <c15:dlblFieldTableCache>
                        <c:ptCount val="1"/>
                      </c15:dlblFieldTableCache>
                    </c15:dlblFTEntry>
                  </c15:dlblFieldTable>
                  <c15:showDataLabelsRange val="0"/>
                </c:ext>
                <c:ext xmlns:c16="http://schemas.microsoft.com/office/drawing/2014/chart" uri="{C3380CC4-5D6E-409C-BE32-E72D297353CC}">
                  <c16:uniqueId val="{00000038-D599-41B0-BE3A-F7E29FD6A58C}"/>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{73804F63-0EE7-4CE4-9472-71CD6FBDA833}</c15:txfldGUID>
                      <c15:f>Diagramm!$J$57</c15:f>
                      <c15:dlblFieldTableCache>
                        <c:ptCount val="1"/>
                      </c15:dlblFieldTableCache>
                    </c15:dlblFTEntry>
                  </c15:dlblFieldTable>
                  <c15:showDataLabelsRange val="0"/>
                </c:ext>
                <c:ext xmlns:c16="http://schemas.microsoft.com/office/drawing/2014/chart" uri="{C3380CC4-5D6E-409C-BE32-E72D297353CC}">
                  <c16:uniqueId val="{00000039-D599-41B0-BE3A-F7E29FD6A58C}"/>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{AE9BC292-26B0-4826-AB5A-DD40FF566379}</c15:txfldGUID>
                      <c15:f>Diagramm!$J$58</c15:f>
                      <c15:dlblFieldTableCache>
                        <c:ptCount val="1"/>
                      </c15:dlblFieldTableCache>
                    </c15:dlblFTEntry>
                  </c15:dlblFieldTable>
                  <c15:showDataLabelsRange val="0"/>
                </c:ext>
                <c:ext xmlns:c16="http://schemas.microsoft.com/office/drawing/2014/chart" uri="{C3380CC4-5D6E-409C-BE32-E72D297353CC}">
                  <c16:uniqueId val="{0000003A-D599-41B0-BE3A-F7E29FD6A58C}"/>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{4E6E9F2E-E022-481F-9624-5B015A97E0A8}</c15:txfldGUID>
                      <c15:f>Diagramm!$J$59</c15:f>
                      <c15:dlblFieldTableCache>
                        <c:ptCount val="1"/>
                      </c15:dlblFieldTableCache>
                    </c15:dlblFTEntry>
                  </c15:dlblFieldTable>
                  <c15:showDataLabelsRange val="0"/>
                </c:ext>
                <c:ext xmlns:c16="http://schemas.microsoft.com/office/drawing/2014/chart" uri="{C3380CC4-5D6E-409C-BE32-E72D297353CC}">
                  <c16:uniqueId val="{0000003B-D599-41B0-BE3A-F7E29FD6A58C}"/>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{7711F4FD-045C-4184-989B-A2B80E677C6A}</c15:txfldGUID>
                      <c15:f>Diagramm!$J$60</c15:f>
                      <c15:dlblFieldTableCache>
                        <c:ptCount val="1"/>
                      </c15:dlblFieldTableCache>
                    </c15:dlblFTEntry>
                  </c15:dlblFieldTable>
                  <c15:showDataLabelsRange val="0"/>
                </c:ext>
                <c:ext xmlns:c16="http://schemas.microsoft.com/office/drawing/2014/chart" uri="{C3380CC4-5D6E-409C-BE32-E72D297353CC}">
                  <c16:uniqueId val="{0000003C-D599-41B0-BE3A-F7E29FD6A58C}"/>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{DDA68918-7140-4D9A-BDBC-7ECD1C331184}</c15:txfldGUID>
                      <c15:f>Diagramm!$J$61</c15:f>
                      <c15:dlblFieldTableCache>
                        <c:ptCount val="1"/>
                      </c15:dlblFieldTableCache>
                    </c15:dlblFTEntry>
                  </c15:dlblFieldTable>
                  <c15:showDataLabelsRange val="0"/>
                </c:ext>
                <c:ext xmlns:c16="http://schemas.microsoft.com/office/drawing/2014/chart" uri="{C3380CC4-5D6E-409C-BE32-E72D297353CC}">
                  <c16:uniqueId val="{0000003D-D599-41B0-BE3A-F7E29FD6A58C}"/>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{4C096748-3C06-42CA-A874-4BA6E70E25C7}</c15:txfldGUID>
                      <c15:f>Diagramm!$J$62</c15:f>
                      <c15:dlblFieldTableCache>
                        <c:ptCount val="1"/>
                      </c15:dlblFieldTableCache>
                    </c15:dlblFTEntry>
                  </c15:dlblFieldTable>
                  <c15:showDataLabelsRange val="0"/>
                </c:ext>
                <c:ext xmlns:c16="http://schemas.microsoft.com/office/drawing/2014/chart" uri="{C3380CC4-5D6E-409C-BE32-E72D297353CC}">
                  <c16:uniqueId val="{0000003E-D599-41B0-BE3A-F7E29FD6A58C}"/>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{399BD3CB-07C4-4D43-87FB-55696D84F257}</c15:txfldGUID>
                      <c15:f>Diagramm!$J$63</c15:f>
                      <c15:dlblFieldTableCache>
                        <c:ptCount val="1"/>
                      </c15:dlblFieldTableCache>
                    </c15:dlblFTEntry>
                  </c15:dlblFieldTable>
                  <c15:showDataLabelsRange val="0"/>
                </c:ext>
                <c:ext xmlns:c16="http://schemas.microsoft.com/office/drawing/2014/chart" uri="{C3380CC4-5D6E-409C-BE32-E72D297353CC}">
                  <c16:uniqueId val="{0000003F-D599-41B0-BE3A-F7E29FD6A58C}"/>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{DF4586BF-7841-4E82-8D84-B95AD3FBD5DA}</c15:txfldGUID>
                      <c15:f>Diagramm!$J$64</c15:f>
                      <c15:dlblFieldTableCache>
                        <c:ptCount val="1"/>
                      </c15:dlblFieldTableCache>
                    </c15:dlblFTEntry>
                  </c15:dlblFieldTable>
                  <c15:showDataLabelsRange val="0"/>
                </c:ext>
                <c:ext xmlns:c16="http://schemas.microsoft.com/office/drawing/2014/chart" uri="{C3380CC4-5D6E-409C-BE32-E72D297353CC}">
                  <c16:uniqueId val="{00000040-D599-41B0-BE3A-F7E29FD6A58C}"/>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{672EA615-9F60-4DE7-8FBC-12E275FA248C}</c15:txfldGUID>
                      <c15:f>Diagramm!$J$65</c15:f>
                      <c15:dlblFieldTableCache>
                        <c:ptCount val="1"/>
                      </c15:dlblFieldTableCache>
                    </c15:dlblFTEntry>
                  </c15:dlblFieldTable>
                  <c15:showDataLabelsRange val="0"/>
                </c:ext>
                <c:ext xmlns:c16="http://schemas.microsoft.com/office/drawing/2014/chart" uri="{C3380CC4-5D6E-409C-BE32-E72D297353CC}">
                  <c16:uniqueId val="{00000041-D599-41B0-BE3A-F7E29FD6A58C}"/>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{FB9603CA-EA04-4EEC-8AC6-B29BEEB6FF16}</c15:txfldGUID>
                      <c15:f>Diagramm!$J$66</c15:f>
                      <c15:dlblFieldTableCache>
                        <c:ptCount val="1"/>
                      </c15:dlblFieldTableCache>
                    </c15:dlblFTEntry>
                  </c15:dlblFieldTable>
                  <c15:showDataLabelsRange val="0"/>
                </c:ext>
                <c:ext xmlns:c16="http://schemas.microsoft.com/office/drawing/2014/chart" uri="{C3380CC4-5D6E-409C-BE32-E72D297353CC}">
                  <c16:uniqueId val="{00000042-D599-41B0-BE3A-F7E29FD6A58C}"/>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{ED80D32F-9233-47BE-BF84-D8EB89CFFBE9}</c15:txfldGUID>
                      <c15:f>Diagramm!$J$67</c15:f>
                      <c15:dlblFieldTableCache>
                        <c:ptCount val="1"/>
                      </c15:dlblFieldTableCache>
                    </c15:dlblFTEntry>
                  </c15:dlblFieldTable>
                  <c15:showDataLabelsRange val="0"/>
                </c:ext>
                <c:ext xmlns:c16="http://schemas.microsoft.com/office/drawing/2014/chart" uri="{C3380CC4-5D6E-409C-BE32-E72D297353CC}">
                  <c16:uniqueId val="{00000043-D599-41B0-BE3A-F7E29FD6A58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D599-41B0-BE3A-F7E29FD6A58C}"/>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15A-4700-8938-81EAFA89E767}"/>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15A-4700-8938-81EAFA89E767}"/>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15A-4700-8938-81EAFA89E767}"/>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15A-4700-8938-81EAFA89E767}"/>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15A-4700-8938-81EAFA89E767}"/>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15A-4700-8938-81EAFA89E767}"/>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15A-4700-8938-81EAFA89E767}"/>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15A-4700-8938-81EAFA89E767}"/>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15A-4700-8938-81EAFA89E767}"/>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15A-4700-8938-81EAFA89E767}"/>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15A-4700-8938-81EAFA89E767}"/>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15A-4700-8938-81EAFA89E767}"/>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015A-4700-8938-81EAFA89E767}"/>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015A-4700-8938-81EAFA89E767}"/>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015A-4700-8938-81EAFA89E767}"/>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015A-4700-8938-81EAFA89E767}"/>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15A-4700-8938-81EAFA89E767}"/>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015A-4700-8938-81EAFA89E767}"/>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015A-4700-8938-81EAFA89E767}"/>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015A-4700-8938-81EAFA89E767}"/>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015A-4700-8938-81EAFA89E767}"/>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015A-4700-8938-81EAFA89E76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015A-4700-8938-81EAFA89E767}"/>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015A-4700-8938-81EAFA89E767}"/>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015A-4700-8938-81EAFA89E767}"/>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015A-4700-8938-81EAFA89E767}"/>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015A-4700-8938-81EAFA89E767}"/>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015A-4700-8938-81EAFA89E767}"/>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015A-4700-8938-81EAFA89E767}"/>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015A-4700-8938-81EAFA89E767}"/>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015A-4700-8938-81EAFA89E767}"/>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015A-4700-8938-81EAFA89E767}"/>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015A-4700-8938-81EAFA89E767}"/>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015A-4700-8938-81EAFA89E767}"/>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015A-4700-8938-81EAFA89E767}"/>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015A-4700-8938-81EAFA89E767}"/>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015A-4700-8938-81EAFA89E767}"/>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015A-4700-8938-81EAFA89E767}"/>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015A-4700-8938-81EAFA89E767}"/>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015A-4700-8938-81EAFA89E767}"/>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015A-4700-8938-81EAFA89E767}"/>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015A-4700-8938-81EAFA89E767}"/>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015A-4700-8938-81EAFA89E767}"/>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015A-4700-8938-81EAFA89E767}"/>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015A-4700-8938-81EAFA89E767}"/>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015A-4700-8938-81EAFA89E767}"/>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015A-4700-8938-81EAFA89E767}"/>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015A-4700-8938-81EAFA89E767}"/>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015A-4700-8938-81EAFA89E767}"/>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015A-4700-8938-81EAFA89E767}"/>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015A-4700-8938-81EAFA89E767}"/>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015A-4700-8938-81EAFA89E767}"/>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015A-4700-8938-81EAFA89E767}"/>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015A-4700-8938-81EAFA89E767}"/>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015A-4700-8938-81EAFA89E767}"/>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015A-4700-8938-81EAFA89E767}"/>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015A-4700-8938-81EAFA89E767}"/>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015A-4700-8938-81EAFA89E767}"/>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015A-4700-8938-81EAFA89E767}"/>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015A-4700-8938-81EAFA89E767}"/>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015A-4700-8938-81EAFA89E767}"/>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015A-4700-8938-81EAFA89E767}"/>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015A-4700-8938-81EAFA89E767}"/>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015A-4700-8938-81EAFA89E767}"/>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015A-4700-8938-81EAFA89E767}"/>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015A-4700-8938-81EAFA89E767}"/>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015A-4700-8938-81EAFA89E767}"/>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015A-4700-8938-81EAFA89E76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015A-4700-8938-81EAFA89E767}"/>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102.82243220026996</c:v>
                </c:pt>
                <c:pt idx="2">
                  <c:v>104.60997259377429</c:v>
                </c:pt>
                <c:pt idx="3">
                  <c:v>99.836380742013333</c:v>
                </c:pt>
                <c:pt idx="4">
                  <c:v>102.16386468687364</c:v>
                </c:pt>
                <c:pt idx="5">
                  <c:v>105.51805947560027</c:v>
                </c:pt>
                <c:pt idx="6">
                  <c:v>108.05824845584324</c:v>
                </c:pt>
                <c:pt idx="7">
                  <c:v>103.48099971366629</c:v>
                </c:pt>
                <c:pt idx="8">
                  <c:v>105.09264940483496</c:v>
                </c:pt>
                <c:pt idx="9">
                  <c:v>107.82509101321224</c:v>
                </c:pt>
                <c:pt idx="10">
                  <c:v>110.19347977256923</c:v>
                </c:pt>
                <c:pt idx="11">
                  <c:v>105.89029328751994</c:v>
                </c:pt>
                <c:pt idx="12">
                  <c:v>108.81907800548124</c:v>
                </c:pt>
                <c:pt idx="13">
                  <c:v>110.80296150856957</c:v>
                </c:pt>
                <c:pt idx="14">
                  <c:v>113.50267926534954</c:v>
                </c:pt>
                <c:pt idx="15">
                  <c:v>109.67398862846156</c:v>
                </c:pt>
                <c:pt idx="16">
                  <c:v>112.42279216263755</c:v>
                </c:pt>
                <c:pt idx="17">
                  <c:v>115.42520554669284</c:v>
                </c:pt>
                <c:pt idx="18">
                  <c:v>118.25990919131182</c:v>
                </c:pt>
                <c:pt idx="19">
                  <c:v>114.12034196424918</c:v>
                </c:pt>
                <c:pt idx="20">
                  <c:v>116.57463083404917</c:v>
                </c:pt>
                <c:pt idx="21">
                  <c:v>118.69350022497649</c:v>
                </c:pt>
                <c:pt idx="22">
                  <c:v>121.1191557246288</c:v>
                </c:pt>
                <c:pt idx="23">
                  <c:v>116.76688346218349</c:v>
                </c:pt>
                <c:pt idx="24">
                  <c:v>118.71804311367448</c:v>
                </c:pt>
              </c:numCache>
            </c:numRef>
          </c:val>
          <c:smooth val="0"/>
          <c:extLst>
            <c:ext xmlns:c16="http://schemas.microsoft.com/office/drawing/2014/chart" uri="{C3380CC4-5D6E-409C-BE32-E72D297353CC}">
              <c16:uniqueId val="{00000000-9D20-4738-B9C0-421A8C8F6FDF}"/>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106.11916264090178</c:v>
                </c:pt>
                <c:pt idx="2">
                  <c:v>111.48684916800859</c:v>
                </c:pt>
                <c:pt idx="3">
                  <c:v>108.7493290391841</c:v>
                </c:pt>
                <c:pt idx="4">
                  <c:v>109.50080515297907</c:v>
                </c:pt>
                <c:pt idx="5">
                  <c:v>115.3515834675255</c:v>
                </c:pt>
                <c:pt idx="6">
                  <c:v>117.23027375201289</c:v>
                </c:pt>
                <c:pt idx="7">
                  <c:v>114.06333870101986</c:v>
                </c:pt>
                <c:pt idx="8">
                  <c:v>117.44498121309717</c:v>
                </c:pt>
                <c:pt idx="9">
                  <c:v>121.79280730005368</c:v>
                </c:pt>
                <c:pt idx="10">
                  <c:v>124.9597423510467</c:v>
                </c:pt>
                <c:pt idx="11">
                  <c:v>123.08105206655931</c:v>
                </c:pt>
                <c:pt idx="12">
                  <c:v>125.01341921631777</c:v>
                </c:pt>
                <c:pt idx="13">
                  <c:v>131.83038110574344</c:v>
                </c:pt>
                <c:pt idx="14">
                  <c:v>134.83628556092324</c:v>
                </c:pt>
                <c:pt idx="15">
                  <c:v>131.99141170155664</c:v>
                </c:pt>
                <c:pt idx="16">
                  <c:v>135.10466988727859</c:v>
                </c:pt>
                <c:pt idx="17">
                  <c:v>138.593666129898</c:v>
                </c:pt>
                <c:pt idx="18">
                  <c:v>142.88781535158347</c:v>
                </c:pt>
                <c:pt idx="19">
                  <c:v>140.90177133655396</c:v>
                </c:pt>
                <c:pt idx="20">
                  <c:v>146.80622651637145</c:v>
                </c:pt>
                <c:pt idx="21">
                  <c:v>150.2415458937198</c:v>
                </c:pt>
                <c:pt idx="22">
                  <c:v>155.12614063338702</c:v>
                </c:pt>
                <c:pt idx="23">
                  <c:v>150.9393451422437</c:v>
                </c:pt>
                <c:pt idx="24">
                  <c:v>148.41653247450347</c:v>
                </c:pt>
              </c:numCache>
            </c:numRef>
          </c:val>
          <c:smooth val="0"/>
          <c:extLst>
            <c:ext xmlns:c16="http://schemas.microsoft.com/office/drawing/2014/chart" uri="{C3380CC4-5D6E-409C-BE32-E72D297353CC}">
              <c16:uniqueId val="{00000001-9D20-4738-B9C0-421A8C8F6FDF}"/>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100.14198782961461</c:v>
                </c:pt>
                <c:pt idx="2">
                  <c:v>101.60243407707912</c:v>
                </c:pt>
                <c:pt idx="3">
                  <c:v>102.90060851926978</c:v>
                </c:pt>
                <c:pt idx="4">
                  <c:v>101.01419878296144</c:v>
                </c:pt>
                <c:pt idx="5">
                  <c:v>100.24340770791076</c:v>
                </c:pt>
                <c:pt idx="6">
                  <c:v>100.30425963488845</c:v>
                </c:pt>
                <c:pt idx="7">
                  <c:v>100.02028397565923</c:v>
                </c:pt>
                <c:pt idx="8">
                  <c:v>100.04056795131847</c:v>
                </c:pt>
                <c:pt idx="9">
                  <c:v>99.087221095334684</c:v>
                </c:pt>
                <c:pt idx="10">
                  <c:v>98.620689655172413</c:v>
                </c:pt>
                <c:pt idx="11">
                  <c:v>98.985801217038542</c:v>
                </c:pt>
                <c:pt idx="12">
                  <c:v>98.722109533468554</c:v>
                </c:pt>
                <c:pt idx="13">
                  <c:v>98.620689655172413</c:v>
                </c:pt>
                <c:pt idx="14">
                  <c:v>98.539553752535497</c:v>
                </c:pt>
                <c:pt idx="15">
                  <c:v>99.756592292089252</c:v>
                </c:pt>
                <c:pt idx="16">
                  <c:v>98.640973630831638</c:v>
                </c:pt>
                <c:pt idx="17">
                  <c:v>97.748478701825562</c:v>
                </c:pt>
                <c:pt idx="18">
                  <c:v>97.890466531440154</c:v>
                </c:pt>
                <c:pt idx="19">
                  <c:v>98.356997971602439</c:v>
                </c:pt>
                <c:pt idx="20">
                  <c:v>97.139959432048684</c:v>
                </c:pt>
                <c:pt idx="21">
                  <c:v>96.79513184584178</c:v>
                </c:pt>
                <c:pt idx="22">
                  <c:v>95.314401622718051</c:v>
                </c:pt>
                <c:pt idx="23">
                  <c:v>96.125760649087226</c:v>
                </c:pt>
                <c:pt idx="24">
                  <c:v>93.6105476673428</c:v>
                </c:pt>
              </c:numCache>
            </c:numRef>
          </c:val>
          <c:smooth val="0"/>
          <c:extLst>
            <c:ext xmlns:c16="http://schemas.microsoft.com/office/drawing/2014/chart" uri="{C3380CC4-5D6E-409C-BE32-E72D297353CC}">
              <c16:uniqueId val="{00000002-9D20-4738-B9C0-421A8C8F6FDF}"/>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9D20-4738-B9C0-421A8C8F6FDF}"/>
                </c:ext>
              </c:extLst>
            </c:dLbl>
            <c:dLbl>
              <c:idx val="1"/>
              <c:delete val="1"/>
              <c:extLst>
                <c:ext xmlns:c15="http://schemas.microsoft.com/office/drawing/2012/chart" uri="{CE6537A1-D6FC-4f65-9D91-7224C49458BB}"/>
                <c:ext xmlns:c16="http://schemas.microsoft.com/office/drawing/2014/chart" uri="{C3380CC4-5D6E-409C-BE32-E72D297353CC}">
                  <c16:uniqueId val="{00000004-9D20-4738-B9C0-421A8C8F6FDF}"/>
                </c:ext>
              </c:extLst>
            </c:dLbl>
            <c:dLbl>
              <c:idx val="2"/>
              <c:delete val="1"/>
              <c:extLst>
                <c:ext xmlns:c15="http://schemas.microsoft.com/office/drawing/2012/chart" uri="{CE6537A1-D6FC-4f65-9D91-7224C49458BB}"/>
                <c:ext xmlns:c16="http://schemas.microsoft.com/office/drawing/2014/chart" uri="{C3380CC4-5D6E-409C-BE32-E72D297353CC}">
                  <c16:uniqueId val="{00000005-9D20-4738-B9C0-421A8C8F6FDF}"/>
                </c:ext>
              </c:extLst>
            </c:dLbl>
            <c:dLbl>
              <c:idx val="3"/>
              <c:delete val="1"/>
              <c:extLst>
                <c:ext xmlns:c15="http://schemas.microsoft.com/office/drawing/2012/chart" uri="{CE6537A1-D6FC-4f65-9D91-7224C49458BB}"/>
                <c:ext xmlns:c16="http://schemas.microsoft.com/office/drawing/2014/chart" uri="{C3380CC4-5D6E-409C-BE32-E72D297353CC}">
                  <c16:uniqueId val="{00000006-9D20-4738-B9C0-421A8C8F6FDF}"/>
                </c:ext>
              </c:extLst>
            </c:dLbl>
            <c:dLbl>
              <c:idx val="4"/>
              <c:delete val="1"/>
              <c:extLst>
                <c:ext xmlns:c15="http://schemas.microsoft.com/office/drawing/2012/chart" uri="{CE6537A1-D6FC-4f65-9D91-7224C49458BB}"/>
                <c:ext xmlns:c16="http://schemas.microsoft.com/office/drawing/2014/chart" uri="{C3380CC4-5D6E-409C-BE32-E72D297353CC}">
                  <c16:uniqueId val="{00000007-9D20-4738-B9C0-421A8C8F6FDF}"/>
                </c:ext>
              </c:extLst>
            </c:dLbl>
            <c:dLbl>
              <c:idx val="5"/>
              <c:delete val="1"/>
              <c:extLst>
                <c:ext xmlns:c15="http://schemas.microsoft.com/office/drawing/2012/chart" uri="{CE6537A1-D6FC-4f65-9D91-7224C49458BB}"/>
                <c:ext xmlns:c16="http://schemas.microsoft.com/office/drawing/2014/chart" uri="{C3380CC4-5D6E-409C-BE32-E72D297353CC}">
                  <c16:uniqueId val="{00000008-9D20-4738-B9C0-421A8C8F6FDF}"/>
                </c:ext>
              </c:extLst>
            </c:dLbl>
            <c:dLbl>
              <c:idx val="6"/>
              <c:delete val="1"/>
              <c:extLst>
                <c:ext xmlns:c15="http://schemas.microsoft.com/office/drawing/2012/chart" uri="{CE6537A1-D6FC-4f65-9D91-7224C49458BB}"/>
                <c:ext xmlns:c16="http://schemas.microsoft.com/office/drawing/2014/chart" uri="{C3380CC4-5D6E-409C-BE32-E72D297353CC}">
                  <c16:uniqueId val="{00000009-9D20-4738-B9C0-421A8C8F6FDF}"/>
                </c:ext>
              </c:extLst>
            </c:dLbl>
            <c:dLbl>
              <c:idx val="7"/>
              <c:delete val="1"/>
              <c:extLst>
                <c:ext xmlns:c15="http://schemas.microsoft.com/office/drawing/2012/chart" uri="{CE6537A1-D6FC-4f65-9D91-7224C49458BB}"/>
                <c:ext xmlns:c16="http://schemas.microsoft.com/office/drawing/2014/chart" uri="{C3380CC4-5D6E-409C-BE32-E72D297353CC}">
                  <c16:uniqueId val="{0000000A-9D20-4738-B9C0-421A8C8F6FDF}"/>
                </c:ext>
              </c:extLst>
            </c:dLbl>
            <c:dLbl>
              <c:idx val="8"/>
              <c:delete val="1"/>
              <c:extLst>
                <c:ext xmlns:c15="http://schemas.microsoft.com/office/drawing/2012/chart" uri="{CE6537A1-D6FC-4f65-9D91-7224C49458BB}"/>
                <c:ext xmlns:c16="http://schemas.microsoft.com/office/drawing/2014/chart" uri="{C3380CC4-5D6E-409C-BE32-E72D297353CC}">
                  <c16:uniqueId val="{0000000B-9D20-4738-B9C0-421A8C8F6FDF}"/>
                </c:ext>
              </c:extLst>
            </c:dLbl>
            <c:dLbl>
              <c:idx val="9"/>
              <c:delete val="1"/>
              <c:extLst>
                <c:ext xmlns:c15="http://schemas.microsoft.com/office/drawing/2012/chart" uri="{CE6537A1-D6FC-4f65-9D91-7224C49458BB}"/>
                <c:ext xmlns:c16="http://schemas.microsoft.com/office/drawing/2014/chart" uri="{C3380CC4-5D6E-409C-BE32-E72D297353CC}">
                  <c16:uniqueId val="{0000000C-9D20-4738-B9C0-421A8C8F6FDF}"/>
                </c:ext>
              </c:extLst>
            </c:dLbl>
            <c:dLbl>
              <c:idx val="10"/>
              <c:delete val="1"/>
              <c:extLst>
                <c:ext xmlns:c15="http://schemas.microsoft.com/office/drawing/2012/chart" uri="{CE6537A1-D6FC-4f65-9D91-7224C49458BB}"/>
                <c:ext xmlns:c16="http://schemas.microsoft.com/office/drawing/2014/chart" uri="{C3380CC4-5D6E-409C-BE32-E72D297353CC}">
                  <c16:uniqueId val="{0000000D-9D20-4738-B9C0-421A8C8F6FDF}"/>
                </c:ext>
              </c:extLst>
            </c:dLbl>
            <c:dLbl>
              <c:idx val="11"/>
              <c:delete val="1"/>
              <c:extLst>
                <c:ext xmlns:c15="http://schemas.microsoft.com/office/drawing/2012/chart" uri="{CE6537A1-D6FC-4f65-9D91-7224C49458BB}"/>
                <c:ext xmlns:c16="http://schemas.microsoft.com/office/drawing/2014/chart" uri="{C3380CC4-5D6E-409C-BE32-E72D297353CC}">
                  <c16:uniqueId val="{0000000E-9D20-4738-B9C0-421A8C8F6FDF}"/>
                </c:ext>
              </c:extLst>
            </c:dLbl>
            <c:dLbl>
              <c:idx val="12"/>
              <c:delete val="1"/>
              <c:extLst>
                <c:ext xmlns:c15="http://schemas.microsoft.com/office/drawing/2012/chart" uri="{CE6537A1-D6FC-4f65-9D91-7224C49458BB}"/>
                <c:ext xmlns:c16="http://schemas.microsoft.com/office/drawing/2014/chart" uri="{C3380CC4-5D6E-409C-BE32-E72D297353CC}">
                  <c16:uniqueId val="{0000000F-9D20-4738-B9C0-421A8C8F6FDF}"/>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9D20-4738-B9C0-421A8C8F6FDF}"/>
                </c:ext>
              </c:extLst>
            </c:dLbl>
            <c:dLbl>
              <c:idx val="14"/>
              <c:delete val="1"/>
              <c:extLst>
                <c:ext xmlns:c15="http://schemas.microsoft.com/office/drawing/2012/chart" uri="{CE6537A1-D6FC-4f65-9D91-7224C49458BB}"/>
                <c:ext xmlns:c16="http://schemas.microsoft.com/office/drawing/2014/chart" uri="{C3380CC4-5D6E-409C-BE32-E72D297353CC}">
                  <c16:uniqueId val="{00000011-9D20-4738-B9C0-421A8C8F6FDF}"/>
                </c:ext>
              </c:extLst>
            </c:dLbl>
            <c:dLbl>
              <c:idx val="15"/>
              <c:delete val="1"/>
              <c:extLst>
                <c:ext xmlns:c15="http://schemas.microsoft.com/office/drawing/2012/chart" uri="{CE6537A1-D6FC-4f65-9D91-7224C49458BB}"/>
                <c:ext xmlns:c16="http://schemas.microsoft.com/office/drawing/2014/chart" uri="{C3380CC4-5D6E-409C-BE32-E72D297353CC}">
                  <c16:uniqueId val="{00000012-9D20-4738-B9C0-421A8C8F6FDF}"/>
                </c:ext>
              </c:extLst>
            </c:dLbl>
            <c:dLbl>
              <c:idx val="16"/>
              <c:delete val="1"/>
              <c:extLst>
                <c:ext xmlns:c15="http://schemas.microsoft.com/office/drawing/2012/chart" uri="{CE6537A1-D6FC-4f65-9D91-7224C49458BB}"/>
                <c:ext xmlns:c16="http://schemas.microsoft.com/office/drawing/2014/chart" uri="{C3380CC4-5D6E-409C-BE32-E72D297353CC}">
                  <c16:uniqueId val="{00000013-9D20-4738-B9C0-421A8C8F6FDF}"/>
                </c:ext>
              </c:extLst>
            </c:dLbl>
            <c:dLbl>
              <c:idx val="17"/>
              <c:delete val="1"/>
              <c:extLst>
                <c:ext xmlns:c15="http://schemas.microsoft.com/office/drawing/2012/chart" uri="{CE6537A1-D6FC-4f65-9D91-7224C49458BB}"/>
                <c:ext xmlns:c16="http://schemas.microsoft.com/office/drawing/2014/chart" uri="{C3380CC4-5D6E-409C-BE32-E72D297353CC}">
                  <c16:uniqueId val="{00000014-9D20-4738-B9C0-421A8C8F6FDF}"/>
                </c:ext>
              </c:extLst>
            </c:dLbl>
            <c:dLbl>
              <c:idx val="18"/>
              <c:delete val="1"/>
              <c:extLst>
                <c:ext xmlns:c15="http://schemas.microsoft.com/office/drawing/2012/chart" uri="{CE6537A1-D6FC-4f65-9D91-7224C49458BB}"/>
                <c:ext xmlns:c16="http://schemas.microsoft.com/office/drawing/2014/chart" uri="{C3380CC4-5D6E-409C-BE32-E72D297353CC}">
                  <c16:uniqueId val="{00000015-9D20-4738-B9C0-421A8C8F6FDF}"/>
                </c:ext>
              </c:extLst>
            </c:dLbl>
            <c:dLbl>
              <c:idx val="19"/>
              <c:delete val="1"/>
              <c:extLst>
                <c:ext xmlns:c15="http://schemas.microsoft.com/office/drawing/2012/chart" uri="{CE6537A1-D6FC-4f65-9D91-7224C49458BB}"/>
                <c:ext xmlns:c16="http://schemas.microsoft.com/office/drawing/2014/chart" uri="{C3380CC4-5D6E-409C-BE32-E72D297353CC}">
                  <c16:uniqueId val="{00000016-9D20-4738-B9C0-421A8C8F6FDF}"/>
                </c:ext>
              </c:extLst>
            </c:dLbl>
            <c:dLbl>
              <c:idx val="20"/>
              <c:delete val="1"/>
              <c:extLst>
                <c:ext xmlns:c15="http://schemas.microsoft.com/office/drawing/2012/chart" uri="{CE6537A1-D6FC-4f65-9D91-7224C49458BB}"/>
                <c:ext xmlns:c16="http://schemas.microsoft.com/office/drawing/2014/chart" uri="{C3380CC4-5D6E-409C-BE32-E72D297353CC}">
                  <c16:uniqueId val="{00000017-9D20-4738-B9C0-421A8C8F6FDF}"/>
                </c:ext>
              </c:extLst>
            </c:dLbl>
            <c:dLbl>
              <c:idx val="21"/>
              <c:delete val="1"/>
              <c:extLst>
                <c:ext xmlns:c15="http://schemas.microsoft.com/office/drawing/2012/chart" uri="{CE6537A1-D6FC-4f65-9D91-7224C49458BB}"/>
                <c:ext xmlns:c16="http://schemas.microsoft.com/office/drawing/2014/chart" uri="{C3380CC4-5D6E-409C-BE32-E72D297353CC}">
                  <c16:uniqueId val="{00000018-9D20-4738-B9C0-421A8C8F6FDF}"/>
                </c:ext>
              </c:extLst>
            </c:dLbl>
            <c:dLbl>
              <c:idx val="22"/>
              <c:delete val="1"/>
              <c:extLst>
                <c:ext xmlns:c15="http://schemas.microsoft.com/office/drawing/2012/chart" uri="{CE6537A1-D6FC-4f65-9D91-7224C49458BB}"/>
                <c:ext xmlns:c16="http://schemas.microsoft.com/office/drawing/2014/chart" uri="{C3380CC4-5D6E-409C-BE32-E72D297353CC}">
                  <c16:uniqueId val="{00000019-9D20-4738-B9C0-421A8C8F6FDF}"/>
                </c:ext>
              </c:extLst>
            </c:dLbl>
            <c:dLbl>
              <c:idx val="23"/>
              <c:delete val="1"/>
              <c:extLst>
                <c:ext xmlns:c15="http://schemas.microsoft.com/office/drawing/2012/chart" uri="{CE6537A1-D6FC-4f65-9D91-7224C49458BB}"/>
                <c:ext xmlns:c16="http://schemas.microsoft.com/office/drawing/2014/chart" uri="{C3380CC4-5D6E-409C-BE32-E72D297353CC}">
                  <c16:uniqueId val="{0000001A-9D20-4738-B9C0-421A8C8F6FDF}"/>
                </c:ext>
              </c:extLst>
            </c:dLbl>
            <c:dLbl>
              <c:idx val="24"/>
              <c:delete val="1"/>
              <c:extLst>
                <c:ext xmlns:c15="http://schemas.microsoft.com/office/drawing/2012/chart" uri="{CE6537A1-D6FC-4f65-9D91-7224C49458BB}"/>
                <c:ext xmlns:c16="http://schemas.microsoft.com/office/drawing/2014/chart" uri="{C3380CC4-5D6E-409C-BE32-E72D297353CC}">
                  <c16:uniqueId val="{0000001B-9D20-4738-B9C0-421A8C8F6FDF}"/>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9D20-4738-B9C0-421A8C8F6FDF}"/>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Regen (09276)</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29023</v>
      </c>
      <c r="F11" s="238">
        <v>28546</v>
      </c>
      <c r="G11" s="238">
        <v>29610</v>
      </c>
      <c r="H11" s="238">
        <v>29017</v>
      </c>
      <c r="I11" s="265">
        <v>28499</v>
      </c>
      <c r="J11" s="263">
        <v>524</v>
      </c>
      <c r="K11" s="266">
        <v>1.8386610056493211</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20.518209695758536</v>
      </c>
      <c r="E13" s="115">
        <v>5955</v>
      </c>
      <c r="F13" s="114">
        <v>5824</v>
      </c>
      <c r="G13" s="114">
        <v>6116</v>
      </c>
      <c r="H13" s="114">
        <v>5982</v>
      </c>
      <c r="I13" s="140">
        <v>5796</v>
      </c>
      <c r="J13" s="115">
        <v>159</v>
      </c>
      <c r="K13" s="116">
        <v>2.7432712215320909</v>
      </c>
    </row>
    <row r="14" spans="1:255" ht="14.1" customHeight="1" x14ac:dyDescent="0.2">
      <c r="A14" s="306" t="s">
        <v>230</v>
      </c>
      <c r="B14" s="307"/>
      <c r="C14" s="308"/>
      <c r="D14" s="113">
        <v>64.776211969817041</v>
      </c>
      <c r="E14" s="115">
        <v>18800</v>
      </c>
      <c r="F14" s="114">
        <v>18518</v>
      </c>
      <c r="G14" s="114">
        <v>19253</v>
      </c>
      <c r="H14" s="114">
        <v>18874</v>
      </c>
      <c r="I14" s="140">
        <v>18567</v>
      </c>
      <c r="J14" s="115">
        <v>233</v>
      </c>
      <c r="K14" s="116">
        <v>1.2549146334895245</v>
      </c>
    </row>
    <row r="15" spans="1:255" ht="14.1" customHeight="1" x14ac:dyDescent="0.2">
      <c r="A15" s="306" t="s">
        <v>231</v>
      </c>
      <c r="B15" s="307"/>
      <c r="C15" s="308"/>
      <c r="D15" s="113">
        <v>8.5483926541019191</v>
      </c>
      <c r="E15" s="115">
        <v>2481</v>
      </c>
      <c r="F15" s="114">
        <v>2423</v>
      </c>
      <c r="G15" s="114">
        <v>2464</v>
      </c>
      <c r="H15" s="114">
        <v>2393</v>
      </c>
      <c r="I15" s="140">
        <v>2358</v>
      </c>
      <c r="J15" s="115">
        <v>123</v>
      </c>
      <c r="K15" s="116">
        <v>5.216284987277354</v>
      </c>
    </row>
    <row r="16" spans="1:255" ht="14.1" customHeight="1" x14ac:dyDescent="0.2">
      <c r="A16" s="306" t="s">
        <v>232</v>
      </c>
      <c r="B16" s="307"/>
      <c r="C16" s="308"/>
      <c r="D16" s="113">
        <v>5.2337801054336213</v>
      </c>
      <c r="E16" s="115">
        <v>1519</v>
      </c>
      <c r="F16" s="114">
        <v>1508</v>
      </c>
      <c r="G16" s="114">
        <v>1501</v>
      </c>
      <c r="H16" s="114">
        <v>1491</v>
      </c>
      <c r="I16" s="140">
        <v>1499</v>
      </c>
      <c r="J16" s="115">
        <v>20</v>
      </c>
      <c r="K16" s="116">
        <v>1.3342228152101401</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0.6925541811666609</v>
      </c>
      <c r="E18" s="115">
        <v>201</v>
      </c>
      <c r="F18" s="114">
        <v>191</v>
      </c>
      <c r="G18" s="114">
        <v>206</v>
      </c>
      <c r="H18" s="114">
        <v>201</v>
      </c>
      <c r="I18" s="140">
        <v>181</v>
      </c>
      <c r="J18" s="115">
        <v>20</v>
      </c>
      <c r="K18" s="116">
        <v>11.049723756906078</v>
      </c>
    </row>
    <row r="19" spans="1:255" ht="14.1" customHeight="1" x14ac:dyDescent="0.2">
      <c r="A19" s="306" t="s">
        <v>235</v>
      </c>
      <c r="B19" s="307" t="s">
        <v>236</v>
      </c>
      <c r="C19" s="308"/>
      <c r="D19" s="113">
        <v>0.26186128243117529</v>
      </c>
      <c r="E19" s="115">
        <v>76</v>
      </c>
      <c r="F19" s="114">
        <v>71</v>
      </c>
      <c r="G19" s="114">
        <v>77</v>
      </c>
      <c r="H19" s="114">
        <v>78</v>
      </c>
      <c r="I19" s="140">
        <v>74</v>
      </c>
      <c r="J19" s="115">
        <v>2</v>
      </c>
      <c r="K19" s="116">
        <v>2.7027027027027026</v>
      </c>
    </row>
    <row r="20" spans="1:255" ht="14.1" customHeight="1" x14ac:dyDescent="0.2">
      <c r="A20" s="306">
        <v>12</v>
      </c>
      <c r="B20" s="307" t="s">
        <v>237</v>
      </c>
      <c r="C20" s="308"/>
      <c r="D20" s="113">
        <v>0.42724735554560178</v>
      </c>
      <c r="E20" s="115">
        <v>124</v>
      </c>
      <c r="F20" s="114">
        <v>109</v>
      </c>
      <c r="G20" s="114">
        <v>144</v>
      </c>
      <c r="H20" s="114">
        <v>150</v>
      </c>
      <c r="I20" s="140">
        <v>136</v>
      </c>
      <c r="J20" s="115">
        <v>-12</v>
      </c>
      <c r="K20" s="116">
        <v>-8.8235294117647065</v>
      </c>
    </row>
    <row r="21" spans="1:255" ht="14.1" customHeight="1" x14ac:dyDescent="0.2">
      <c r="A21" s="306">
        <v>21</v>
      </c>
      <c r="B21" s="307" t="s">
        <v>238</v>
      </c>
      <c r="C21" s="308"/>
      <c r="D21" s="113">
        <v>2.3877614305895323</v>
      </c>
      <c r="E21" s="115">
        <v>693</v>
      </c>
      <c r="F21" s="114">
        <v>706</v>
      </c>
      <c r="G21" s="114">
        <v>740</v>
      </c>
      <c r="H21" s="114">
        <v>724</v>
      </c>
      <c r="I21" s="140">
        <v>717</v>
      </c>
      <c r="J21" s="115">
        <v>-24</v>
      </c>
      <c r="K21" s="116">
        <v>-3.3472803347280333</v>
      </c>
    </row>
    <row r="22" spans="1:255" ht="14.1" customHeight="1" x14ac:dyDescent="0.2">
      <c r="A22" s="306">
        <v>22</v>
      </c>
      <c r="B22" s="307" t="s">
        <v>239</v>
      </c>
      <c r="C22" s="308"/>
      <c r="D22" s="113">
        <v>6.5603142335389171</v>
      </c>
      <c r="E22" s="115">
        <v>1904</v>
      </c>
      <c r="F22" s="114">
        <v>1859</v>
      </c>
      <c r="G22" s="114">
        <v>1946</v>
      </c>
      <c r="H22" s="114">
        <v>1940</v>
      </c>
      <c r="I22" s="140">
        <v>1940</v>
      </c>
      <c r="J22" s="115">
        <v>-36</v>
      </c>
      <c r="K22" s="116">
        <v>-1.8556701030927836</v>
      </c>
    </row>
    <row r="23" spans="1:255" ht="14.1" customHeight="1" x14ac:dyDescent="0.2">
      <c r="A23" s="306">
        <v>23</v>
      </c>
      <c r="B23" s="307" t="s">
        <v>240</v>
      </c>
      <c r="C23" s="308"/>
      <c r="D23" s="113">
        <v>1.0646728456741206</v>
      </c>
      <c r="E23" s="115">
        <v>309</v>
      </c>
      <c r="F23" s="114">
        <v>311</v>
      </c>
      <c r="G23" s="114">
        <v>314</v>
      </c>
      <c r="H23" s="114">
        <v>318</v>
      </c>
      <c r="I23" s="140">
        <v>313</v>
      </c>
      <c r="J23" s="115">
        <v>-4</v>
      </c>
      <c r="K23" s="116">
        <v>-1.2779552715654952</v>
      </c>
    </row>
    <row r="24" spans="1:255" ht="14.1" customHeight="1" x14ac:dyDescent="0.2">
      <c r="A24" s="306">
        <v>24</v>
      </c>
      <c r="B24" s="307" t="s">
        <v>241</v>
      </c>
      <c r="C24" s="308"/>
      <c r="D24" s="113">
        <v>6.3053440374875098</v>
      </c>
      <c r="E24" s="115">
        <v>1830</v>
      </c>
      <c r="F24" s="114">
        <v>1856</v>
      </c>
      <c r="G24" s="114">
        <v>1880</v>
      </c>
      <c r="H24" s="114">
        <v>1847</v>
      </c>
      <c r="I24" s="140">
        <v>1798</v>
      </c>
      <c r="J24" s="115">
        <v>32</v>
      </c>
      <c r="K24" s="116">
        <v>1.7797552836484982</v>
      </c>
    </row>
    <row r="25" spans="1:255" ht="14.1" customHeight="1" x14ac:dyDescent="0.2">
      <c r="A25" s="306">
        <v>25</v>
      </c>
      <c r="B25" s="307" t="s">
        <v>242</v>
      </c>
      <c r="C25" s="308"/>
      <c r="D25" s="113">
        <v>6.5465320607793815</v>
      </c>
      <c r="E25" s="115">
        <v>1900</v>
      </c>
      <c r="F25" s="114">
        <v>1883</v>
      </c>
      <c r="G25" s="114">
        <v>1910</v>
      </c>
      <c r="H25" s="114">
        <v>1996</v>
      </c>
      <c r="I25" s="140">
        <v>1902</v>
      </c>
      <c r="J25" s="115">
        <v>-2</v>
      </c>
      <c r="K25" s="116">
        <v>-0.10515247108307045</v>
      </c>
    </row>
    <row r="26" spans="1:255" ht="14.1" customHeight="1" x14ac:dyDescent="0.2">
      <c r="A26" s="306">
        <v>26</v>
      </c>
      <c r="B26" s="307" t="s">
        <v>243</v>
      </c>
      <c r="C26" s="308"/>
      <c r="D26" s="113">
        <v>4.2001171484684559</v>
      </c>
      <c r="E26" s="115">
        <v>1219</v>
      </c>
      <c r="F26" s="114">
        <v>1229</v>
      </c>
      <c r="G26" s="114">
        <v>1238</v>
      </c>
      <c r="H26" s="114">
        <v>1185</v>
      </c>
      <c r="I26" s="140">
        <v>1181</v>
      </c>
      <c r="J26" s="115">
        <v>38</v>
      </c>
      <c r="K26" s="116">
        <v>3.2176121930567314</v>
      </c>
    </row>
    <row r="27" spans="1:255" ht="14.1" customHeight="1" x14ac:dyDescent="0.2">
      <c r="A27" s="306">
        <v>27</v>
      </c>
      <c r="B27" s="307" t="s">
        <v>244</v>
      </c>
      <c r="C27" s="308"/>
      <c r="D27" s="113">
        <v>2.8287909588946696</v>
      </c>
      <c r="E27" s="115">
        <v>821</v>
      </c>
      <c r="F27" s="114">
        <v>833</v>
      </c>
      <c r="G27" s="114">
        <v>846</v>
      </c>
      <c r="H27" s="114">
        <v>815</v>
      </c>
      <c r="I27" s="140">
        <v>807</v>
      </c>
      <c r="J27" s="115">
        <v>14</v>
      </c>
      <c r="K27" s="116">
        <v>1.7348203221809171</v>
      </c>
    </row>
    <row r="28" spans="1:255" ht="14.1" customHeight="1" x14ac:dyDescent="0.2">
      <c r="A28" s="306">
        <v>28</v>
      </c>
      <c r="B28" s="307" t="s">
        <v>245</v>
      </c>
      <c r="C28" s="308"/>
      <c r="D28" s="113">
        <v>0.16883161630431037</v>
      </c>
      <c r="E28" s="115">
        <v>49</v>
      </c>
      <c r="F28" s="114">
        <v>53</v>
      </c>
      <c r="G28" s="114">
        <v>51</v>
      </c>
      <c r="H28" s="114">
        <v>51</v>
      </c>
      <c r="I28" s="140">
        <v>50</v>
      </c>
      <c r="J28" s="115">
        <v>-1</v>
      </c>
      <c r="K28" s="116">
        <v>-2</v>
      </c>
    </row>
    <row r="29" spans="1:255" ht="14.1" customHeight="1" x14ac:dyDescent="0.2">
      <c r="A29" s="306">
        <v>29</v>
      </c>
      <c r="B29" s="307" t="s">
        <v>246</v>
      </c>
      <c r="C29" s="308"/>
      <c r="D29" s="113">
        <v>3.3283947214278329</v>
      </c>
      <c r="E29" s="115">
        <v>966</v>
      </c>
      <c r="F29" s="114">
        <v>993</v>
      </c>
      <c r="G29" s="114">
        <v>1009</v>
      </c>
      <c r="H29" s="114">
        <v>1004</v>
      </c>
      <c r="I29" s="140">
        <v>984</v>
      </c>
      <c r="J29" s="115">
        <v>-18</v>
      </c>
      <c r="K29" s="116">
        <v>-1.8292682926829269</v>
      </c>
    </row>
    <row r="30" spans="1:255" ht="14.1" customHeight="1" x14ac:dyDescent="0.2">
      <c r="A30" s="306" t="s">
        <v>247</v>
      </c>
      <c r="B30" s="307" t="s">
        <v>248</v>
      </c>
      <c r="C30" s="308"/>
      <c r="D30" s="113">
        <v>0.80625710643282911</v>
      </c>
      <c r="E30" s="115">
        <v>234</v>
      </c>
      <c r="F30" s="114">
        <v>240</v>
      </c>
      <c r="G30" s="114">
        <v>248</v>
      </c>
      <c r="H30" s="114">
        <v>252</v>
      </c>
      <c r="I30" s="140">
        <v>245</v>
      </c>
      <c r="J30" s="115">
        <v>-11</v>
      </c>
      <c r="K30" s="116">
        <v>-4.4897959183673466</v>
      </c>
    </row>
    <row r="31" spans="1:255" ht="14.1" customHeight="1" x14ac:dyDescent="0.2">
      <c r="A31" s="306" t="s">
        <v>249</v>
      </c>
      <c r="B31" s="307" t="s">
        <v>250</v>
      </c>
      <c r="C31" s="308"/>
      <c r="D31" s="113">
        <v>2.4118802329187194</v>
      </c>
      <c r="E31" s="115">
        <v>700</v>
      </c>
      <c r="F31" s="114">
        <v>722</v>
      </c>
      <c r="G31" s="114">
        <v>730</v>
      </c>
      <c r="H31" s="114">
        <v>723</v>
      </c>
      <c r="I31" s="140">
        <v>709</v>
      </c>
      <c r="J31" s="115">
        <v>-9</v>
      </c>
      <c r="K31" s="116">
        <v>-1.2693935119887165</v>
      </c>
    </row>
    <row r="32" spans="1:255" ht="14.1" customHeight="1" x14ac:dyDescent="0.2">
      <c r="A32" s="306">
        <v>31</v>
      </c>
      <c r="B32" s="307" t="s">
        <v>251</v>
      </c>
      <c r="C32" s="308"/>
      <c r="D32" s="113">
        <v>0.4134651827860662</v>
      </c>
      <c r="E32" s="115">
        <v>120</v>
      </c>
      <c r="F32" s="114">
        <v>123</v>
      </c>
      <c r="G32" s="114">
        <v>124</v>
      </c>
      <c r="H32" s="114">
        <v>126</v>
      </c>
      <c r="I32" s="140">
        <v>119</v>
      </c>
      <c r="J32" s="115">
        <v>1</v>
      </c>
      <c r="K32" s="116">
        <v>0.84033613445378152</v>
      </c>
    </row>
    <row r="33" spans="1:11" ht="14.1" customHeight="1" x14ac:dyDescent="0.2">
      <c r="A33" s="306">
        <v>32</v>
      </c>
      <c r="B33" s="307" t="s">
        <v>252</v>
      </c>
      <c r="C33" s="308"/>
      <c r="D33" s="113">
        <v>2.6289494538814044</v>
      </c>
      <c r="E33" s="115">
        <v>763</v>
      </c>
      <c r="F33" s="114">
        <v>533</v>
      </c>
      <c r="G33" s="114">
        <v>909</v>
      </c>
      <c r="H33" s="114">
        <v>887</v>
      </c>
      <c r="I33" s="140">
        <v>797</v>
      </c>
      <c r="J33" s="115">
        <v>-34</v>
      </c>
      <c r="K33" s="116">
        <v>-4.2659974905897116</v>
      </c>
    </row>
    <row r="34" spans="1:11" ht="14.1" customHeight="1" x14ac:dyDescent="0.2">
      <c r="A34" s="306">
        <v>33</v>
      </c>
      <c r="B34" s="307" t="s">
        <v>253</v>
      </c>
      <c r="C34" s="308"/>
      <c r="D34" s="113">
        <v>2.0569892843606796</v>
      </c>
      <c r="E34" s="115">
        <v>597</v>
      </c>
      <c r="F34" s="114">
        <v>468</v>
      </c>
      <c r="G34" s="114">
        <v>665</v>
      </c>
      <c r="H34" s="114">
        <v>662</v>
      </c>
      <c r="I34" s="140">
        <v>570</v>
      </c>
      <c r="J34" s="115">
        <v>27</v>
      </c>
      <c r="K34" s="116">
        <v>4.7368421052631575</v>
      </c>
    </row>
    <row r="35" spans="1:11" ht="14.1" customHeight="1" x14ac:dyDescent="0.2">
      <c r="A35" s="306">
        <v>34</v>
      </c>
      <c r="B35" s="307" t="s">
        <v>254</v>
      </c>
      <c r="C35" s="308"/>
      <c r="D35" s="113">
        <v>3.6970678427454087</v>
      </c>
      <c r="E35" s="115">
        <v>1073</v>
      </c>
      <c r="F35" s="114">
        <v>1028</v>
      </c>
      <c r="G35" s="114">
        <v>1082</v>
      </c>
      <c r="H35" s="114">
        <v>1057</v>
      </c>
      <c r="I35" s="140">
        <v>1028</v>
      </c>
      <c r="J35" s="115">
        <v>45</v>
      </c>
      <c r="K35" s="116">
        <v>4.3774319066147864</v>
      </c>
    </row>
    <row r="36" spans="1:11" ht="14.1" customHeight="1" x14ac:dyDescent="0.2">
      <c r="A36" s="306">
        <v>41</v>
      </c>
      <c r="B36" s="307" t="s">
        <v>255</v>
      </c>
      <c r="C36" s="308"/>
      <c r="D36" s="113">
        <v>0.19295041863349757</v>
      </c>
      <c r="E36" s="115">
        <v>56</v>
      </c>
      <c r="F36" s="114">
        <v>58</v>
      </c>
      <c r="G36" s="114">
        <v>60</v>
      </c>
      <c r="H36" s="114">
        <v>55</v>
      </c>
      <c r="I36" s="140">
        <v>55</v>
      </c>
      <c r="J36" s="115">
        <v>1</v>
      </c>
      <c r="K36" s="116">
        <v>1.8181818181818181</v>
      </c>
    </row>
    <row r="37" spans="1:11" ht="14.1" customHeight="1" x14ac:dyDescent="0.2">
      <c r="A37" s="306">
        <v>42</v>
      </c>
      <c r="B37" s="307" t="s">
        <v>256</v>
      </c>
      <c r="C37" s="308"/>
      <c r="D37" s="113">
        <v>0.15160390035489094</v>
      </c>
      <c r="E37" s="115">
        <v>44</v>
      </c>
      <c r="F37" s="114">
        <v>47</v>
      </c>
      <c r="G37" s="114">
        <v>44</v>
      </c>
      <c r="H37" s="114">
        <v>45</v>
      </c>
      <c r="I37" s="140">
        <v>47</v>
      </c>
      <c r="J37" s="115">
        <v>-3</v>
      </c>
      <c r="K37" s="116">
        <v>-6.3829787234042552</v>
      </c>
    </row>
    <row r="38" spans="1:11" ht="14.1" customHeight="1" x14ac:dyDescent="0.2">
      <c r="A38" s="306">
        <v>43</v>
      </c>
      <c r="B38" s="307" t="s">
        <v>257</v>
      </c>
      <c r="C38" s="308"/>
      <c r="D38" s="113">
        <v>0.91306894531922955</v>
      </c>
      <c r="E38" s="115">
        <v>265</v>
      </c>
      <c r="F38" s="114">
        <v>263</v>
      </c>
      <c r="G38" s="114">
        <v>266</v>
      </c>
      <c r="H38" s="114">
        <v>252</v>
      </c>
      <c r="I38" s="140">
        <v>250</v>
      </c>
      <c r="J38" s="115">
        <v>15</v>
      </c>
      <c r="K38" s="116">
        <v>6</v>
      </c>
    </row>
    <row r="39" spans="1:11" ht="14.1" customHeight="1" x14ac:dyDescent="0.2">
      <c r="A39" s="306">
        <v>51</v>
      </c>
      <c r="B39" s="307" t="s">
        <v>258</v>
      </c>
      <c r="C39" s="308"/>
      <c r="D39" s="113">
        <v>4.8030872066981356</v>
      </c>
      <c r="E39" s="115">
        <v>1394</v>
      </c>
      <c r="F39" s="114">
        <v>1405</v>
      </c>
      <c r="G39" s="114">
        <v>1432</v>
      </c>
      <c r="H39" s="114">
        <v>1222</v>
      </c>
      <c r="I39" s="140">
        <v>1211</v>
      </c>
      <c r="J39" s="115">
        <v>183</v>
      </c>
      <c r="K39" s="116">
        <v>15.111478117258464</v>
      </c>
    </row>
    <row r="40" spans="1:11" ht="14.1" customHeight="1" x14ac:dyDescent="0.2">
      <c r="A40" s="306" t="s">
        <v>259</v>
      </c>
      <c r="B40" s="307" t="s">
        <v>260</v>
      </c>
      <c r="C40" s="308"/>
      <c r="D40" s="113">
        <v>3.5282362264410985</v>
      </c>
      <c r="E40" s="115">
        <v>1024</v>
      </c>
      <c r="F40" s="114">
        <v>1050</v>
      </c>
      <c r="G40" s="114">
        <v>1074</v>
      </c>
      <c r="H40" s="114">
        <v>872</v>
      </c>
      <c r="I40" s="140">
        <v>868</v>
      </c>
      <c r="J40" s="115">
        <v>156</v>
      </c>
      <c r="K40" s="116">
        <v>17.972350230414747</v>
      </c>
    </row>
    <row r="41" spans="1:11" ht="14.1" customHeight="1" x14ac:dyDescent="0.2">
      <c r="A41" s="306"/>
      <c r="B41" s="307" t="s">
        <v>261</v>
      </c>
      <c r="C41" s="308"/>
      <c r="D41" s="113">
        <v>3.0596423526168901</v>
      </c>
      <c r="E41" s="115">
        <v>888</v>
      </c>
      <c r="F41" s="114">
        <v>911</v>
      </c>
      <c r="G41" s="114">
        <v>937</v>
      </c>
      <c r="H41" s="114">
        <v>736</v>
      </c>
      <c r="I41" s="140">
        <v>737</v>
      </c>
      <c r="J41" s="115">
        <v>151</v>
      </c>
      <c r="K41" s="116">
        <v>20.488466757123472</v>
      </c>
    </row>
    <row r="42" spans="1:11" ht="14.1" customHeight="1" x14ac:dyDescent="0.2">
      <c r="A42" s="306">
        <v>52</v>
      </c>
      <c r="B42" s="307" t="s">
        <v>262</v>
      </c>
      <c r="C42" s="308"/>
      <c r="D42" s="113">
        <v>4.0416221617337973</v>
      </c>
      <c r="E42" s="115">
        <v>1173</v>
      </c>
      <c r="F42" s="114">
        <v>1092</v>
      </c>
      <c r="G42" s="114">
        <v>1230</v>
      </c>
      <c r="H42" s="114">
        <v>1238</v>
      </c>
      <c r="I42" s="140">
        <v>1179</v>
      </c>
      <c r="J42" s="115">
        <v>-6</v>
      </c>
      <c r="K42" s="116">
        <v>-0.5089058524173028</v>
      </c>
    </row>
    <row r="43" spans="1:11" ht="14.1" customHeight="1" x14ac:dyDescent="0.2">
      <c r="A43" s="306" t="s">
        <v>263</v>
      </c>
      <c r="B43" s="307" t="s">
        <v>264</v>
      </c>
      <c r="C43" s="308"/>
      <c r="D43" s="113">
        <v>2.0673259139303313</v>
      </c>
      <c r="E43" s="115">
        <v>600</v>
      </c>
      <c r="F43" s="114">
        <v>564</v>
      </c>
      <c r="G43" s="114">
        <v>624</v>
      </c>
      <c r="H43" s="114">
        <v>631</v>
      </c>
      <c r="I43" s="140">
        <v>598</v>
      </c>
      <c r="J43" s="115">
        <v>2</v>
      </c>
      <c r="K43" s="116">
        <v>0.33444816053511706</v>
      </c>
    </row>
    <row r="44" spans="1:11" ht="14.1" customHeight="1" x14ac:dyDescent="0.2">
      <c r="A44" s="306">
        <v>53</v>
      </c>
      <c r="B44" s="307" t="s">
        <v>265</v>
      </c>
      <c r="C44" s="308"/>
      <c r="D44" s="113">
        <v>0.37211866450745962</v>
      </c>
      <c r="E44" s="115">
        <v>108</v>
      </c>
      <c r="F44" s="114">
        <v>109</v>
      </c>
      <c r="G44" s="114">
        <v>102</v>
      </c>
      <c r="H44" s="114">
        <v>96</v>
      </c>
      <c r="I44" s="140">
        <v>99</v>
      </c>
      <c r="J44" s="115">
        <v>9</v>
      </c>
      <c r="K44" s="116">
        <v>9.0909090909090917</v>
      </c>
    </row>
    <row r="45" spans="1:11" ht="14.1" customHeight="1" x14ac:dyDescent="0.2">
      <c r="A45" s="306" t="s">
        <v>266</v>
      </c>
      <c r="B45" s="307" t="s">
        <v>267</v>
      </c>
      <c r="C45" s="308"/>
      <c r="D45" s="113">
        <v>0.30665334389966581</v>
      </c>
      <c r="E45" s="115">
        <v>89</v>
      </c>
      <c r="F45" s="114">
        <v>91</v>
      </c>
      <c r="G45" s="114">
        <v>84</v>
      </c>
      <c r="H45" s="114">
        <v>77</v>
      </c>
      <c r="I45" s="140">
        <v>78</v>
      </c>
      <c r="J45" s="115">
        <v>11</v>
      </c>
      <c r="K45" s="116">
        <v>14.102564102564102</v>
      </c>
    </row>
    <row r="46" spans="1:11" ht="14.1" customHeight="1" x14ac:dyDescent="0.2">
      <c r="A46" s="306">
        <v>54</v>
      </c>
      <c r="B46" s="307" t="s">
        <v>268</v>
      </c>
      <c r="C46" s="308"/>
      <c r="D46" s="113">
        <v>2.0190883092719569</v>
      </c>
      <c r="E46" s="115">
        <v>586</v>
      </c>
      <c r="F46" s="114">
        <v>586</v>
      </c>
      <c r="G46" s="114">
        <v>581</v>
      </c>
      <c r="H46" s="114">
        <v>557</v>
      </c>
      <c r="I46" s="140">
        <v>552</v>
      </c>
      <c r="J46" s="115">
        <v>34</v>
      </c>
      <c r="K46" s="116">
        <v>6.1594202898550723</v>
      </c>
    </row>
    <row r="47" spans="1:11" ht="14.1" customHeight="1" x14ac:dyDescent="0.2">
      <c r="A47" s="306">
        <v>61</v>
      </c>
      <c r="B47" s="307" t="s">
        <v>269</v>
      </c>
      <c r="C47" s="308"/>
      <c r="D47" s="113">
        <v>1.5229300899286773</v>
      </c>
      <c r="E47" s="115">
        <v>442</v>
      </c>
      <c r="F47" s="114">
        <v>425</v>
      </c>
      <c r="G47" s="114">
        <v>420</v>
      </c>
      <c r="H47" s="114">
        <v>413</v>
      </c>
      <c r="I47" s="140">
        <v>416</v>
      </c>
      <c r="J47" s="115">
        <v>26</v>
      </c>
      <c r="K47" s="116">
        <v>6.25</v>
      </c>
    </row>
    <row r="48" spans="1:11" ht="14.1" customHeight="1" x14ac:dyDescent="0.2">
      <c r="A48" s="306">
        <v>62</v>
      </c>
      <c r="B48" s="307" t="s">
        <v>270</v>
      </c>
      <c r="C48" s="308"/>
      <c r="D48" s="113">
        <v>6.5913241222478725</v>
      </c>
      <c r="E48" s="115">
        <v>1913</v>
      </c>
      <c r="F48" s="114">
        <v>1912</v>
      </c>
      <c r="G48" s="114">
        <v>1925</v>
      </c>
      <c r="H48" s="114">
        <v>1905</v>
      </c>
      <c r="I48" s="140">
        <v>1919</v>
      </c>
      <c r="J48" s="115">
        <v>-6</v>
      </c>
      <c r="K48" s="116">
        <v>-0.31266284523189158</v>
      </c>
    </row>
    <row r="49" spans="1:11" ht="14.1" customHeight="1" x14ac:dyDescent="0.2">
      <c r="A49" s="306">
        <v>63</v>
      </c>
      <c r="B49" s="307" t="s">
        <v>271</v>
      </c>
      <c r="C49" s="308"/>
      <c r="D49" s="113">
        <v>4.3517210488233466</v>
      </c>
      <c r="E49" s="115">
        <v>1263</v>
      </c>
      <c r="F49" s="114">
        <v>1302</v>
      </c>
      <c r="G49" s="114">
        <v>1322</v>
      </c>
      <c r="H49" s="114">
        <v>1296</v>
      </c>
      <c r="I49" s="140">
        <v>1234</v>
      </c>
      <c r="J49" s="115">
        <v>29</v>
      </c>
      <c r="K49" s="116">
        <v>2.3500810372771475</v>
      </c>
    </row>
    <row r="50" spans="1:11" ht="14.1" customHeight="1" x14ac:dyDescent="0.2">
      <c r="A50" s="306" t="s">
        <v>272</v>
      </c>
      <c r="B50" s="307" t="s">
        <v>273</v>
      </c>
      <c r="C50" s="308"/>
      <c r="D50" s="113">
        <v>2.0776625434999829</v>
      </c>
      <c r="E50" s="115">
        <v>603</v>
      </c>
      <c r="F50" s="114">
        <v>607</v>
      </c>
      <c r="G50" s="114">
        <v>609</v>
      </c>
      <c r="H50" s="114">
        <v>604</v>
      </c>
      <c r="I50" s="140">
        <v>590</v>
      </c>
      <c r="J50" s="115">
        <v>13</v>
      </c>
      <c r="K50" s="116">
        <v>2.2033898305084745</v>
      </c>
    </row>
    <row r="51" spans="1:11" ht="14.1" customHeight="1" x14ac:dyDescent="0.2">
      <c r="A51" s="306" t="s">
        <v>274</v>
      </c>
      <c r="B51" s="307" t="s">
        <v>275</v>
      </c>
      <c r="C51" s="308"/>
      <c r="D51" s="113">
        <v>2.0535437411707957</v>
      </c>
      <c r="E51" s="115">
        <v>596</v>
      </c>
      <c r="F51" s="114">
        <v>625</v>
      </c>
      <c r="G51" s="114">
        <v>643</v>
      </c>
      <c r="H51" s="114">
        <v>625</v>
      </c>
      <c r="I51" s="140">
        <v>580</v>
      </c>
      <c r="J51" s="115">
        <v>16</v>
      </c>
      <c r="K51" s="116">
        <v>2.7586206896551726</v>
      </c>
    </row>
    <row r="52" spans="1:11" ht="14.1" customHeight="1" x14ac:dyDescent="0.2">
      <c r="A52" s="306">
        <v>71</v>
      </c>
      <c r="B52" s="307" t="s">
        <v>276</v>
      </c>
      <c r="C52" s="308"/>
      <c r="D52" s="113">
        <v>9.9231643868655901</v>
      </c>
      <c r="E52" s="115">
        <v>2880</v>
      </c>
      <c r="F52" s="114">
        <v>2850</v>
      </c>
      <c r="G52" s="114">
        <v>2856</v>
      </c>
      <c r="H52" s="114">
        <v>2794</v>
      </c>
      <c r="I52" s="140">
        <v>2814</v>
      </c>
      <c r="J52" s="115">
        <v>66</v>
      </c>
      <c r="K52" s="116">
        <v>2.3454157782515992</v>
      </c>
    </row>
    <row r="53" spans="1:11" ht="14.1" customHeight="1" x14ac:dyDescent="0.2">
      <c r="A53" s="306" t="s">
        <v>277</v>
      </c>
      <c r="B53" s="307" t="s">
        <v>278</v>
      </c>
      <c r="C53" s="308"/>
      <c r="D53" s="113">
        <v>3.5523550287702856</v>
      </c>
      <c r="E53" s="115">
        <v>1031</v>
      </c>
      <c r="F53" s="114">
        <v>1023</v>
      </c>
      <c r="G53" s="114">
        <v>1038</v>
      </c>
      <c r="H53" s="114">
        <v>993</v>
      </c>
      <c r="I53" s="140">
        <v>999</v>
      </c>
      <c r="J53" s="115">
        <v>32</v>
      </c>
      <c r="K53" s="116">
        <v>3.2032032032032034</v>
      </c>
    </row>
    <row r="54" spans="1:11" ht="14.1" customHeight="1" x14ac:dyDescent="0.2">
      <c r="A54" s="306" t="s">
        <v>279</v>
      </c>
      <c r="B54" s="307" t="s">
        <v>280</v>
      </c>
      <c r="C54" s="308"/>
      <c r="D54" s="113">
        <v>5.5990076835613136</v>
      </c>
      <c r="E54" s="115">
        <v>1625</v>
      </c>
      <c r="F54" s="114">
        <v>1603</v>
      </c>
      <c r="G54" s="114">
        <v>1595</v>
      </c>
      <c r="H54" s="114">
        <v>1577</v>
      </c>
      <c r="I54" s="140">
        <v>1591</v>
      </c>
      <c r="J54" s="115">
        <v>34</v>
      </c>
      <c r="K54" s="116">
        <v>2.1370207416719045</v>
      </c>
    </row>
    <row r="55" spans="1:11" ht="14.1" customHeight="1" x14ac:dyDescent="0.2">
      <c r="A55" s="306">
        <v>72</v>
      </c>
      <c r="B55" s="307" t="s">
        <v>281</v>
      </c>
      <c r="C55" s="308"/>
      <c r="D55" s="113">
        <v>3.3835234124659754</v>
      </c>
      <c r="E55" s="115">
        <v>982</v>
      </c>
      <c r="F55" s="114">
        <v>982</v>
      </c>
      <c r="G55" s="114">
        <v>986</v>
      </c>
      <c r="H55" s="114">
        <v>966</v>
      </c>
      <c r="I55" s="140">
        <v>961</v>
      </c>
      <c r="J55" s="115">
        <v>21</v>
      </c>
      <c r="K55" s="116">
        <v>2.1852237252861602</v>
      </c>
    </row>
    <row r="56" spans="1:11" ht="14.1" customHeight="1" x14ac:dyDescent="0.2">
      <c r="A56" s="306" t="s">
        <v>282</v>
      </c>
      <c r="B56" s="307" t="s">
        <v>283</v>
      </c>
      <c r="C56" s="308"/>
      <c r="D56" s="113">
        <v>1.9984150501326534</v>
      </c>
      <c r="E56" s="115">
        <v>580</v>
      </c>
      <c r="F56" s="114">
        <v>590</v>
      </c>
      <c r="G56" s="114">
        <v>587</v>
      </c>
      <c r="H56" s="114">
        <v>569</v>
      </c>
      <c r="I56" s="140">
        <v>571</v>
      </c>
      <c r="J56" s="115">
        <v>9</v>
      </c>
      <c r="K56" s="116">
        <v>1.5761821366024518</v>
      </c>
    </row>
    <row r="57" spans="1:11" ht="14.1" customHeight="1" x14ac:dyDescent="0.2">
      <c r="A57" s="306" t="s">
        <v>284</v>
      </c>
      <c r="B57" s="307" t="s">
        <v>285</v>
      </c>
      <c r="C57" s="308"/>
      <c r="D57" s="113">
        <v>0.56162353995107328</v>
      </c>
      <c r="E57" s="115">
        <v>163</v>
      </c>
      <c r="F57" s="114">
        <v>155</v>
      </c>
      <c r="G57" s="114">
        <v>159</v>
      </c>
      <c r="H57" s="114">
        <v>161</v>
      </c>
      <c r="I57" s="140">
        <v>158</v>
      </c>
      <c r="J57" s="115">
        <v>5</v>
      </c>
      <c r="K57" s="116">
        <v>3.1645569620253164</v>
      </c>
    </row>
    <row r="58" spans="1:11" ht="14.1" customHeight="1" x14ac:dyDescent="0.2">
      <c r="A58" s="306">
        <v>73</v>
      </c>
      <c r="B58" s="307" t="s">
        <v>286</v>
      </c>
      <c r="C58" s="308"/>
      <c r="D58" s="113">
        <v>2.6565137994004755</v>
      </c>
      <c r="E58" s="115">
        <v>771</v>
      </c>
      <c r="F58" s="114">
        <v>770</v>
      </c>
      <c r="G58" s="114">
        <v>770</v>
      </c>
      <c r="H58" s="114">
        <v>744</v>
      </c>
      <c r="I58" s="140">
        <v>738</v>
      </c>
      <c r="J58" s="115">
        <v>33</v>
      </c>
      <c r="K58" s="116">
        <v>4.4715447154471546</v>
      </c>
    </row>
    <row r="59" spans="1:11" ht="14.1" customHeight="1" x14ac:dyDescent="0.2">
      <c r="A59" s="306" t="s">
        <v>287</v>
      </c>
      <c r="B59" s="307" t="s">
        <v>288</v>
      </c>
      <c r="C59" s="308"/>
      <c r="D59" s="113">
        <v>2.3774248010198806</v>
      </c>
      <c r="E59" s="115">
        <v>690</v>
      </c>
      <c r="F59" s="114">
        <v>688</v>
      </c>
      <c r="G59" s="114">
        <v>686</v>
      </c>
      <c r="H59" s="114">
        <v>660</v>
      </c>
      <c r="I59" s="140">
        <v>654</v>
      </c>
      <c r="J59" s="115">
        <v>36</v>
      </c>
      <c r="K59" s="116">
        <v>5.5045871559633026</v>
      </c>
    </row>
    <row r="60" spans="1:11" ht="14.1" customHeight="1" x14ac:dyDescent="0.2">
      <c r="A60" s="306">
        <v>81</v>
      </c>
      <c r="B60" s="307" t="s">
        <v>289</v>
      </c>
      <c r="C60" s="308"/>
      <c r="D60" s="113">
        <v>6.2157599145505289</v>
      </c>
      <c r="E60" s="115">
        <v>1804</v>
      </c>
      <c r="F60" s="114">
        <v>1815</v>
      </c>
      <c r="G60" s="114">
        <v>1787</v>
      </c>
      <c r="H60" s="114">
        <v>1732</v>
      </c>
      <c r="I60" s="140">
        <v>1731</v>
      </c>
      <c r="J60" s="115">
        <v>73</v>
      </c>
      <c r="K60" s="116">
        <v>4.2172154823801273</v>
      </c>
    </row>
    <row r="61" spans="1:11" ht="14.1" customHeight="1" x14ac:dyDescent="0.2">
      <c r="A61" s="306" t="s">
        <v>290</v>
      </c>
      <c r="B61" s="307" t="s">
        <v>291</v>
      </c>
      <c r="C61" s="308"/>
      <c r="D61" s="113">
        <v>2.1948110119560349</v>
      </c>
      <c r="E61" s="115">
        <v>637</v>
      </c>
      <c r="F61" s="114">
        <v>630</v>
      </c>
      <c r="G61" s="114">
        <v>628</v>
      </c>
      <c r="H61" s="114">
        <v>618</v>
      </c>
      <c r="I61" s="140">
        <v>613</v>
      </c>
      <c r="J61" s="115">
        <v>24</v>
      </c>
      <c r="K61" s="116">
        <v>3.9151712887438825</v>
      </c>
    </row>
    <row r="62" spans="1:11" ht="14.1" customHeight="1" x14ac:dyDescent="0.2">
      <c r="A62" s="306" t="s">
        <v>292</v>
      </c>
      <c r="B62" s="307" t="s">
        <v>293</v>
      </c>
      <c r="C62" s="308"/>
      <c r="D62" s="113">
        <v>2.2878406780828997</v>
      </c>
      <c r="E62" s="115">
        <v>664</v>
      </c>
      <c r="F62" s="114">
        <v>676</v>
      </c>
      <c r="G62" s="114">
        <v>661</v>
      </c>
      <c r="H62" s="114">
        <v>630</v>
      </c>
      <c r="I62" s="140">
        <v>634</v>
      </c>
      <c r="J62" s="115">
        <v>30</v>
      </c>
      <c r="K62" s="116">
        <v>4.7318611987381702</v>
      </c>
    </row>
    <row r="63" spans="1:11" ht="14.1" customHeight="1" x14ac:dyDescent="0.2">
      <c r="A63" s="306"/>
      <c r="B63" s="307" t="s">
        <v>294</v>
      </c>
      <c r="C63" s="308"/>
      <c r="D63" s="113">
        <v>1.981187334183234</v>
      </c>
      <c r="E63" s="115">
        <v>575</v>
      </c>
      <c r="F63" s="114">
        <v>584</v>
      </c>
      <c r="G63" s="114">
        <v>571</v>
      </c>
      <c r="H63" s="114">
        <v>544</v>
      </c>
      <c r="I63" s="140">
        <v>547</v>
      </c>
      <c r="J63" s="115">
        <v>28</v>
      </c>
      <c r="K63" s="116">
        <v>5.1188299817184646</v>
      </c>
    </row>
    <row r="64" spans="1:11" ht="14.1" customHeight="1" x14ac:dyDescent="0.2">
      <c r="A64" s="306" t="s">
        <v>295</v>
      </c>
      <c r="B64" s="307" t="s">
        <v>296</v>
      </c>
      <c r="C64" s="308"/>
      <c r="D64" s="113">
        <v>0.51683147848258282</v>
      </c>
      <c r="E64" s="115">
        <v>150</v>
      </c>
      <c r="F64" s="114">
        <v>148</v>
      </c>
      <c r="G64" s="114">
        <v>141</v>
      </c>
      <c r="H64" s="114">
        <v>145</v>
      </c>
      <c r="I64" s="140">
        <v>139</v>
      </c>
      <c r="J64" s="115">
        <v>11</v>
      </c>
      <c r="K64" s="116">
        <v>7.9136690647482011</v>
      </c>
    </row>
    <row r="65" spans="1:11" ht="14.1" customHeight="1" x14ac:dyDescent="0.2">
      <c r="A65" s="306" t="s">
        <v>297</v>
      </c>
      <c r="B65" s="307" t="s">
        <v>298</v>
      </c>
      <c r="C65" s="308"/>
      <c r="D65" s="113">
        <v>0.69944526754642866</v>
      </c>
      <c r="E65" s="115">
        <v>203</v>
      </c>
      <c r="F65" s="114">
        <v>208</v>
      </c>
      <c r="G65" s="114">
        <v>203</v>
      </c>
      <c r="H65" s="114">
        <v>193</v>
      </c>
      <c r="I65" s="140">
        <v>196</v>
      </c>
      <c r="J65" s="115">
        <v>7</v>
      </c>
      <c r="K65" s="116">
        <v>3.5714285714285716</v>
      </c>
    </row>
    <row r="66" spans="1:11" ht="14.1" customHeight="1" x14ac:dyDescent="0.2">
      <c r="A66" s="306">
        <v>82</v>
      </c>
      <c r="B66" s="307" t="s">
        <v>299</v>
      </c>
      <c r="C66" s="308"/>
      <c r="D66" s="113">
        <v>3.2973848327188779</v>
      </c>
      <c r="E66" s="115">
        <v>957</v>
      </c>
      <c r="F66" s="114">
        <v>955</v>
      </c>
      <c r="G66" s="114">
        <v>958</v>
      </c>
      <c r="H66" s="114">
        <v>934</v>
      </c>
      <c r="I66" s="140">
        <v>940</v>
      </c>
      <c r="J66" s="115">
        <v>17</v>
      </c>
      <c r="K66" s="116">
        <v>1.8085106382978724</v>
      </c>
    </row>
    <row r="67" spans="1:11" ht="14.1" customHeight="1" x14ac:dyDescent="0.2">
      <c r="A67" s="306" t="s">
        <v>300</v>
      </c>
      <c r="B67" s="307" t="s">
        <v>301</v>
      </c>
      <c r="C67" s="308"/>
      <c r="D67" s="113">
        <v>2.0845536298797507</v>
      </c>
      <c r="E67" s="115">
        <v>605</v>
      </c>
      <c r="F67" s="114">
        <v>596</v>
      </c>
      <c r="G67" s="114">
        <v>599</v>
      </c>
      <c r="H67" s="114">
        <v>586</v>
      </c>
      <c r="I67" s="140">
        <v>585</v>
      </c>
      <c r="J67" s="115">
        <v>20</v>
      </c>
      <c r="K67" s="116">
        <v>3.4188034188034186</v>
      </c>
    </row>
    <row r="68" spans="1:11" ht="14.1" customHeight="1" x14ac:dyDescent="0.2">
      <c r="A68" s="306" t="s">
        <v>302</v>
      </c>
      <c r="B68" s="307" t="s">
        <v>303</v>
      </c>
      <c r="C68" s="308"/>
      <c r="D68" s="113">
        <v>0.56506908314095716</v>
      </c>
      <c r="E68" s="115">
        <v>164</v>
      </c>
      <c r="F68" s="114">
        <v>168</v>
      </c>
      <c r="G68" s="114">
        <v>173</v>
      </c>
      <c r="H68" s="114">
        <v>168</v>
      </c>
      <c r="I68" s="140">
        <v>174</v>
      </c>
      <c r="J68" s="115">
        <v>-10</v>
      </c>
      <c r="K68" s="116">
        <v>-5.7471264367816088</v>
      </c>
    </row>
    <row r="69" spans="1:11" ht="14.1" customHeight="1" x14ac:dyDescent="0.2">
      <c r="A69" s="306">
        <v>83</v>
      </c>
      <c r="B69" s="307" t="s">
        <v>304</v>
      </c>
      <c r="C69" s="308"/>
      <c r="D69" s="113">
        <v>4.0140578162147262</v>
      </c>
      <c r="E69" s="115">
        <v>1165</v>
      </c>
      <c r="F69" s="114">
        <v>1156</v>
      </c>
      <c r="G69" s="114">
        <v>1161</v>
      </c>
      <c r="H69" s="114">
        <v>1142</v>
      </c>
      <c r="I69" s="140">
        <v>1162</v>
      </c>
      <c r="J69" s="115">
        <v>3</v>
      </c>
      <c r="K69" s="116">
        <v>0.25817555938037867</v>
      </c>
    </row>
    <row r="70" spans="1:11" ht="14.1" customHeight="1" x14ac:dyDescent="0.2">
      <c r="A70" s="306" t="s">
        <v>305</v>
      </c>
      <c r="B70" s="307" t="s">
        <v>306</v>
      </c>
      <c r="C70" s="308"/>
      <c r="D70" s="113">
        <v>3.4558798194535369</v>
      </c>
      <c r="E70" s="115">
        <v>1003</v>
      </c>
      <c r="F70" s="114">
        <v>990</v>
      </c>
      <c r="G70" s="114">
        <v>995</v>
      </c>
      <c r="H70" s="114">
        <v>973</v>
      </c>
      <c r="I70" s="140">
        <v>990</v>
      </c>
      <c r="J70" s="115">
        <v>13</v>
      </c>
      <c r="K70" s="116">
        <v>1.3131313131313131</v>
      </c>
    </row>
    <row r="71" spans="1:11" ht="14.1" customHeight="1" x14ac:dyDescent="0.2">
      <c r="A71" s="306"/>
      <c r="B71" s="307" t="s">
        <v>307</v>
      </c>
      <c r="C71" s="308"/>
      <c r="D71" s="113">
        <v>2.2085931847155704</v>
      </c>
      <c r="E71" s="115">
        <v>641</v>
      </c>
      <c r="F71" s="114">
        <v>634</v>
      </c>
      <c r="G71" s="114">
        <v>637</v>
      </c>
      <c r="H71" s="114">
        <v>624</v>
      </c>
      <c r="I71" s="140">
        <v>637</v>
      </c>
      <c r="J71" s="115">
        <v>4</v>
      </c>
      <c r="K71" s="116">
        <v>0.62794348508634223</v>
      </c>
    </row>
    <row r="72" spans="1:11" ht="14.1" customHeight="1" x14ac:dyDescent="0.2">
      <c r="A72" s="306">
        <v>84</v>
      </c>
      <c r="B72" s="307" t="s">
        <v>308</v>
      </c>
      <c r="C72" s="308"/>
      <c r="D72" s="113">
        <v>0.71667298349584807</v>
      </c>
      <c r="E72" s="115">
        <v>208</v>
      </c>
      <c r="F72" s="114">
        <v>200</v>
      </c>
      <c r="G72" s="114">
        <v>199</v>
      </c>
      <c r="H72" s="114">
        <v>209</v>
      </c>
      <c r="I72" s="140">
        <v>211</v>
      </c>
      <c r="J72" s="115">
        <v>-3</v>
      </c>
      <c r="K72" s="116">
        <v>-1.4218009478672986</v>
      </c>
    </row>
    <row r="73" spans="1:11" ht="14.1" customHeight="1" x14ac:dyDescent="0.2">
      <c r="A73" s="306" t="s">
        <v>309</v>
      </c>
      <c r="B73" s="307" t="s">
        <v>310</v>
      </c>
      <c r="C73" s="308"/>
      <c r="D73" s="113">
        <v>0.18261378906384593</v>
      </c>
      <c r="E73" s="115">
        <v>53</v>
      </c>
      <c r="F73" s="114">
        <v>51</v>
      </c>
      <c r="G73" s="114">
        <v>51</v>
      </c>
      <c r="H73" s="114">
        <v>65</v>
      </c>
      <c r="I73" s="140">
        <v>66</v>
      </c>
      <c r="J73" s="115">
        <v>-13</v>
      </c>
      <c r="K73" s="116">
        <v>-19.696969696969695</v>
      </c>
    </row>
    <row r="74" spans="1:11" ht="14.1" customHeight="1" x14ac:dyDescent="0.2">
      <c r="A74" s="306" t="s">
        <v>311</v>
      </c>
      <c r="B74" s="307" t="s">
        <v>312</v>
      </c>
      <c r="C74" s="308"/>
      <c r="D74" s="113">
        <v>0.27564345519071082</v>
      </c>
      <c r="E74" s="115">
        <v>80</v>
      </c>
      <c r="F74" s="114">
        <v>80</v>
      </c>
      <c r="G74" s="114">
        <v>79</v>
      </c>
      <c r="H74" s="114">
        <v>76</v>
      </c>
      <c r="I74" s="140">
        <v>76</v>
      </c>
      <c r="J74" s="115">
        <v>4</v>
      </c>
      <c r="K74" s="116">
        <v>5.2631578947368425</v>
      </c>
    </row>
    <row r="75" spans="1:11" ht="14.1" customHeight="1" x14ac:dyDescent="0.2">
      <c r="A75" s="306" t="s">
        <v>313</v>
      </c>
      <c r="B75" s="307" t="s">
        <v>314</v>
      </c>
      <c r="C75" s="308"/>
      <c r="D75" s="113" t="s">
        <v>513</v>
      </c>
      <c r="E75" s="115" t="s">
        <v>513</v>
      </c>
      <c r="F75" s="114" t="s">
        <v>513</v>
      </c>
      <c r="G75" s="114" t="s">
        <v>513</v>
      </c>
      <c r="H75" s="114" t="s">
        <v>513</v>
      </c>
      <c r="I75" s="140" t="s">
        <v>513</v>
      </c>
      <c r="J75" s="115" t="s">
        <v>513</v>
      </c>
      <c r="K75" s="116" t="s">
        <v>513</v>
      </c>
    </row>
    <row r="76" spans="1:11" ht="14.1" customHeight="1" x14ac:dyDescent="0.2">
      <c r="A76" s="306">
        <v>91</v>
      </c>
      <c r="B76" s="307" t="s">
        <v>315</v>
      </c>
      <c r="C76" s="308"/>
      <c r="D76" s="113">
        <v>4.8237604658374393E-2</v>
      </c>
      <c r="E76" s="115">
        <v>14</v>
      </c>
      <c r="F76" s="114">
        <v>13</v>
      </c>
      <c r="G76" s="114">
        <v>10</v>
      </c>
      <c r="H76" s="114">
        <v>10</v>
      </c>
      <c r="I76" s="140">
        <v>9</v>
      </c>
      <c r="J76" s="115">
        <v>5</v>
      </c>
      <c r="K76" s="116">
        <v>55.555555555555557</v>
      </c>
    </row>
    <row r="77" spans="1:11" ht="14.1" customHeight="1" x14ac:dyDescent="0.2">
      <c r="A77" s="306">
        <v>92</v>
      </c>
      <c r="B77" s="307" t="s">
        <v>316</v>
      </c>
      <c r="C77" s="308"/>
      <c r="D77" s="113">
        <v>0.34455431898838851</v>
      </c>
      <c r="E77" s="115">
        <v>100</v>
      </c>
      <c r="F77" s="114">
        <v>97</v>
      </c>
      <c r="G77" s="114">
        <v>99</v>
      </c>
      <c r="H77" s="114">
        <v>106</v>
      </c>
      <c r="I77" s="140">
        <v>107</v>
      </c>
      <c r="J77" s="115">
        <v>-7</v>
      </c>
      <c r="K77" s="116">
        <v>-6.5420560747663554</v>
      </c>
    </row>
    <row r="78" spans="1:11" ht="14.1" customHeight="1" x14ac:dyDescent="0.2">
      <c r="A78" s="306">
        <v>93</v>
      </c>
      <c r="B78" s="307" t="s">
        <v>317</v>
      </c>
      <c r="C78" s="308"/>
      <c r="D78" s="113">
        <v>0.17572270268407814</v>
      </c>
      <c r="E78" s="115">
        <v>51</v>
      </c>
      <c r="F78" s="114">
        <v>52</v>
      </c>
      <c r="G78" s="114">
        <v>53</v>
      </c>
      <c r="H78" s="114">
        <v>50</v>
      </c>
      <c r="I78" s="140">
        <v>51</v>
      </c>
      <c r="J78" s="115">
        <v>0</v>
      </c>
      <c r="K78" s="116">
        <v>0</v>
      </c>
    </row>
    <row r="79" spans="1:11" ht="14.1" customHeight="1" x14ac:dyDescent="0.2">
      <c r="A79" s="306">
        <v>94</v>
      </c>
      <c r="B79" s="307" t="s">
        <v>318</v>
      </c>
      <c r="C79" s="308"/>
      <c r="D79" s="113">
        <v>3.4455431898838852E-2</v>
      </c>
      <c r="E79" s="115">
        <v>10</v>
      </c>
      <c r="F79" s="114">
        <v>9</v>
      </c>
      <c r="G79" s="114">
        <v>9</v>
      </c>
      <c r="H79" s="114">
        <v>11</v>
      </c>
      <c r="I79" s="140">
        <v>11</v>
      </c>
      <c r="J79" s="115">
        <v>-1</v>
      </c>
      <c r="K79" s="116">
        <v>-9.0909090909090917</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224</v>
      </c>
      <c r="C81" s="312"/>
      <c r="D81" s="125">
        <v>0.9234055748888812</v>
      </c>
      <c r="E81" s="143">
        <v>268</v>
      </c>
      <c r="F81" s="144">
        <v>273</v>
      </c>
      <c r="G81" s="144">
        <v>276</v>
      </c>
      <c r="H81" s="144">
        <v>277</v>
      </c>
      <c r="I81" s="145">
        <v>279</v>
      </c>
      <c r="J81" s="143">
        <v>-11</v>
      </c>
      <c r="K81" s="146">
        <v>-3.9426523297491038</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7380</v>
      </c>
      <c r="E12" s="114">
        <v>7551</v>
      </c>
      <c r="F12" s="114">
        <v>7589</v>
      </c>
      <c r="G12" s="114">
        <v>7571</v>
      </c>
      <c r="H12" s="140">
        <v>7524</v>
      </c>
      <c r="I12" s="115">
        <v>-144</v>
      </c>
      <c r="J12" s="116">
        <v>-1.9138755980861244</v>
      </c>
      <c r="K12"/>
      <c r="L12"/>
      <c r="M12"/>
      <c r="N12"/>
      <c r="O12"/>
      <c r="P12"/>
    </row>
    <row r="13" spans="1:16" s="110" customFormat="1" ht="14.45" customHeight="1" x14ac:dyDescent="0.2">
      <c r="A13" s="120" t="s">
        <v>105</v>
      </c>
      <c r="B13" s="119" t="s">
        <v>106</v>
      </c>
      <c r="C13" s="113">
        <v>31.626016260162601</v>
      </c>
      <c r="D13" s="115">
        <v>2334</v>
      </c>
      <c r="E13" s="114">
        <v>2374</v>
      </c>
      <c r="F13" s="114">
        <v>2382</v>
      </c>
      <c r="G13" s="114">
        <v>2367</v>
      </c>
      <c r="H13" s="140">
        <v>2340</v>
      </c>
      <c r="I13" s="115">
        <v>-6</v>
      </c>
      <c r="J13" s="116">
        <v>-0.25641025641025639</v>
      </c>
      <c r="K13"/>
      <c r="L13"/>
      <c r="M13"/>
      <c r="N13"/>
      <c r="O13"/>
      <c r="P13"/>
    </row>
    <row r="14" spans="1:16" s="110" customFormat="1" ht="14.45" customHeight="1" x14ac:dyDescent="0.2">
      <c r="A14" s="120"/>
      <c r="B14" s="119" t="s">
        <v>107</v>
      </c>
      <c r="C14" s="113">
        <v>68.373983739837399</v>
      </c>
      <c r="D14" s="115">
        <v>5046</v>
      </c>
      <c r="E14" s="114">
        <v>5177</v>
      </c>
      <c r="F14" s="114">
        <v>5207</v>
      </c>
      <c r="G14" s="114">
        <v>5204</v>
      </c>
      <c r="H14" s="140">
        <v>5184</v>
      </c>
      <c r="I14" s="115">
        <v>-138</v>
      </c>
      <c r="J14" s="116">
        <v>-2.6620370370370372</v>
      </c>
      <c r="K14"/>
      <c r="L14"/>
      <c r="M14"/>
      <c r="N14"/>
      <c r="O14"/>
      <c r="P14"/>
    </row>
    <row r="15" spans="1:16" s="110" customFormat="1" ht="14.45" customHeight="1" x14ac:dyDescent="0.2">
      <c r="A15" s="118" t="s">
        <v>105</v>
      </c>
      <c r="B15" s="121" t="s">
        <v>108</v>
      </c>
      <c r="C15" s="113">
        <v>8.8346883468834694</v>
      </c>
      <c r="D15" s="115">
        <v>652</v>
      </c>
      <c r="E15" s="114">
        <v>700</v>
      </c>
      <c r="F15" s="114">
        <v>700</v>
      </c>
      <c r="G15" s="114">
        <v>711</v>
      </c>
      <c r="H15" s="140">
        <v>695</v>
      </c>
      <c r="I15" s="115">
        <v>-43</v>
      </c>
      <c r="J15" s="116">
        <v>-6.1870503597122299</v>
      </c>
      <c r="K15"/>
      <c r="L15"/>
      <c r="M15"/>
      <c r="N15"/>
      <c r="O15"/>
      <c r="P15"/>
    </row>
    <row r="16" spans="1:16" s="110" customFormat="1" ht="14.45" customHeight="1" x14ac:dyDescent="0.2">
      <c r="A16" s="118"/>
      <c r="B16" s="121" t="s">
        <v>109</v>
      </c>
      <c r="C16" s="113">
        <v>51.626016260162601</v>
      </c>
      <c r="D16" s="115">
        <v>3810</v>
      </c>
      <c r="E16" s="114">
        <v>3926</v>
      </c>
      <c r="F16" s="114">
        <v>3982</v>
      </c>
      <c r="G16" s="114">
        <v>4000</v>
      </c>
      <c r="H16" s="140">
        <v>4000</v>
      </c>
      <c r="I16" s="115">
        <v>-190</v>
      </c>
      <c r="J16" s="116">
        <v>-4.75</v>
      </c>
      <c r="K16"/>
      <c r="L16"/>
      <c r="M16"/>
      <c r="N16"/>
      <c r="O16"/>
      <c r="P16"/>
    </row>
    <row r="17" spans="1:16" s="110" customFormat="1" ht="14.45" customHeight="1" x14ac:dyDescent="0.2">
      <c r="A17" s="118"/>
      <c r="B17" s="121" t="s">
        <v>110</v>
      </c>
      <c r="C17" s="113">
        <v>22.222222222222221</v>
      </c>
      <c r="D17" s="115">
        <v>1640</v>
      </c>
      <c r="E17" s="114">
        <v>1656</v>
      </c>
      <c r="F17" s="114">
        <v>1643</v>
      </c>
      <c r="G17" s="114">
        <v>1636</v>
      </c>
      <c r="H17" s="140">
        <v>1616</v>
      </c>
      <c r="I17" s="115">
        <v>24</v>
      </c>
      <c r="J17" s="116">
        <v>1.4851485148514851</v>
      </c>
      <c r="K17"/>
      <c r="L17"/>
      <c r="M17"/>
      <c r="N17"/>
      <c r="O17"/>
      <c r="P17"/>
    </row>
    <row r="18" spans="1:16" s="110" customFormat="1" ht="14.45" customHeight="1" x14ac:dyDescent="0.2">
      <c r="A18" s="120"/>
      <c r="B18" s="121" t="s">
        <v>111</v>
      </c>
      <c r="C18" s="113">
        <v>17.317073170731707</v>
      </c>
      <c r="D18" s="115">
        <v>1278</v>
      </c>
      <c r="E18" s="114">
        <v>1269</v>
      </c>
      <c r="F18" s="114">
        <v>1264</v>
      </c>
      <c r="G18" s="114">
        <v>1224</v>
      </c>
      <c r="H18" s="140">
        <v>1213</v>
      </c>
      <c r="I18" s="115">
        <v>65</v>
      </c>
      <c r="J18" s="116">
        <v>5.3586150041220115</v>
      </c>
      <c r="K18"/>
      <c r="L18"/>
      <c r="M18"/>
      <c r="N18"/>
      <c r="O18"/>
      <c r="P18"/>
    </row>
    <row r="19" spans="1:16" s="110" customFormat="1" ht="14.45" customHeight="1" x14ac:dyDescent="0.2">
      <c r="A19" s="120"/>
      <c r="B19" s="121" t="s">
        <v>112</v>
      </c>
      <c r="C19" s="113">
        <v>1.8834688346883468</v>
      </c>
      <c r="D19" s="115">
        <v>139</v>
      </c>
      <c r="E19" s="114">
        <v>128</v>
      </c>
      <c r="F19" s="114">
        <v>131</v>
      </c>
      <c r="G19" s="114">
        <v>115</v>
      </c>
      <c r="H19" s="140">
        <v>120</v>
      </c>
      <c r="I19" s="115">
        <v>19</v>
      </c>
      <c r="J19" s="116">
        <v>15.833333333333334</v>
      </c>
      <c r="K19"/>
      <c r="L19"/>
      <c r="M19"/>
      <c r="N19"/>
      <c r="O19"/>
      <c r="P19"/>
    </row>
    <row r="20" spans="1:16" s="110" customFormat="1" ht="14.45" customHeight="1" x14ac:dyDescent="0.2">
      <c r="A20" s="120" t="s">
        <v>113</v>
      </c>
      <c r="B20" s="119" t="s">
        <v>116</v>
      </c>
      <c r="C20" s="113">
        <v>93.726287262872631</v>
      </c>
      <c r="D20" s="115">
        <v>6917</v>
      </c>
      <c r="E20" s="114">
        <v>7082</v>
      </c>
      <c r="F20" s="114">
        <v>7103</v>
      </c>
      <c r="G20" s="114">
        <v>7086</v>
      </c>
      <c r="H20" s="140">
        <v>7060</v>
      </c>
      <c r="I20" s="115">
        <v>-143</v>
      </c>
      <c r="J20" s="116">
        <v>-2.0254957507082154</v>
      </c>
      <c r="K20"/>
      <c r="L20"/>
      <c r="M20"/>
      <c r="N20"/>
      <c r="O20"/>
      <c r="P20"/>
    </row>
    <row r="21" spans="1:16" s="110" customFormat="1" ht="14.45" customHeight="1" x14ac:dyDescent="0.2">
      <c r="A21" s="123"/>
      <c r="B21" s="124" t="s">
        <v>117</v>
      </c>
      <c r="C21" s="125">
        <v>6.178861788617886</v>
      </c>
      <c r="D21" s="143">
        <v>456</v>
      </c>
      <c r="E21" s="144">
        <v>464</v>
      </c>
      <c r="F21" s="144">
        <v>481</v>
      </c>
      <c r="G21" s="144">
        <v>479</v>
      </c>
      <c r="H21" s="145">
        <v>457</v>
      </c>
      <c r="I21" s="143">
        <v>-1</v>
      </c>
      <c r="J21" s="146">
        <v>-0.21881838074398249</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7927</v>
      </c>
      <c r="E56" s="114">
        <v>8174</v>
      </c>
      <c r="F56" s="114">
        <v>8211</v>
      </c>
      <c r="G56" s="114">
        <v>8244</v>
      </c>
      <c r="H56" s="140">
        <v>8200</v>
      </c>
      <c r="I56" s="115">
        <v>-273</v>
      </c>
      <c r="J56" s="116">
        <v>-3.3292682926829267</v>
      </c>
      <c r="K56"/>
      <c r="L56"/>
      <c r="M56"/>
      <c r="N56"/>
      <c r="O56"/>
      <c r="P56"/>
    </row>
    <row r="57" spans="1:16" s="110" customFormat="1" ht="14.45" customHeight="1" x14ac:dyDescent="0.2">
      <c r="A57" s="120" t="s">
        <v>105</v>
      </c>
      <c r="B57" s="119" t="s">
        <v>106</v>
      </c>
      <c r="C57" s="113">
        <v>32.307304150372147</v>
      </c>
      <c r="D57" s="115">
        <v>2561</v>
      </c>
      <c r="E57" s="114">
        <v>2628</v>
      </c>
      <c r="F57" s="114">
        <v>2632</v>
      </c>
      <c r="G57" s="114">
        <v>2630</v>
      </c>
      <c r="H57" s="140">
        <v>2615</v>
      </c>
      <c r="I57" s="115">
        <v>-54</v>
      </c>
      <c r="J57" s="116">
        <v>-2.0650095602294454</v>
      </c>
    </row>
    <row r="58" spans="1:16" s="110" customFormat="1" ht="14.45" customHeight="1" x14ac:dyDescent="0.2">
      <c r="A58" s="120"/>
      <c r="B58" s="119" t="s">
        <v>107</v>
      </c>
      <c r="C58" s="113">
        <v>67.692695849627853</v>
      </c>
      <c r="D58" s="115">
        <v>5366</v>
      </c>
      <c r="E58" s="114">
        <v>5546</v>
      </c>
      <c r="F58" s="114">
        <v>5579</v>
      </c>
      <c r="G58" s="114">
        <v>5614</v>
      </c>
      <c r="H58" s="140">
        <v>5585</v>
      </c>
      <c r="I58" s="115">
        <v>-219</v>
      </c>
      <c r="J58" s="116">
        <v>-3.9212175470008952</v>
      </c>
    </row>
    <row r="59" spans="1:16" s="110" customFormat="1" ht="14.45" customHeight="1" x14ac:dyDescent="0.2">
      <c r="A59" s="118" t="s">
        <v>105</v>
      </c>
      <c r="B59" s="121" t="s">
        <v>108</v>
      </c>
      <c r="C59" s="113">
        <v>9.5874858079979823</v>
      </c>
      <c r="D59" s="115">
        <v>760</v>
      </c>
      <c r="E59" s="114">
        <v>842</v>
      </c>
      <c r="F59" s="114">
        <v>841</v>
      </c>
      <c r="G59" s="114">
        <v>842</v>
      </c>
      <c r="H59" s="140">
        <v>814</v>
      </c>
      <c r="I59" s="115">
        <v>-54</v>
      </c>
      <c r="J59" s="116">
        <v>-6.6339066339066335</v>
      </c>
    </row>
    <row r="60" spans="1:16" s="110" customFormat="1" ht="14.45" customHeight="1" x14ac:dyDescent="0.2">
      <c r="A60" s="118"/>
      <c r="B60" s="121" t="s">
        <v>109</v>
      </c>
      <c r="C60" s="113">
        <v>51.028131701778733</v>
      </c>
      <c r="D60" s="115">
        <v>4045</v>
      </c>
      <c r="E60" s="114">
        <v>4185</v>
      </c>
      <c r="F60" s="114">
        <v>4240</v>
      </c>
      <c r="G60" s="114">
        <v>4300</v>
      </c>
      <c r="H60" s="140">
        <v>4297</v>
      </c>
      <c r="I60" s="115">
        <v>-252</v>
      </c>
      <c r="J60" s="116">
        <v>-5.8645566674424021</v>
      </c>
    </row>
    <row r="61" spans="1:16" s="110" customFormat="1" ht="14.45" customHeight="1" x14ac:dyDescent="0.2">
      <c r="A61" s="118"/>
      <c r="B61" s="121" t="s">
        <v>110</v>
      </c>
      <c r="C61" s="113">
        <v>21.925066229342754</v>
      </c>
      <c r="D61" s="115">
        <v>1738</v>
      </c>
      <c r="E61" s="114">
        <v>1773</v>
      </c>
      <c r="F61" s="114">
        <v>1769</v>
      </c>
      <c r="G61" s="114">
        <v>1763</v>
      </c>
      <c r="H61" s="140">
        <v>1757</v>
      </c>
      <c r="I61" s="115">
        <v>-19</v>
      </c>
      <c r="J61" s="116">
        <v>-1.0813887307911212</v>
      </c>
    </row>
    <row r="62" spans="1:16" s="110" customFormat="1" ht="14.45" customHeight="1" x14ac:dyDescent="0.2">
      <c r="A62" s="120"/>
      <c r="B62" s="121" t="s">
        <v>111</v>
      </c>
      <c r="C62" s="113">
        <v>17.459316260880534</v>
      </c>
      <c r="D62" s="115">
        <v>1384</v>
      </c>
      <c r="E62" s="114">
        <v>1374</v>
      </c>
      <c r="F62" s="114">
        <v>1361</v>
      </c>
      <c r="G62" s="114">
        <v>1339</v>
      </c>
      <c r="H62" s="140">
        <v>1332</v>
      </c>
      <c r="I62" s="115">
        <v>52</v>
      </c>
      <c r="J62" s="116">
        <v>3.9039039039039038</v>
      </c>
    </row>
    <row r="63" spans="1:16" s="110" customFormat="1" ht="14.45" customHeight="1" x14ac:dyDescent="0.2">
      <c r="A63" s="120"/>
      <c r="B63" s="121" t="s">
        <v>112</v>
      </c>
      <c r="C63" s="113">
        <v>1.9427273874101174</v>
      </c>
      <c r="D63" s="115">
        <v>154</v>
      </c>
      <c r="E63" s="114">
        <v>143</v>
      </c>
      <c r="F63" s="114">
        <v>140</v>
      </c>
      <c r="G63" s="114">
        <v>121</v>
      </c>
      <c r="H63" s="140">
        <v>120</v>
      </c>
      <c r="I63" s="115">
        <v>34</v>
      </c>
      <c r="J63" s="116">
        <v>28.333333333333332</v>
      </c>
    </row>
    <row r="64" spans="1:16" s="110" customFormat="1" ht="14.45" customHeight="1" x14ac:dyDescent="0.2">
      <c r="A64" s="120" t="s">
        <v>113</v>
      </c>
      <c r="B64" s="119" t="s">
        <v>116</v>
      </c>
      <c r="C64" s="113">
        <v>95.811782515453515</v>
      </c>
      <c r="D64" s="115">
        <v>7595</v>
      </c>
      <c r="E64" s="114">
        <v>7830</v>
      </c>
      <c r="F64" s="114">
        <v>7855</v>
      </c>
      <c r="G64" s="114">
        <v>7896</v>
      </c>
      <c r="H64" s="140">
        <v>7885</v>
      </c>
      <c r="I64" s="115">
        <v>-290</v>
      </c>
      <c r="J64" s="116">
        <v>-3.6778693722257452</v>
      </c>
    </row>
    <row r="65" spans="1:10" s="110" customFormat="1" ht="14.45" customHeight="1" x14ac:dyDescent="0.2">
      <c r="A65" s="123"/>
      <c r="B65" s="124" t="s">
        <v>117</v>
      </c>
      <c r="C65" s="125">
        <v>4.0999116942096636</v>
      </c>
      <c r="D65" s="143">
        <v>325</v>
      </c>
      <c r="E65" s="144">
        <v>337</v>
      </c>
      <c r="F65" s="144">
        <v>349</v>
      </c>
      <c r="G65" s="144">
        <v>340</v>
      </c>
      <c r="H65" s="145">
        <v>306</v>
      </c>
      <c r="I65" s="143">
        <v>19</v>
      </c>
      <c r="J65" s="146">
        <v>6.2091503267973858</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7380</v>
      </c>
      <c r="G11" s="114">
        <v>7551</v>
      </c>
      <c r="H11" s="114">
        <v>7589</v>
      </c>
      <c r="I11" s="114">
        <v>7571</v>
      </c>
      <c r="J11" s="140">
        <v>7524</v>
      </c>
      <c r="K11" s="114">
        <v>-144</v>
      </c>
      <c r="L11" s="116">
        <v>-1.9138755980861244</v>
      </c>
    </row>
    <row r="12" spans="1:17" s="110" customFormat="1" ht="24" customHeight="1" x14ac:dyDescent="0.2">
      <c r="A12" s="604" t="s">
        <v>185</v>
      </c>
      <c r="B12" s="605"/>
      <c r="C12" s="605"/>
      <c r="D12" s="606"/>
      <c r="E12" s="113">
        <v>31.626016260162601</v>
      </c>
      <c r="F12" s="115">
        <v>2334</v>
      </c>
      <c r="G12" s="114">
        <v>2374</v>
      </c>
      <c r="H12" s="114">
        <v>2382</v>
      </c>
      <c r="I12" s="114">
        <v>2367</v>
      </c>
      <c r="J12" s="140">
        <v>2340</v>
      </c>
      <c r="K12" s="114">
        <v>-6</v>
      </c>
      <c r="L12" s="116">
        <v>-0.25641025641025639</v>
      </c>
    </row>
    <row r="13" spans="1:17" s="110" customFormat="1" ht="15" customHeight="1" x14ac:dyDescent="0.2">
      <c r="A13" s="120"/>
      <c r="B13" s="612" t="s">
        <v>107</v>
      </c>
      <c r="C13" s="612"/>
      <c r="E13" s="113">
        <v>68.373983739837399</v>
      </c>
      <c r="F13" s="115">
        <v>5046</v>
      </c>
      <c r="G13" s="114">
        <v>5177</v>
      </c>
      <c r="H13" s="114">
        <v>5207</v>
      </c>
      <c r="I13" s="114">
        <v>5204</v>
      </c>
      <c r="J13" s="140">
        <v>5184</v>
      </c>
      <c r="K13" s="114">
        <v>-138</v>
      </c>
      <c r="L13" s="116">
        <v>-2.6620370370370372</v>
      </c>
    </row>
    <row r="14" spans="1:17" s="110" customFormat="1" ht="22.5" customHeight="1" x14ac:dyDescent="0.2">
      <c r="A14" s="604" t="s">
        <v>186</v>
      </c>
      <c r="B14" s="605"/>
      <c r="C14" s="605"/>
      <c r="D14" s="606"/>
      <c r="E14" s="113">
        <v>8.8346883468834694</v>
      </c>
      <c r="F14" s="115">
        <v>652</v>
      </c>
      <c r="G14" s="114">
        <v>700</v>
      </c>
      <c r="H14" s="114">
        <v>700</v>
      </c>
      <c r="I14" s="114">
        <v>711</v>
      </c>
      <c r="J14" s="140">
        <v>695</v>
      </c>
      <c r="K14" s="114">
        <v>-43</v>
      </c>
      <c r="L14" s="116">
        <v>-6.1870503597122299</v>
      </c>
    </row>
    <row r="15" spans="1:17" s="110" customFormat="1" ht="15" customHeight="1" x14ac:dyDescent="0.2">
      <c r="A15" s="120"/>
      <c r="B15" s="119"/>
      <c r="C15" s="258" t="s">
        <v>106</v>
      </c>
      <c r="E15" s="113">
        <v>41.564417177914109</v>
      </c>
      <c r="F15" s="115">
        <v>271</v>
      </c>
      <c r="G15" s="114">
        <v>288</v>
      </c>
      <c r="H15" s="114">
        <v>283</v>
      </c>
      <c r="I15" s="114">
        <v>290</v>
      </c>
      <c r="J15" s="140">
        <v>288</v>
      </c>
      <c r="K15" s="114">
        <v>-17</v>
      </c>
      <c r="L15" s="116">
        <v>-5.9027777777777777</v>
      </c>
    </row>
    <row r="16" spans="1:17" s="110" customFormat="1" ht="15" customHeight="1" x14ac:dyDescent="0.2">
      <c r="A16" s="120"/>
      <c r="B16" s="119"/>
      <c r="C16" s="258" t="s">
        <v>107</v>
      </c>
      <c r="E16" s="113">
        <v>58.435582822085891</v>
      </c>
      <c r="F16" s="115">
        <v>381</v>
      </c>
      <c r="G16" s="114">
        <v>412</v>
      </c>
      <c r="H16" s="114">
        <v>417</v>
      </c>
      <c r="I16" s="114">
        <v>421</v>
      </c>
      <c r="J16" s="140">
        <v>407</v>
      </c>
      <c r="K16" s="114">
        <v>-26</v>
      </c>
      <c r="L16" s="116">
        <v>-6.3882063882063882</v>
      </c>
    </row>
    <row r="17" spans="1:12" s="110" customFormat="1" ht="15" customHeight="1" x14ac:dyDescent="0.2">
      <c r="A17" s="120"/>
      <c r="B17" s="121" t="s">
        <v>109</v>
      </c>
      <c r="C17" s="258"/>
      <c r="E17" s="113">
        <v>51.626016260162601</v>
      </c>
      <c r="F17" s="115">
        <v>3810</v>
      </c>
      <c r="G17" s="114">
        <v>3926</v>
      </c>
      <c r="H17" s="114">
        <v>3982</v>
      </c>
      <c r="I17" s="114">
        <v>4000</v>
      </c>
      <c r="J17" s="140">
        <v>4000</v>
      </c>
      <c r="K17" s="114">
        <v>-190</v>
      </c>
      <c r="L17" s="116">
        <v>-4.75</v>
      </c>
    </row>
    <row r="18" spans="1:12" s="110" customFormat="1" ht="15" customHeight="1" x14ac:dyDescent="0.2">
      <c r="A18" s="120"/>
      <c r="B18" s="119"/>
      <c r="C18" s="258" t="s">
        <v>106</v>
      </c>
      <c r="E18" s="113">
        <v>26.036745406824146</v>
      </c>
      <c r="F18" s="115">
        <v>992</v>
      </c>
      <c r="G18" s="114">
        <v>1010</v>
      </c>
      <c r="H18" s="114">
        <v>1022</v>
      </c>
      <c r="I18" s="114">
        <v>1015</v>
      </c>
      <c r="J18" s="140">
        <v>1007</v>
      </c>
      <c r="K18" s="114">
        <v>-15</v>
      </c>
      <c r="L18" s="116">
        <v>-1.4895729890764648</v>
      </c>
    </row>
    <row r="19" spans="1:12" s="110" customFormat="1" ht="15" customHeight="1" x14ac:dyDescent="0.2">
      <c r="A19" s="120"/>
      <c r="B19" s="119"/>
      <c r="C19" s="258" t="s">
        <v>107</v>
      </c>
      <c r="E19" s="113">
        <v>73.963254593175847</v>
      </c>
      <c r="F19" s="115">
        <v>2818</v>
      </c>
      <c r="G19" s="114">
        <v>2916</v>
      </c>
      <c r="H19" s="114">
        <v>2960</v>
      </c>
      <c r="I19" s="114">
        <v>2985</v>
      </c>
      <c r="J19" s="140">
        <v>2993</v>
      </c>
      <c r="K19" s="114">
        <v>-175</v>
      </c>
      <c r="L19" s="116">
        <v>-5.8469762779819581</v>
      </c>
    </row>
    <row r="20" spans="1:12" s="110" customFormat="1" ht="15" customHeight="1" x14ac:dyDescent="0.2">
      <c r="A20" s="120"/>
      <c r="B20" s="121" t="s">
        <v>110</v>
      </c>
      <c r="C20" s="258"/>
      <c r="E20" s="113">
        <v>22.222222222222221</v>
      </c>
      <c r="F20" s="115">
        <v>1640</v>
      </c>
      <c r="G20" s="114">
        <v>1656</v>
      </c>
      <c r="H20" s="114">
        <v>1643</v>
      </c>
      <c r="I20" s="114">
        <v>1636</v>
      </c>
      <c r="J20" s="140">
        <v>1616</v>
      </c>
      <c r="K20" s="114">
        <v>24</v>
      </c>
      <c r="L20" s="116">
        <v>1.4851485148514851</v>
      </c>
    </row>
    <row r="21" spans="1:12" s="110" customFormat="1" ht="15" customHeight="1" x14ac:dyDescent="0.2">
      <c r="A21" s="120"/>
      <c r="B21" s="119"/>
      <c r="C21" s="258" t="s">
        <v>106</v>
      </c>
      <c r="E21" s="113">
        <v>27.804878048780488</v>
      </c>
      <c r="F21" s="115">
        <v>456</v>
      </c>
      <c r="G21" s="114">
        <v>457</v>
      </c>
      <c r="H21" s="114">
        <v>459</v>
      </c>
      <c r="I21" s="114">
        <v>458</v>
      </c>
      <c r="J21" s="140">
        <v>446</v>
      </c>
      <c r="K21" s="114">
        <v>10</v>
      </c>
      <c r="L21" s="116">
        <v>2.2421524663677128</v>
      </c>
    </row>
    <row r="22" spans="1:12" s="110" customFormat="1" ht="15" customHeight="1" x14ac:dyDescent="0.2">
      <c r="A22" s="120"/>
      <c r="B22" s="119"/>
      <c r="C22" s="258" t="s">
        <v>107</v>
      </c>
      <c r="E22" s="113">
        <v>72.195121951219505</v>
      </c>
      <c r="F22" s="115">
        <v>1184</v>
      </c>
      <c r="G22" s="114">
        <v>1199</v>
      </c>
      <c r="H22" s="114">
        <v>1184</v>
      </c>
      <c r="I22" s="114">
        <v>1178</v>
      </c>
      <c r="J22" s="140">
        <v>1170</v>
      </c>
      <c r="K22" s="114">
        <v>14</v>
      </c>
      <c r="L22" s="116">
        <v>1.1965811965811965</v>
      </c>
    </row>
    <row r="23" spans="1:12" s="110" customFormat="1" ht="15" customHeight="1" x14ac:dyDescent="0.2">
      <c r="A23" s="120"/>
      <c r="B23" s="121" t="s">
        <v>111</v>
      </c>
      <c r="C23" s="258"/>
      <c r="E23" s="113">
        <v>17.317073170731707</v>
      </c>
      <c r="F23" s="115">
        <v>1278</v>
      </c>
      <c r="G23" s="114">
        <v>1269</v>
      </c>
      <c r="H23" s="114">
        <v>1264</v>
      </c>
      <c r="I23" s="114">
        <v>1224</v>
      </c>
      <c r="J23" s="140">
        <v>1213</v>
      </c>
      <c r="K23" s="114">
        <v>65</v>
      </c>
      <c r="L23" s="116">
        <v>5.3586150041220115</v>
      </c>
    </row>
    <row r="24" spans="1:12" s="110" customFormat="1" ht="15" customHeight="1" x14ac:dyDescent="0.2">
      <c r="A24" s="120"/>
      <c r="B24" s="119"/>
      <c r="C24" s="258" t="s">
        <v>106</v>
      </c>
      <c r="E24" s="113">
        <v>48.122065727699528</v>
      </c>
      <c r="F24" s="115">
        <v>615</v>
      </c>
      <c r="G24" s="114">
        <v>619</v>
      </c>
      <c r="H24" s="114">
        <v>618</v>
      </c>
      <c r="I24" s="114">
        <v>604</v>
      </c>
      <c r="J24" s="140">
        <v>599</v>
      </c>
      <c r="K24" s="114">
        <v>16</v>
      </c>
      <c r="L24" s="116">
        <v>2.671118530884808</v>
      </c>
    </row>
    <row r="25" spans="1:12" s="110" customFormat="1" ht="15" customHeight="1" x14ac:dyDescent="0.2">
      <c r="A25" s="120"/>
      <c r="B25" s="119"/>
      <c r="C25" s="258" t="s">
        <v>107</v>
      </c>
      <c r="E25" s="113">
        <v>51.877934272300472</v>
      </c>
      <c r="F25" s="115">
        <v>663</v>
      </c>
      <c r="G25" s="114">
        <v>650</v>
      </c>
      <c r="H25" s="114">
        <v>646</v>
      </c>
      <c r="I25" s="114">
        <v>620</v>
      </c>
      <c r="J25" s="140">
        <v>614</v>
      </c>
      <c r="K25" s="114">
        <v>49</v>
      </c>
      <c r="L25" s="116">
        <v>7.9804560260586319</v>
      </c>
    </row>
    <row r="26" spans="1:12" s="110" customFormat="1" ht="15" customHeight="1" x14ac:dyDescent="0.2">
      <c r="A26" s="120"/>
      <c r="C26" s="121" t="s">
        <v>187</v>
      </c>
      <c r="D26" s="110" t="s">
        <v>188</v>
      </c>
      <c r="E26" s="113">
        <v>1.8834688346883468</v>
      </c>
      <c r="F26" s="115">
        <v>139</v>
      </c>
      <c r="G26" s="114">
        <v>128</v>
      </c>
      <c r="H26" s="114">
        <v>131</v>
      </c>
      <c r="I26" s="114">
        <v>115</v>
      </c>
      <c r="J26" s="140">
        <v>120</v>
      </c>
      <c r="K26" s="114">
        <v>19</v>
      </c>
      <c r="L26" s="116">
        <v>15.833333333333334</v>
      </c>
    </row>
    <row r="27" spans="1:12" s="110" customFormat="1" ht="15" customHeight="1" x14ac:dyDescent="0.2">
      <c r="A27" s="120"/>
      <c r="B27" s="119"/>
      <c r="D27" s="259" t="s">
        <v>106</v>
      </c>
      <c r="E27" s="113">
        <v>38.848920863309353</v>
      </c>
      <c r="F27" s="115">
        <v>54</v>
      </c>
      <c r="G27" s="114">
        <v>53</v>
      </c>
      <c r="H27" s="114">
        <v>49</v>
      </c>
      <c r="I27" s="114">
        <v>50</v>
      </c>
      <c r="J27" s="140">
        <v>59</v>
      </c>
      <c r="K27" s="114">
        <v>-5</v>
      </c>
      <c r="L27" s="116">
        <v>-8.4745762711864412</v>
      </c>
    </row>
    <row r="28" spans="1:12" s="110" customFormat="1" ht="15" customHeight="1" x14ac:dyDescent="0.2">
      <c r="A28" s="120"/>
      <c r="B28" s="119"/>
      <c r="D28" s="259" t="s">
        <v>107</v>
      </c>
      <c r="E28" s="113">
        <v>61.151079136690647</v>
      </c>
      <c r="F28" s="115">
        <v>85</v>
      </c>
      <c r="G28" s="114">
        <v>75</v>
      </c>
      <c r="H28" s="114">
        <v>82</v>
      </c>
      <c r="I28" s="114">
        <v>65</v>
      </c>
      <c r="J28" s="140">
        <v>61</v>
      </c>
      <c r="K28" s="114">
        <v>24</v>
      </c>
      <c r="L28" s="116">
        <v>39.344262295081968</v>
      </c>
    </row>
    <row r="29" spans="1:12" s="110" customFormat="1" ht="24" customHeight="1" x14ac:dyDescent="0.2">
      <c r="A29" s="604" t="s">
        <v>189</v>
      </c>
      <c r="B29" s="605"/>
      <c r="C29" s="605"/>
      <c r="D29" s="606"/>
      <c r="E29" s="113">
        <v>93.726287262872631</v>
      </c>
      <c r="F29" s="115">
        <v>6917</v>
      </c>
      <c r="G29" s="114">
        <v>7082</v>
      </c>
      <c r="H29" s="114">
        <v>7103</v>
      </c>
      <c r="I29" s="114">
        <v>7086</v>
      </c>
      <c r="J29" s="140">
        <v>7060</v>
      </c>
      <c r="K29" s="114">
        <v>-143</v>
      </c>
      <c r="L29" s="116">
        <v>-2.0254957507082154</v>
      </c>
    </row>
    <row r="30" spans="1:12" s="110" customFormat="1" ht="15" customHeight="1" x14ac:dyDescent="0.2">
      <c r="A30" s="120"/>
      <c r="B30" s="119"/>
      <c r="C30" s="258" t="s">
        <v>106</v>
      </c>
      <c r="E30" s="113">
        <v>31.053925112042794</v>
      </c>
      <c r="F30" s="115">
        <v>2148</v>
      </c>
      <c r="G30" s="114">
        <v>2197</v>
      </c>
      <c r="H30" s="114">
        <v>2197</v>
      </c>
      <c r="I30" s="114">
        <v>2180</v>
      </c>
      <c r="J30" s="140">
        <v>2159</v>
      </c>
      <c r="K30" s="114">
        <v>-11</v>
      </c>
      <c r="L30" s="116">
        <v>-0.50949513663733215</v>
      </c>
    </row>
    <row r="31" spans="1:12" s="110" customFormat="1" ht="15" customHeight="1" x14ac:dyDescent="0.2">
      <c r="A31" s="120"/>
      <c r="B31" s="119"/>
      <c r="C31" s="258" t="s">
        <v>107</v>
      </c>
      <c r="E31" s="113">
        <v>68.946074887957209</v>
      </c>
      <c r="F31" s="115">
        <v>4769</v>
      </c>
      <c r="G31" s="114">
        <v>4885</v>
      </c>
      <c r="H31" s="114">
        <v>4906</v>
      </c>
      <c r="I31" s="114">
        <v>4906</v>
      </c>
      <c r="J31" s="140">
        <v>4901</v>
      </c>
      <c r="K31" s="114">
        <v>-132</v>
      </c>
      <c r="L31" s="116">
        <v>-2.6933278922668844</v>
      </c>
    </row>
    <row r="32" spans="1:12" s="110" customFormat="1" ht="15" customHeight="1" x14ac:dyDescent="0.2">
      <c r="A32" s="120"/>
      <c r="B32" s="119" t="s">
        <v>117</v>
      </c>
      <c r="C32" s="258"/>
      <c r="E32" s="113">
        <v>6.178861788617886</v>
      </c>
      <c r="F32" s="114">
        <v>456</v>
      </c>
      <c r="G32" s="114">
        <v>464</v>
      </c>
      <c r="H32" s="114">
        <v>481</v>
      </c>
      <c r="I32" s="114">
        <v>479</v>
      </c>
      <c r="J32" s="140">
        <v>457</v>
      </c>
      <c r="K32" s="114">
        <v>-1</v>
      </c>
      <c r="L32" s="116">
        <v>-0.21881838074398249</v>
      </c>
    </row>
    <row r="33" spans="1:12" s="110" customFormat="1" ht="15" customHeight="1" x14ac:dyDescent="0.2">
      <c r="A33" s="120"/>
      <c r="B33" s="119"/>
      <c r="C33" s="258" t="s">
        <v>106</v>
      </c>
      <c r="E33" s="113">
        <v>40.350877192982459</v>
      </c>
      <c r="F33" s="114">
        <v>184</v>
      </c>
      <c r="G33" s="114">
        <v>175</v>
      </c>
      <c r="H33" s="114">
        <v>183</v>
      </c>
      <c r="I33" s="114">
        <v>185</v>
      </c>
      <c r="J33" s="140">
        <v>179</v>
      </c>
      <c r="K33" s="114">
        <v>5</v>
      </c>
      <c r="L33" s="116">
        <v>2.7932960893854748</v>
      </c>
    </row>
    <row r="34" spans="1:12" s="110" customFormat="1" ht="15" customHeight="1" x14ac:dyDescent="0.2">
      <c r="A34" s="120"/>
      <c r="B34" s="119"/>
      <c r="C34" s="258" t="s">
        <v>107</v>
      </c>
      <c r="E34" s="113">
        <v>59.649122807017541</v>
      </c>
      <c r="F34" s="114">
        <v>272</v>
      </c>
      <c r="G34" s="114">
        <v>289</v>
      </c>
      <c r="H34" s="114">
        <v>298</v>
      </c>
      <c r="I34" s="114">
        <v>294</v>
      </c>
      <c r="J34" s="140">
        <v>278</v>
      </c>
      <c r="K34" s="114">
        <v>-6</v>
      </c>
      <c r="L34" s="116">
        <v>-2.1582733812949639</v>
      </c>
    </row>
    <row r="35" spans="1:12" s="110" customFormat="1" ht="24" customHeight="1" x14ac:dyDescent="0.2">
      <c r="A35" s="604" t="s">
        <v>192</v>
      </c>
      <c r="B35" s="605"/>
      <c r="C35" s="605"/>
      <c r="D35" s="606"/>
      <c r="E35" s="113">
        <v>11.924119241192411</v>
      </c>
      <c r="F35" s="114">
        <v>880</v>
      </c>
      <c r="G35" s="114">
        <v>914</v>
      </c>
      <c r="H35" s="114">
        <v>920</v>
      </c>
      <c r="I35" s="114">
        <v>947</v>
      </c>
      <c r="J35" s="114">
        <v>921</v>
      </c>
      <c r="K35" s="318">
        <v>-41</v>
      </c>
      <c r="L35" s="319">
        <v>-4.451682953311618</v>
      </c>
    </row>
    <row r="36" spans="1:12" s="110" customFormat="1" ht="15" customHeight="1" x14ac:dyDescent="0.2">
      <c r="A36" s="120"/>
      <c r="B36" s="119"/>
      <c r="C36" s="258" t="s">
        <v>106</v>
      </c>
      <c r="E36" s="113">
        <v>25.568181818181817</v>
      </c>
      <c r="F36" s="114">
        <v>225</v>
      </c>
      <c r="G36" s="114">
        <v>226</v>
      </c>
      <c r="H36" s="114">
        <v>225</v>
      </c>
      <c r="I36" s="114">
        <v>230</v>
      </c>
      <c r="J36" s="114">
        <v>222</v>
      </c>
      <c r="K36" s="318">
        <v>3</v>
      </c>
      <c r="L36" s="116">
        <v>1.3513513513513513</v>
      </c>
    </row>
    <row r="37" spans="1:12" s="110" customFormat="1" ht="15" customHeight="1" x14ac:dyDescent="0.2">
      <c r="A37" s="120"/>
      <c r="B37" s="119"/>
      <c r="C37" s="258" t="s">
        <v>107</v>
      </c>
      <c r="E37" s="113">
        <v>74.431818181818187</v>
      </c>
      <c r="F37" s="114">
        <v>655</v>
      </c>
      <c r="G37" s="114">
        <v>688</v>
      </c>
      <c r="H37" s="114">
        <v>695</v>
      </c>
      <c r="I37" s="114">
        <v>717</v>
      </c>
      <c r="J37" s="140">
        <v>699</v>
      </c>
      <c r="K37" s="114">
        <v>-44</v>
      </c>
      <c r="L37" s="116">
        <v>-6.2947067238912728</v>
      </c>
    </row>
    <row r="38" spans="1:12" s="110" customFormat="1" ht="15" customHeight="1" x14ac:dyDescent="0.2">
      <c r="A38" s="120"/>
      <c r="B38" s="119" t="s">
        <v>328</v>
      </c>
      <c r="C38" s="258"/>
      <c r="E38" s="113">
        <v>70</v>
      </c>
      <c r="F38" s="114">
        <v>5166</v>
      </c>
      <c r="G38" s="114">
        <v>5281</v>
      </c>
      <c r="H38" s="114">
        <v>5290</v>
      </c>
      <c r="I38" s="114">
        <v>5243</v>
      </c>
      <c r="J38" s="140">
        <v>5259</v>
      </c>
      <c r="K38" s="114">
        <v>-93</v>
      </c>
      <c r="L38" s="116">
        <v>-1.7683970336565886</v>
      </c>
    </row>
    <row r="39" spans="1:12" s="110" customFormat="1" ht="15" customHeight="1" x14ac:dyDescent="0.2">
      <c r="A39" s="120"/>
      <c r="B39" s="119"/>
      <c r="C39" s="258" t="s">
        <v>106</v>
      </c>
      <c r="E39" s="113">
        <v>33.623693379790943</v>
      </c>
      <c r="F39" s="115">
        <v>1737</v>
      </c>
      <c r="G39" s="114">
        <v>1774</v>
      </c>
      <c r="H39" s="114">
        <v>1767</v>
      </c>
      <c r="I39" s="114">
        <v>1746</v>
      </c>
      <c r="J39" s="140">
        <v>1744</v>
      </c>
      <c r="K39" s="114">
        <v>-7</v>
      </c>
      <c r="L39" s="116">
        <v>-0.40137614678899081</v>
      </c>
    </row>
    <row r="40" spans="1:12" s="110" customFormat="1" ht="15" customHeight="1" x14ac:dyDescent="0.2">
      <c r="A40" s="120"/>
      <c r="B40" s="119"/>
      <c r="C40" s="258" t="s">
        <v>107</v>
      </c>
      <c r="E40" s="113">
        <v>66.376306620209064</v>
      </c>
      <c r="F40" s="115">
        <v>3429</v>
      </c>
      <c r="G40" s="114">
        <v>3507</v>
      </c>
      <c r="H40" s="114">
        <v>3523</v>
      </c>
      <c r="I40" s="114">
        <v>3497</v>
      </c>
      <c r="J40" s="140">
        <v>3515</v>
      </c>
      <c r="K40" s="114">
        <v>-86</v>
      </c>
      <c r="L40" s="116">
        <v>-2.4466571834992887</v>
      </c>
    </row>
    <row r="41" spans="1:12" s="110" customFormat="1" ht="15" customHeight="1" x14ac:dyDescent="0.2">
      <c r="A41" s="120"/>
      <c r="B41" s="320" t="s">
        <v>516</v>
      </c>
      <c r="C41" s="258"/>
      <c r="E41" s="113">
        <v>5.1219512195121952</v>
      </c>
      <c r="F41" s="115">
        <v>378</v>
      </c>
      <c r="G41" s="114">
        <v>366</v>
      </c>
      <c r="H41" s="114">
        <v>354</v>
      </c>
      <c r="I41" s="114">
        <v>343</v>
      </c>
      <c r="J41" s="140">
        <v>317</v>
      </c>
      <c r="K41" s="114">
        <v>61</v>
      </c>
      <c r="L41" s="116">
        <v>19.242902208201894</v>
      </c>
    </row>
    <row r="42" spans="1:12" s="110" customFormat="1" ht="15" customHeight="1" x14ac:dyDescent="0.2">
      <c r="A42" s="120"/>
      <c r="B42" s="119"/>
      <c r="C42" s="268" t="s">
        <v>106</v>
      </c>
      <c r="D42" s="182"/>
      <c r="E42" s="113">
        <v>38.359788359788361</v>
      </c>
      <c r="F42" s="115">
        <v>145</v>
      </c>
      <c r="G42" s="114">
        <v>143</v>
      </c>
      <c r="H42" s="114">
        <v>141</v>
      </c>
      <c r="I42" s="114">
        <v>134</v>
      </c>
      <c r="J42" s="140">
        <v>122</v>
      </c>
      <c r="K42" s="114">
        <v>23</v>
      </c>
      <c r="L42" s="116">
        <v>18.852459016393443</v>
      </c>
    </row>
    <row r="43" spans="1:12" s="110" customFormat="1" ht="15" customHeight="1" x14ac:dyDescent="0.2">
      <c r="A43" s="120"/>
      <c r="B43" s="119"/>
      <c r="C43" s="268" t="s">
        <v>107</v>
      </c>
      <c r="D43" s="182"/>
      <c r="E43" s="113">
        <v>61.640211640211639</v>
      </c>
      <c r="F43" s="115">
        <v>233</v>
      </c>
      <c r="G43" s="114">
        <v>223</v>
      </c>
      <c r="H43" s="114">
        <v>213</v>
      </c>
      <c r="I43" s="114">
        <v>209</v>
      </c>
      <c r="J43" s="140">
        <v>195</v>
      </c>
      <c r="K43" s="114">
        <v>38</v>
      </c>
      <c r="L43" s="116">
        <v>19.487179487179485</v>
      </c>
    </row>
    <row r="44" spans="1:12" s="110" customFormat="1" ht="15" customHeight="1" x14ac:dyDescent="0.2">
      <c r="A44" s="120"/>
      <c r="B44" s="119" t="s">
        <v>205</v>
      </c>
      <c r="C44" s="268"/>
      <c r="D44" s="182"/>
      <c r="E44" s="113">
        <v>12.953929539295393</v>
      </c>
      <c r="F44" s="115">
        <v>956</v>
      </c>
      <c r="G44" s="114">
        <v>990</v>
      </c>
      <c r="H44" s="114">
        <v>1025</v>
      </c>
      <c r="I44" s="114">
        <v>1038</v>
      </c>
      <c r="J44" s="140">
        <v>1027</v>
      </c>
      <c r="K44" s="114">
        <v>-71</v>
      </c>
      <c r="L44" s="116">
        <v>-6.9133398247322297</v>
      </c>
    </row>
    <row r="45" spans="1:12" s="110" customFormat="1" ht="15" customHeight="1" x14ac:dyDescent="0.2">
      <c r="A45" s="120"/>
      <c r="B45" s="119"/>
      <c r="C45" s="268" t="s">
        <v>106</v>
      </c>
      <c r="D45" s="182"/>
      <c r="E45" s="113">
        <v>23.744769874476987</v>
      </c>
      <c r="F45" s="115">
        <v>227</v>
      </c>
      <c r="G45" s="114">
        <v>231</v>
      </c>
      <c r="H45" s="114">
        <v>249</v>
      </c>
      <c r="I45" s="114">
        <v>257</v>
      </c>
      <c r="J45" s="140">
        <v>252</v>
      </c>
      <c r="K45" s="114">
        <v>-25</v>
      </c>
      <c r="L45" s="116">
        <v>-9.9206349206349209</v>
      </c>
    </row>
    <row r="46" spans="1:12" s="110" customFormat="1" ht="15" customHeight="1" x14ac:dyDescent="0.2">
      <c r="A46" s="123"/>
      <c r="B46" s="124"/>
      <c r="C46" s="260" t="s">
        <v>107</v>
      </c>
      <c r="D46" s="261"/>
      <c r="E46" s="125">
        <v>76.255230125523013</v>
      </c>
      <c r="F46" s="143">
        <v>729</v>
      </c>
      <c r="G46" s="144">
        <v>759</v>
      </c>
      <c r="H46" s="144">
        <v>776</v>
      </c>
      <c r="I46" s="144">
        <v>781</v>
      </c>
      <c r="J46" s="145">
        <v>775</v>
      </c>
      <c r="K46" s="144">
        <v>-46</v>
      </c>
      <c r="L46" s="146">
        <v>-5.935483870967742</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7380</v>
      </c>
      <c r="E11" s="114">
        <v>7551</v>
      </c>
      <c r="F11" s="114">
        <v>7589</v>
      </c>
      <c r="G11" s="114">
        <v>7571</v>
      </c>
      <c r="H11" s="140">
        <v>7524</v>
      </c>
      <c r="I11" s="115">
        <v>-144</v>
      </c>
      <c r="J11" s="116">
        <v>-1.9138755980861244</v>
      </c>
    </row>
    <row r="12" spans="1:15" s="110" customFormat="1" ht="24.95" customHeight="1" x14ac:dyDescent="0.2">
      <c r="A12" s="193" t="s">
        <v>132</v>
      </c>
      <c r="B12" s="194" t="s">
        <v>133</v>
      </c>
      <c r="C12" s="113">
        <v>1.4092140921409213</v>
      </c>
      <c r="D12" s="115">
        <v>104</v>
      </c>
      <c r="E12" s="114">
        <v>96</v>
      </c>
      <c r="F12" s="114">
        <v>98</v>
      </c>
      <c r="G12" s="114">
        <v>96</v>
      </c>
      <c r="H12" s="140">
        <v>95</v>
      </c>
      <c r="I12" s="115">
        <v>9</v>
      </c>
      <c r="J12" s="116">
        <v>9.473684210526315</v>
      </c>
    </row>
    <row r="13" spans="1:15" s="110" customFormat="1" ht="24.95" customHeight="1" x14ac:dyDescent="0.2">
      <c r="A13" s="193" t="s">
        <v>134</v>
      </c>
      <c r="B13" s="199" t="s">
        <v>214</v>
      </c>
      <c r="C13" s="113">
        <v>0.90785907859078596</v>
      </c>
      <c r="D13" s="115">
        <v>67</v>
      </c>
      <c r="E13" s="114">
        <v>73</v>
      </c>
      <c r="F13" s="114">
        <v>76</v>
      </c>
      <c r="G13" s="114">
        <v>74</v>
      </c>
      <c r="H13" s="140">
        <v>72</v>
      </c>
      <c r="I13" s="115">
        <v>-5</v>
      </c>
      <c r="J13" s="116">
        <v>-6.9444444444444446</v>
      </c>
    </row>
    <row r="14" spans="1:15" s="287" customFormat="1" ht="24.95" customHeight="1" x14ac:dyDescent="0.2">
      <c r="A14" s="193" t="s">
        <v>215</v>
      </c>
      <c r="B14" s="199" t="s">
        <v>137</v>
      </c>
      <c r="C14" s="113">
        <v>14.70189701897019</v>
      </c>
      <c r="D14" s="115">
        <v>1085</v>
      </c>
      <c r="E14" s="114">
        <v>1113</v>
      </c>
      <c r="F14" s="114">
        <v>1104</v>
      </c>
      <c r="G14" s="114">
        <v>1093</v>
      </c>
      <c r="H14" s="140">
        <v>1090</v>
      </c>
      <c r="I14" s="115">
        <v>-5</v>
      </c>
      <c r="J14" s="116">
        <v>-0.45871559633027525</v>
      </c>
      <c r="K14" s="110"/>
      <c r="L14" s="110"/>
      <c r="M14" s="110"/>
      <c r="N14" s="110"/>
      <c r="O14" s="110"/>
    </row>
    <row r="15" spans="1:15" s="110" customFormat="1" ht="24.95" customHeight="1" x14ac:dyDescent="0.2">
      <c r="A15" s="193" t="s">
        <v>216</v>
      </c>
      <c r="B15" s="199" t="s">
        <v>217</v>
      </c>
      <c r="C15" s="113">
        <v>6.3821138211382111</v>
      </c>
      <c r="D15" s="115">
        <v>471</v>
      </c>
      <c r="E15" s="114">
        <v>464</v>
      </c>
      <c r="F15" s="114">
        <v>461</v>
      </c>
      <c r="G15" s="114">
        <v>466</v>
      </c>
      <c r="H15" s="140">
        <v>469</v>
      </c>
      <c r="I15" s="115">
        <v>2</v>
      </c>
      <c r="J15" s="116">
        <v>0.42643923240938164</v>
      </c>
    </row>
    <row r="16" spans="1:15" s="287" customFormat="1" ht="24.95" customHeight="1" x14ac:dyDescent="0.2">
      <c r="A16" s="193" t="s">
        <v>218</v>
      </c>
      <c r="B16" s="199" t="s">
        <v>141</v>
      </c>
      <c r="C16" s="113">
        <v>4.2140921409214096</v>
      </c>
      <c r="D16" s="115">
        <v>311</v>
      </c>
      <c r="E16" s="114">
        <v>330</v>
      </c>
      <c r="F16" s="114">
        <v>327</v>
      </c>
      <c r="G16" s="114">
        <v>330</v>
      </c>
      <c r="H16" s="140">
        <v>322</v>
      </c>
      <c r="I16" s="115">
        <v>-11</v>
      </c>
      <c r="J16" s="116">
        <v>-3.4161490683229814</v>
      </c>
      <c r="K16" s="110"/>
      <c r="L16" s="110"/>
      <c r="M16" s="110"/>
      <c r="N16" s="110"/>
      <c r="O16" s="110"/>
    </row>
    <row r="17" spans="1:15" s="110" customFormat="1" ht="24.95" customHeight="1" x14ac:dyDescent="0.2">
      <c r="A17" s="193" t="s">
        <v>142</v>
      </c>
      <c r="B17" s="199" t="s">
        <v>220</v>
      </c>
      <c r="C17" s="113">
        <v>4.1056910569105689</v>
      </c>
      <c r="D17" s="115">
        <v>303</v>
      </c>
      <c r="E17" s="114">
        <v>319</v>
      </c>
      <c r="F17" s="114">
        <v>316</v>
      </c>
      <c r="G17" s="114">
        <v>297</v>
      </c>
      <c r="H17" s="140">
        <v>299</v>
      </c>
      <c r="I17" s="115">
        <v>4</v>
      </c>
      <c r="J17" s="116">
        <v>1.3377926421404682</v>
      </c>
    </row>
    <row r="18" spans="1:15" s="287" customFormat="1" ht="24.95" customHeight="1" x14ac:dyDescent="0.2">
      <c r="A18" s="201" t="s">
        <v>144</v>
      </c>
      <c r="B18" s="202" t="s">
        <v>145</v>
      </c>
      <c r="C18" s="113">
        <v>6.8021680216802167</v>
      </c>
      <c r="D18" s="115">
        <v>502</v>
      </c>
      <c r="E18" s="114">
        <v>477</v>
      </c>
      <c r="F18" s="114">
        <v>481</v>
      </c>
      <c r="G18" s="114">
        <v>489</v>
      </c>
      <c r="H18" s="140">
        <v>493</v>
      </c>
      <c r="I18" s="115">
        <v>9</v>
      </c>
      <c r="J18" s="116">
        <v>1.8255578093306288</v>
      </c>
      <c r="K18" s="110"/>
      <c r="L18" s="110"/>
      <c r="M18" s="110"/>
      <c r="N18" s="110"/>
      <c r="O18" s="110"/>
    </row>
    <row r="19" spans="1:15" s="110" customFormat="1" ht="24.95" customHeight="1" x14ac:dyDescent="0.2">
      <c r="A19" s="193" t="s">
        <v>146</v>
      </c>
      <c r="B19" s="199" t="s">
        <v>147</v>
      </c>
      <c r="C19" s="113">
        <v>14.173441734417343</v>
      </c>
      <c r="D19" s="115">
        <v>1046</v>
      </c>
      <c r="E19" s="114">
        <v>1047</v>
      </c>
      <c r="F19" s="114">
        <v>1040</v>
      </c>
      <c r="G19" s="114">
        <v>1029</v>
      </c>
      <c r="H19" s="140">
        <v>1048</v>
      </c>
      <c r="I19" s="115">
        <v>-2</v>
      </c>
      <c r="J19" s="116">
        <v>-0.19083969465648856</v>
      </c>
    </row>
    <row r="20" spans="1:15" s="287" customFormat="1" ht="24.95" customHeight="1" x14ac:dyDescent="0.2">
      <c r="A20" s="193" t="s">
        <v>148</v>
      </c>
      <c r="B20" s="199" t="s">
        <v>149</v>
      </c>
      <c r="C20" s="113">
        <v>3.9566395663956642</v>
      </c>
      <c r="D20" s="115">
        <v>292</v>
      </c>
      <c r="E20" s="114">
        <v>322</v>
      </c>
      <c r="F20" s="114">
        <v>319</v>
      </c>
      <c r="G20" s="114">
        <v>311</v>
      </c>
      <c r="H20" s="140">
        <v>303</v>
      </c>
      <c r="I20" s="115">
        <v>-11</v>
      </c>
      <c r="J20" s="116">
        <v>-3.6303630363036303</v>
      </c>
      <c r="K20" s="110"/>
      <c r="L20" s="110"/>
      <c r="M20" s="110"/>
      <c r="N20" s="110"/>
      <c r="O20" s="110"/>
    </row>
    <row r="21" spans="1:15" s="110" customFormat="1" ht="24.95" customHeight="1" x14ac:dyDescent="0.2">
      <c r="A21" s="201" t="s">
        <v>150</v>
      </c>
      <c r="B21" s="202" t="s">
        <v>151</v>
      </c>
      <c r="C21" s="113">
        <v>16.924119241192411</v>
      </c>
      <c r="D21" s="115">
        <v>1249</v>
      </c>
      <c r="E21" s="114">
        <v>1362</v>
      </c>
      <c r="F21" s="114">
        <v>1398</v>
      </c>
      <c r="G21" s="114">
        <v>1392</v>
      </c>
      <c r="H21" s="140">
        <v>1337</v>
      </c>
      <c r="I21" s="115">
        <v>-88</v>
      </c>
      <c r="J21" s="116">
        <v>-6.5818997756170532</v>
      </c>
    </row>
    <row r="22" spans="1:15" s="110" customFormat="1" ht="24.95" customHeight="1" x14ac:dyDescent="0.2">
      <c r="A22" s="201" t="s">
        <v>152</v>
      </c>
      <c r="B22" s="199" t="s">
        <v>153</v>
      </c>
      <c r="C22" s="113">
        <v>0.84010840108401086</v>
      </c>
      <c r="D22" s="115">
        <v>62</v>
      </c>
      <c r="E22" s="114">
        <v>63</v>
      </c>
      <c r="F22" s="114">
        <v>55</v>
      </c>
      <c r="G22" s="114">
        <v>53</v>
      </c>
      <c r="H22" s="140">
        <v>56</v>
      </c>
      <c r="I22" s="115">
        <v>6</v>
      </c>
      <c r="J22" s="116">
        <v>10.714285714285714</v>
      </c>
    </row>
    <row r="23" spans="1:15" s="110" customFormat="1" ht="24.95" customHeight="1" x14ac:dyDescent="0.2">
      <c r="A23" s="193" t="s">
        <v>154</v>
      </c>
      <c r="B23" s="199" t="s">
        <v>155</v>
      </c>
      <c r="C23" s="113">
        <v>1.0162601626016261</v>
      </c>
      <c r="D23" s="115">
        <v>75</v>
      </c>
      <c r="E23" s="114">
        <v>74</v>
      </c>
      <c r="F23" s="114">
        <v>72</v>
      </c>
      <c r="G23" s="114">
        <v>72</v>
      </c>
      <c r="H23" s="140">
        <v>74</v>
      </c>
      <c r="I23" s="115">
        <v>1</v>
      </c>
      <c r="J23" s="116">
        <v>1.3513513513513513</v>
      </c>
    </row>
    <row r="24" spans="1:15" s="110" customFormat="1" ht="24.95" customHeight="1" x14ac:dyDescent="0.2">
      <c r="A24" s="193" t="s">
        <v>156</v>
      </c>
      <c r="B24" s="199" t="s">
        <v>221</v>
      </c>
      <c r="C24" s="113">
        <v>7.4254742547425474</v>
      </c>
      <c r="D24" s="115">
        <v>548</v>
      </c>
      <c r="E24" s="114">
        <v>566</v>
      </c>
      <c r="F24" s="114">
        <v>563</v>
      </c>
      <c r="G24" s="114">
        <v>546</v>
      </c>
      <c r="H24" s="140">
        <v>547</v>
      </c>
      <c r="I24" s="115">
        <v>1</v>
      </c>
      <c r="J24" s="116">
        <v>0.18281535648994515</v>
      </c>
    </row>
    <row r="25" spans="1:15" s="110" customFormat="1" ht="24.95" customHeight="1" x14ac:dyDescent="0.2">
      <c r="A25" s="193" t="s">
        <v>222</v>
      </c>
      <c r="B25" s="204" t="s">
        <v>159</v>
      </c>
      <c r="C25" s="113">
        <v>7.5203252032520327</v>
      </c>
      <c r="D25" s="115">
        <v>555</v>
      </c>
      <c r="E25" s="114">
        <v>560</v>
      </c>
      <c r="F25" s="114">
        <v>576</v>
      </c>
      <c r="G25" s="114">
        <v>570</v>
      </c>
      <c r="H25" s="140">
        <v>541</v>
      </c>
      <c r="I25" s="115">
        <v>14</v>
      </c>
      <c r="J25" s="116">
        <v>2.587800369685767</v>
      </c>
    </row>
    <row r="26" spans="1:15" s="110" customFormat="1" ht="24.95" customHeight="1" x14ac:dyDescent="0.2">
      <c r="A26" s="201">
        <v>782.78300000000002</v>
      </c>
      <c r="B26" s="203" t="s">
        <v>160</v>
      </c>
      <c r="C26" s="113">
        <v>0.17615176151761516</v>
      </c>
      <c r="D26" s="115">
        <v>13</v>
      </c>
      <c r="E26" s="114">
        <v>20</v>
      </c>
      <c r="F26" s="114">
        <v>22</v>
      </c>
      <c r="G26" s="114">
        <v>23</v>
      </c>
      <c r="H26" s="140">
        <v>22</v>
      </c>
      <c r="I26" s="115">
        <v>-9</v>
      </c>
      <c r="J26" s="116">
        <v>-40.909090909090907</v>
      </c>
    </row>
    <row r="27" spans="1:15" s="110" customFormat="1" ht="24.95" customHeight="1" x14ac:dyDescent="0.2">
      <c r="A27" s="193" t="s">
        <v>161</v>
      </c>
      <c r="B27" s="199" t="s">
        <v>162</v>
      </c>
      <c r="C27" s="113">
        <v>1.9918699186991871</v>
      </c>
      <c r="D27" s="115">
        <v>147</v>
      </c>
      <c r="E27" s="114">
        <v>144</v>
      </c>
      <c r="F27" s="114">
        <v>147</v>
      </c>
      <c r="G27" s="114">
        <v>157</v>
      </c>
      <c r="H27" s="140">
        <v>150</v>
      </c>
      <c r="I27" s="115">
        <v>-3</v>
      </c>
      <c r="J27" s="116">
        <v>-2</v>
      </c>
    </row>
    <row r="28" spans="1:15" s="110" customFormat="1" ht="24.95" customHeight="1" x14ac:dyDescent="0.2">
      <c r="A28" s="193" t="s">
        <v>163</v>
      </c>
      <c r="B28" s="199" t="s">
        <v>164</v>
      </c>
      <c r="C28" s="113">
        <v>2.4796747967479673</v>
      </c>
      <c r="D28" s="115">
        <v>183</v>
      </c>
      <c r="E28" s="114">
        <v>168</v>
      </c>
      <c r="F28" s="114">
        <v>151</v>
      </c>
      <c r="G28" s="114">
        <v>170</v>
      </c>
      <c r="H28" s="140">
        <v>200</v>
      </c>
      <c r="I28" s="115">
        <v>-17</v>
      </c>
      <c r="J28" s="116">
        <v>-8.5</v>
      </c>
    </row>
    <row r="29" spans="1:15" s="110" customFormat="1" ht="24.95" customHeight="1" x14ac:dyDescent="0.2">
      <c r="A29" s="193">
        <v>86</v>
      </c>
      <c r="B29" s="199" t="s">
        <v>165</v>
      </c>
      <c r="C29" s="113">
        <v>6.2737127371273713</v>
      </c>
      <c r="D29" s="115">
        <v>463</v>
      </c>
      <c r="E29" s="114">
        <v>453</v>
      </c>
      <c r="F29" s="114">
        <v>457</v>
      </c>
      <c r="G29" s="114">
        <v>459</v>
      </c>
      <c r="H29" s="140">
        <v>457</v>
      </c>
      <c r="I29" s="115">
        <v>6</v>
      </c>
      <c r="J29" s="116">
        <v>1.3129102844638949</v>
      </c>
    </row>
    <row r="30" spans="1:15" s="110" customFormat="1" ht="24.95" customHeight="1" x14ac:dyDescent="0.2">
      <c r="A30" s="193">
        <v>87.88</v>
      </c>
      <c r="B30" s="204" t="s">
        <v>166</v>
      </c>
      <c r="C30" s="113">
        <v>4.5799457994579944</v>
      </c>
      <c r="D30" s="115">
        <v>338</v>
      </c>
      <c r="E30" s="114">
        <v>350</v>
      </c>
      <c r="F30" s="114">
        <v>355</v>
      </c>
      <c r="G30" s="114">
        <v>354</v>
      </c>
      <c r="H30" s="140">
        <v>359</v>
      </c>
      <c r="I30" s="115">
        <v>-21</v>
      </c>
      <c r="J30" s="116">
        <v>-5.8495821727019495</v>
      </c>
    </row>
    <row r="31" spans="1:15" s="110" customFormat="1" ht="24.95" customHeight="1" x14ac:dyDescent="0.2">
      <c r="A31" s="193" t="s">
        <v>167</v>
      </c>
      <c r="B31" s="199" t="s">
        <v>168</v>
      </c>
      <c r="C31" s="113">
        <v>8.8211382113821131</v>
      </c>
      <c r="D31" s="115">
        <v>651</v>
      </c>
      <c r="E31" s="114">
        <v>663</v>
      </c>
      <c r="F31" s="114">
        <v>675</v>
      </c>
      <c r="G31" s="114">
        <v>683</v>
      </c>
      <c r="H31" s="140">
        <v>680</v>
      </c>
      <c r="I31" s="115">
        <v>-29</v>
      </c>
      <c r="J31" s="116">
        <v>-4.2647058823529411</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1.4092140921409213</v>
      </c>
      <c r="D34" s="115">
        <v>104</v>
      </c>
      <c r="E34" s="114">
        <v>96</v>
      </c>
      <c r="F34" s="114">
        <v>98</v>
      </c>
      <c r="G34" s="114">
        <v>96</v>
      </c>
      <c r="H34" s="140">
        <v>95</v>
      </c>
      <c r="I34" s="115">
        <v>9</v>
      </c>
      <c r="J34" s="116">
        <v>9.473684210526315</v>
      </c>
    </row>
    <row r="35" spans="1:10" s="110" customFormat="1" ht="24.95" customHeight="1" x14ac:dyDescent="0.2">
      <c r="A35" s="292" t="s">
        <v>171</v>
      </c>
      <c r="B35" s="293" t="s">
        <v>172</v>
      </c>
      <c r="C35" s="113">
        <v>22.411924119241192</v>
      </c>
      <c r="D35" s="115">
        <v>1654</v>
      </c>
      <c r="E35" s="114">
        <v>1663</v>
      </c>
      <c r="F35" s="114">
        <v>1661</v>
      </c>
      <c r="G35" s="114">
        <v>1656</v>
      </c>
      <c r="H35" s="140">
        <v>1655</v>
      </c>
      <c r="I35" s="115">
        <v>-1</v>
      </c>
      <c r="J35" s="116">
        <v>-6.0422960725075532E-2</v>
      </c>
    </row>
    <row r="36" spans="1:10" s="110" customFormat="1" ht="24.95" customHeight="1" x14ac:dyDescent="0.2">
      <c r="A36" s="294" t="s">
        <v>173</v>
      </c>
      <c r="B36" s="295" t="s">
        <v>174</v>
      </c>
      <c r="C36" s="125">
        <v>76.17886178861788</v>
      </c>
      <c r="D36" s="143">
        <v>5622</v>
      </c>
      <c r="E36" s="144">
        <v>5792</v>
      </c>
      <c r="F36" s="144">
        <v>5830</v>
      </c>
      <c r="G36" s="144">
        <v>5819</v>
      </c>
      <c r="H36" s="145">
        <v>5774</v>
      </c>
      <c r="I36" s="143">
        <v>-152</v>
      </c>
      <c r="J36" s="146">
        <v>-2.6324904745410462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7380</v>
      </c>
      <c r="F11" s="264">
        <v>7551</v>
      </c>
      <c r="G11" s="264">
        <v>7589</v>
      </c>
      <c r="H11" s="264">
        <v>7571</v>
      </c>
      <c r="I11" s="265">
        <v>7524</v>
      </c>
      <c r="J11" s="263">
        <v>-144</v>
      </c>
      <c r="K11" s="266">
        <v>-1.9138755980861244</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44.227642276422763</v>
      </c>
      <c r="E13" s="115">
        <v>3264</v>
      </c>
      <c r="F13" s="114">
        <v>3359</v>
      </c>
      <c r="G13" s="114">
        <v>3437</v>
      </c>
      <c r="H13" s="114">
        <v>3451</v>
      </c>
      <c r="I13" s="140">
        <v>3384</v>
      </c>
      <c r="J13" s="115">
        <v>-120</v>
      </c>
      <c r="K13" s="116">
        <v>-3.5460992907801416</v>
      </c>
    </row>
    <row r="14" spans="1:15" ht="15.95" customHeight="1" x14ac:dyDescent="0.2">
      <c r="A14" s="306" t="s">
        <v>230</v>
      </c>
      <c r="B14" s="307"/>
      <c r="C14" s="308"/>
      <c r="D14" s="113">
        <v>45.718157181571819</v>
      </c>
      <c r="E14" s="115">
        <v>3374</v>
      </c>
      <c r="F14" s="114">
        <v>3461</v>
      </c>
      <c r="G14" s="114">
        <v>3434</v>
      </c>
      <c r="H14" s="114">
        <v>3393</v>
      </c>
      <c r="I14" s="140">
        <v>3401</v>
      </c>
      <c r="J14" s="115">
        <v>-27</v>
      </c>
      <c r="K14" s="116">
        <v>-0.79388415172008231</v>
      </c>
    </row>
    <row r="15" spans="1:15" ht="15.95" customHeight="1" x14ac:dyDescent="0.2">
      <c r="A15" s="306" t="s">
        <v>231</v>
      </c>
      <c r="B15" s="307"/>
      <c r="C15" s="308"/>
      <c r="D15" s="113">
        <v>4.9322493224932247</v>
      </c>
      <c r="E15" s="115">
        <v>364</v>
      </c>
      <c r="F15" s="114">
        <v>345</v>
      </c>
      <c r="G15" s="114">
        <v>341</v>
      </c>
      <c r="H15" s="114">
        <v>332</v>
      </c>
      <c r="I15" s="140">
        <v>358</v>
      </c>
      <c r="J15" s="115">
        <v>6</v>
      </c>
      <c r="K15" s="116">
        <v>1.6759776536312849</v>
      </c>
    </row>
    <row r="16" spans="1:15" ht="15.95" customHeight="1" x14ac:dyDescent="0.2">
      <c r="A16" s="306" t="s">
        <v>232</v>
      </c>
      <c r="B16" s="307"/>
      <c r="C16" s="308"/>
      <c r="D16" s="113">
        <v>2.0325203252032522</v>
      </c>
      <c r="E16" s="115">
        <v>150</v>
      </c>
      <c r="F16" s="114">
        <v>156</v>
      </c>
      <c r="G16" s="114">
        <v>153</v>
      </c>
      <c r="H16" s="114">
        <v>160</v>
      </c>
      <c r="I16" s="140">
        <v>154</v>
      </c>
      <c r="J16" s="115">
        <v>-4</v>
      </c>
      <c r="K16" s="116">
        <v>-2.5974025974025974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0.78590785907859073</v>
      </c>
      <c r="E18" s="115">
        <v>58</v>
      </c>
      <c r="F18" s="114">
        <v>52</v>
      </c>
      <c r="G18" s="114">
        <v>48</v>
      </c>
      <c r="H18" s="114">
        <v>48</v>
      </c>
      <c r="I18" s="140">
        <v>51</v>
      </c>
      <c r="J18" s="115">
        <v>7</v>
      </c>
      <c r="K18" s="116">
        <v>13.725490196078431</v>
      </c>
    </row>
    <row r="19" spans="1:11" ht="14.1" customHeight="1" x14ac:dyDescent="0.2">
      <c r="A19" s="306" t="s">
        <v>235</v>
      </c>
      <c r="B19" s="307" t="s">
        <v>236</v>
      </c>
      <c r="C19" s="308"/>
      <c r="D19" s="113">
        <v>0.39295392953929537</v>
      </c>
      <c r="E19" s="115">
        <v>29</v>
      </c>
      <c r="F19" s="114">
        <v>29</v>
      </c>
      <c r="G19" s="114">
        <v>29</v>
      </c>
      <c r="H19" s="114">
        <v>29</v>
      </c>
      <c r="I19" s="140">
        <v>31</v>
      </c>
      <c r="J19" s="115">
        <v>-2</v>
      </c>
      <c r="K19" s="116">
        <v>-6.4516129032258061</v>
      </c>
    </row>
    <row r="20" spans="1:11" ht="14.1" customHeight="1" x14ac:dyDescent="0.2">
      <c r="A20" s="306">
        <v>12</v>
      </c>
      <c r="B20" s="307" t="s">
        <v>237</v>
      </c>
      <c r="C20" s="308"/>
      <c r="D20" s="113">
        <v>0.62330623306233057</v>
      </c>
      <c r="E20" s="115">
        <v>46</v>
      </c>
      <c r="F20" s="114">
        <v>43</v>
      </c>
      <c r="G20" s="114">
        <v>47</v>
      </c>
      <c r="H20" s="114">
        <v>52</v>
      </c>
      <c r="I20" s="140">
        <v>40</v>
      </c>
      <c r="J20" s="115">
        <v>6</v>
      </c>
      <c r="K20" s="116">
        <v>15</v>
      </c>
    </row>
    <row r="21" spans="1:11" ht="14.1" customHeight="1" x14ac:dyDescent="0.2">
      <c r="A21" s="306">
        <v>21</v>
      </c>
      <c r="B21" s="307" t="s">
        <v>238</v>
      </c>
      <c r="C21" s="308"/>
      <c r="D21" s="113">
        <v>0.69105691056910568</v>
      </c>
      <c r="E21" s="115">
        <v>51</v>
      </c>
      <c r="F21" s="114">
        <v>59</v>
      </c>
      <c r="G21" s="114">
        <v>58</v>
      </c>
      <c r="H21" s="114">
        <v>37</v>
      </c>
      <c r="I21" s="140">
        <v>40</v>
      </c>
      <c r="J21" s="115">
        <v>11</v>
      </c>
      <c r="K21" s="116">
        <v>27.5</v>
      </c>
    </row>
    <row r="22" spans="1:11" ht="14.1" customHeight="1" x14ac:dyDescent="0.2">
      <c r="A22" s="306">
        <v>22</v>
      </c>
      <c r="B22" s="307" t="s">
        <v>239</v>
      </c>
      <c r="C22" s="308"/>
      <c r="D22" s="113">
        <v>1.5176151761517616</v>
      </c>
      <c r="E22" s="115">
        <v>112</v>
      </c>
      <c r="F22" s="114">
        <v>99</v>
      </c>
      <c r="G22" s="114">
        <v>107</v>
      </c>
      <c r="H22" s="114">
        <v>114</v>
      </c>
      <c r="I22" s="140">
        <v>116</v>
      </c>
      <c r="J22" s="115">
        <v>-4</v>
      </c>
      <c r="K22" s="116">
        <v>-3.4482758620689653</v>
      </c>
    </row>
    <row r="23" spans="1:11" ht="14.1" customHeight="1" x14ac:dyDescent="0.2">
      <c r="A23" s="306">
        <v>23</v>
      </c>
      <c r="B23" s="307" t="s">
        <v>240</v>
      </c>
      <c r="C23" s="308"/>
      <c r="D23" s="113">
        <v>0.36585365853658536</v>
      </c>
      <c r="E23" s="115">
        <v>27</v>
      </c>
      <c r="F23" s="114">
        <v>23</v>
      </c>
      <c r="G23" s="114">
        <v>24</v>
      </c>
      <c r="H23" s="114">
        <v>26</v>
      </c>
      <c r="I23" s="140">
        <v>28</v>
      </c>
      <c r="J23" s="115">
        <v>-1</v>
      </c>
      <c r="K23" s="116">
        <v>-3.5714285714285716</v>
      </c>
    </row>
    <row r="24" spans="1:11" ht="14.1" customHeight="1" x14ac:dyDescent="0.2">
      <c r="A24" s="306">
        <v>24</v>
      </c>
      <c r="B24" s="307" t="s">
        <v>241</v>
      </c>
      <c r="C24" s="308"/>
      <c r="D24" s="113">
        <v>1.5176151761517616</v>
      </c>
      <c r="E24" s="115">
        <v>112</v>
      </c>
      <c r="F24" s="114">
        <v>116</v>
      </c>
      <c r="G24" s="114">
        <v>116</v>
      </c>
      <c r="H24" s="114">
        <v>118</v>
      </c>
      <c r="I24" s="140">
        <v>121</v>
      </c>
      <c r="J24" s="115">
        <v>-9</v>
      </c>
      <c r="K24" s="116">
        <v>-7.4380165289256199</v>
      </c>
    </row>
    <row r="25" spans="1:11" ht="14.1" customHeight="1" x14ac:dyDescent="0.2">
      <c r="A25" s="306">
        <v>25</v>
      </c>
      <c r="B25" s="307" t="s">
        <v>242</v>
      </c>
      <c r="C25" s="308"/>
      <c r="D25" s="113">
        <v>1.7750677506775068</v>
      </c>
      <c r="E25" s="115">
        <v>131</v>
      </c>
      <c r="F25" s="114">
        <v>138</v>
      </c>
      <c r="G25" s="114">
        <v>131</v>
      </c>
      <c r="H25" s="114">
        <v>130</v>
      </c>
      <c r="I25" s="140">
        <v>120</v>
      </c>
      <c r="J25" s="115">
        <v>11</v>
      </c>
      <c r="K25" s="116">
        <v>9.1666666666666661</v>
      </c>
    </row>
    <row r="26" spans="1:11" ht="14.1" customHeight="1" x14ac:dyDescent="0.2">
      <c r="A26" s="306">
        <v>26</v>
      </c>
      <c r="B26" s="307" t="s">
        <v>243</v>
      </c>
      <c r="C26" s="308"/>
      <c r="D26" s="113">
        <v>1.1788617886178863</v>
      </c>
      <c r="E26" s="115">
        <v>87</v>
      </c>
      <c r="F26" s="114">
        <v>90</v>
      </c>
      <c r="G26" s="114">
        <v>91</v>
      </c>
      <c r="H26" s="114">
        <v>86</v>
      </c>
      <c r="I26" s="140">
        <v>83</v>
      </c>
      <c r="J26" s="115">
        <v>4</v>
      </c>
      <c r="K26" s="116">
        <v>4.8192771084337354</v>
      </c>
    </row>
    <row r="27" spans="1:11" ht="14.1" customHeight="1" x14ac:dyDescent="0.2">
      <c r="A27" s="306">
        <v>27</v>
      </c>
      <c r="B27" s="307" t="s">
        <v>244</v>
      </c>
      <c r="C27" s="308"/>
      <c r="D27" s="113">
        <v>0.44715447154471544</v>
      </c>
      <c r="E27" s="115">
        <v>33</v>
      </c>
      <c r="F27" s="114">
        <v>32</v>
      </c>
      <c r="G27" s="114">
        <v>30</v>
      </c>
      <c r="H27" s="114">
        <v>30</v>
      </c>
      <c r="I27" s="140">
        <v>32</v>
      </c>
      <c r="J27" s="115">
        <v>1</v>
      </c>
      <c r="K27" s="116">
        <v>3.125</v>
      </c>
    </row>
    <row r="28" spans="1:11" ht="14.1" customHeight="1" x14ac:dyDescent="0.2">
      <c r="A28" s="306">
        <v>28</v>
      </c>
      <c r="B28" s="307" t="s">
        <v>245</v>
      </c>
      <c r="C28" s="308"/>
      <c r="D28" s="113">
        <v>0.50135501355013545</v>
      </c>
      <c r="E28" s="115">
        <v>37</v>
      </c>
      <c r="F28" s="114">
        <v>30</v>
      </c>
      <c r="G28" s="114">
        <v>30</v>
      </c>
      <c r="H28" s="114">
        <v>31</v>
      </c>
      <c r="I28" s="140">
        <v>26</v>
      </c>
      <c r="J28" s="115">
        <v>11</v>
      </c>
      <c r="K28" s="116">
        <v>42.307692307692307</v>
      </c>
    </row>
    <row r="29" spans="1:11" ht="14.1" customHeight="1" x14ac:dyDescent="0.2">
      <c r="A29" s="306">
        <v>29</v>
      </c>
      <c r="B29" s="307" t="s">
        <v>246</v>
      </c>
      <c r="C29" s="308"/>
      <c r="D29" s="113">
        <v>4.2140921409214096</v>
      </c>
      <c r="E29" s="115">
        <v>311</v>
      </c>
      <c r="F29" s="114">
        <v>333</v>
      </c>
      <c r="G29" s="114">
        <v>342</v>
      </c>
      <c r="H29" s="114">
        <v>349</v>
      </c>
      <c r="I29" s="140">
        <v>345</v>
      </c>
      <c r="J29" s="115">
        <v>-34</v>
      </c>
      <c r="K29" s="116">
        <v>-9.8550724637681153</v>
      </c>
    </row>
    <row r="30" spans="1:11" ht="14.1" customHeight="1" x14ac:dyDescent="0.2">
      <c r="A30" s="306" t="s">
        <v>247</v>
      </c>
      <c r="B30" s="307" t="s">
        <v>248</v>
      </c>
      <c r="C30" s="308"/>
      <c r="D30" s="113">
        <v>0.93495934959349591</v>
      </c>
      <c r="E30" s="115">
        <v>69</v>
      </c>
      <c r="F30" s="114">
        <v>77</v>
      </c>
      <c r="G30" s="114">
        <v>77</v>
      </c>
      <c r="H30" s="114" t="s">
        <v>513</v>
      </c>
      <c r="I30" s="140" t="s">
        <v>513</v>
      </c>
      <c r="J30" s="115" t="s">
        <v>513</v>
      </c>
      <c r="K30" s="116" t="s">
        <v>513</v>
      </c>
    </row>
    <row r="31" spans="1:11" ht="14.1" customHeight="1" x14ac:dyDescent="0.2">
      <c r="A31" s="306" t="s">
        <v>249</v>
      </c>
      <c r="B31" s="307" t="s">
        <v>250</v>
      </c>
      <c r="C31" s="308"/>
      <c r="D31" s="113">
        <v>3.2384823848238482</v>
      </c>
      <c r="E31" s="115">
        <v>239</v>
      </c>
      <c r="F31" s="114">
        <v>253</v>
      </c>
      <c r="G31" s="114">
        <v>262</v>
      </c>
      <c r="H31" s="114">
        <v>270</v>
      </c>
      <c r="I31" s="140">
        <v>265</v>
      </c>
      <c r="J31" s="115">
        <v>-26</v>
      </c>
      <c r="K31" s="116">
        <v>-9.8113207547169807</v>
      </c>
    </row>
    <row r="32" spans="1:11" ht="14.1" customHeight="1" x14ac:dyDescent="0.2">
      <c r="A32" s="306">
        <v>31</v>
      </c>
      <c r="B32" s="307" t="s">
        <v>251</v>
      </c>
      <c r="C32" s="308"/>
      <c r="D32" s="113">
        <v>0.12195121951219512</v>
      </c>
      <c r="E32" s="115">
        <v>9</v>
      </c>
      <c r="F32" s="114">
        <v>10</v>
      </c>
      <c r="G32" s="114">
        <v>10</v>
      </c>
      <c r="H32" s="114">
        <v>8</v>
      </c>
      <c r="I32" s="140">
        <v>9</v>
      </c>
      <c r="J32" s="115">
        <v>0</v>
      </c>
      <c r="K32" s="116">
        <v>0</v>
      </c>
    </row>
    <row r="33" spans="1:11" ht="14.1" customHeight="1" x14ac:dyDescent="0.2">
      <c r="A33" s="306">
        <v>32</v>
      </c>
      <c r="B33" s="307" t="s">
        <v>252</v>
      </c>
      <c r="C33" s="308"/>
      <c r="D33" s="113">
        <v>0.948509485094851</v>
      </c>
      <c r="E33" s="115">
        <v>70</v>
      </c>
      <c r="F33" s="114">
        <v>66</v>
      </c>
      <c r="G33" s="114">
        <v>72</v>
      </c>
      <c r="H33" s="114">
        <v>78</v>
      </c>
      <c r="I33" s="140">
        <v>84</v>
      </c>
      <c r="J33" s="115">
        <v>-14</v>
      </c>
      <c r="K33" s="116">
        <v>-16.666666666666668</v>
      </c>
    </row>
    <row r="34" spans="1:11" ht="14.1" customHeight="1" x14ac:dyDescent="0.2">
      <c r="A34" s="306">
        <v>33</v>
      </c>
      <c r="B34" s="307" t="s">
        <v>253</v>
      </c>
      <c r="C34" s="308"/>
      <c r="D34" s="113">
        <v>0.78590785907859073</v>
      </c>
      <c r="E34" s="115">
        <v>58</v>
      </c>
      <c r="F34" s="114">
        <v>56</v>
      </c>
      <c r="G34" s="114">
        <v>52</v>
      </c>
      <c r="H34" s="114">
        <v>55</v>
      </c>
      <c r="I34" s="140">
        <v>56</v>
      </c>
      <c r="J34" s="115">
        <v>2</v>
      </c>
      <c r="K34" s="116">
        <v>3.5714285714285716</v>
      </c>
    </row>
    <row r="35" spans="1:11" ht="14.1" customHeight="1" x14ac:dyDescent="0.2">
      <c r="A35" s="306">
        <v>34</v>
      </c>
      <c r="B35" s="307" t="s">
        <v>254</v>
      </c>
      <c r="C35" s="308"/>
      <c r="D35" s="113">
        <v>5.5284552845528454</v>
      </c>
      <c r="E35" s="115">
        <v>408</v>
      </c>
      <c r="F35" s="114">
        <v>431</v>
      </c>
      <c r="G35" s="114">
        <v>427</v>
      </c>
      <c r="H35" s="114">
        <v>415</v>
      </c>
      <c r="I35" s="140">
        <v>413</v>
      </c>
      <c r="J35" s="115">
        <v>-5</v>
      </c>
      <c r="K35" s="116">
        <v>-1.2106537530266344</v>
      </c>
    </row>
    <row r="36" spans="1:11" ht="14.1" customHeight="1" x14ac:dyDescent="0.2">
      <c r="A36" s="306">
        <v>41</v>
      </c>
      <c r="B36" s="307" t="s">
        <v>255</v>
      </c>
      <c r="C36" s="308"/>
      <c r="D36" s="113" t="s">
        <v>513</v>
      </c>
      <c r="E36" s="115" t="s">
        <v>513</v>
      </c>
      <c r="F36" s="114" t="s">
        <v>513</v>
      </c>
      <c r="G36" s="114" t="s">
        <v>513</v>
      </c>
      <c r="H36" s="114" t="s">
        <v>513</v>
      </c>
      <c r="I36" s="140" t="s">
        <v>513</v>
      </c>
      <c r="J36" s="115" t="s">
        <v>513</v>
      </c>
      <c r="K36" s="116" t="s">
        <v>513</v>
      </c>
    </row>
    <row r="37" spans="1:11" ht="14.1" customHeight="1" x14ac:dyDescent="0.2">
      <c r="A37" s="306">
        <v>42</v>
      </c>
      <c r="B37" s="307" t="s">
        <v>256</v>
      </c>
      <c r="C37" s="308"/>
      <c r="D37" s="113">
        <v>4.065040650406504E-2</v>
      </c>
      <c r="E37" s="115">
        <v>3</v>
      </c>
      <c r="F37" s="114">
        <v>3</v>
      </c>
      <c r="G37" s="114">
        <v>6</v>
      </c>
      <c r="H37" s="114" t="s">
        <v>513</v>
      </c>
      <c r="I37" s="140" t="s">
        <v>513</v>
      </c>
      <c r="J37" s="115" t="s">
        <v>513</v>
      </c>
      <c r="K37" s="116" t="s">
        <v>513</v>
      </c>
    </row>
    <row r="38" spans="1:11" ht="14.1" customHeight="1" x14ac:dyDescent="0.2">
      <c r="A38" s="306">
        <v>43</v>
      </c>
      <c r="B38" s="307" t="s">
        <v>257</v>
      </c>
      <c r="C38" s="308"/>
      <c r="D38" s="113">
        <v>0.36585365853658536</v>
      </c>
      <c r="E38" s="115">
        <v>27</v>
      </c>
      <c r="F38" s="114">
        <v>28</v>
      </c>
      <c r="G38" s="114">
        <v>25</v>
      </c>
      <c r="H38" s="114">
        <v>25</v>
      </c>
      <c r="I38" s="140">
        <v>24</v>
      </c>
      <c r="J38" s="115">
        <v>3</v>
      </c>
      <c r="K38" s="116">
        <v>12.5</v>
      </c>
    </row>
    <row r="39" spans="1:11" ht="14.1" customHeight="1" x14ac:dyDescent="0.2">
      <c r="A39" s="306">
        <v>51</v>
      </c>
      <c r="B39" s="307" t="s">
        <v>258</v>
      </c>
      <c r="C39" s="308"/>
      <c r="D39" s="113">
        <v>2.859078590785908</v>
      </c>
      <c r="E39" s="115">
        <v>211</v>
      </c>
      <c r="F39" s="114">
        <v>221</v>
      </c>
      <c r="G39" s="114">
        <v>227</v>
      </c>
      <c r="H39" s="114">
        <v>225</v>
      </c>
      <c r="I39" s="140">
        <v>218</v>
      </c>
      <c r="J39" s="115">
        <v>-7</v>
      </c>
      <c r="K39" s="116">
        <v>-3.2110091743119265</v>
      </c>
    </row>
    <row r="40" spans="1:11" ht="14.1" customHeight="1" x14ac:dyDescent="0.2">
      <c r="A40" s="306" t="s">
        <v>259</v>
      </c>
      <c r="B40" s="307" t="s">
        <v>260</v>
      </c>
      <c r="C40" s="308"/>
      <c r="D40" s="113">
        <v>2.6693766937669379</v>
      </c>
      <c r="E40" s="115">
        <v>197</v>
      </c>
      <c r="F40" s="114">
        <v>210</v>
      </c>
      <c r="G40" s="114">
        <v>215</v>
      </c>
      <c r="H40" s="114">
        <v>215</v>
      </c>
      <c r="I40" s="140">
        <v>209</v>
      </c>
      <c r="J40" s="115">
        <v>-12</v>
      </c>
      <c r="K40" s="116">
        <v>-5.741626794258373</v>
      </c>
    </row>
    <row r="41" spans="1:11" ht="14.1" customHeight="1" x14ac:dyDescent="0.2">
      <c r="A41" s="306"/>
      <c r="B41" s="307" t="s">
        <v>261</v>
      </c>
      <c r="C41" s="308"/>
      <c r="D41" s="113">
        <v>2.4254742547425474</v>
      </c>
      <c r="E41" s="115">
        <v>179</v>
      </c>
      <c r="F41" s="114">
        <v>193</v>
      </c>
      <c r="G41" s="114">
        <v>196</v>
      </c>
      <c r="H41" s="114">
        <v>195</v>
      </c>
      <c r="I41" s="140">
        <v>188</v>
      </c>
      <c r="J41" s="115">
        <v>-9</v>
      </c>
      <c r="K41" s="116">
        <v>-4.7872340425531918</v>
      </c>
    </row>
    <row r="42" spans="1:11" ht="14.1" customHeight="1" x14ac:dyDescent="0.2">
      <c r="A42" s="306">
        <v>52</v>
      </c>
      <c r="B42" s="307" t="s">
        <v>262</v>
      </c>
      <c r="C42" s="308"/>
      <c r="D42" s="113">
        <v>5.7859078590785904</v>
      </c>
      <c r="E42" s="115">
        <v>427</v>
      </c>
      <c r="F42" s="114">
        <v>439</v>
      </c>
      <c r="G42" s="114">
        <v>435</v>
      </c>
      <c r="H42" s="114">
        <v>435</v>
      </c>
      <c r="I42" s="140">
        <v>423</v>
      </c>
      <c r="J42" s="115">
        <v>4</v>
      </c>
      <c r="K42" s="116">
        <v>0.94562647754137119</v>
      </c>
    </row>
    <row r="43" spans="1:11" ht="14.1" customHeight="1" x14ac:dyDescent="0.2">
      <c r="A43" s="306" t="s">
        <v>263</v>
      </c>
      <c r="B43" s="307" t="s">
        <v>264</v>
      </c>
      <c r="C43" s="308"/>
      <c r="D43" s="113">
        <v>5.3794037940379402</v>
      </c>
      <c r="E43" s="115">
        <v>397</v>
      </c>
      <c r="F43" s="114">
        <v>410</v>
      </c>
      <c r="G43" s="114">
        <v>401</v>
      </c>
      <c r="H43" s="114">
        <v>394</v>
      </c>
      <c r="I43" s="140">
        <v>378</v>
      </c>
      <c r="J43" s="115">
        <v>19</v>
      </c>
      <c r="K43" s="116">
        <v>5.0264550264550261</v>
      </c>
    </row>
    <row r="44" spans="1:11" ht="14.1" customHeight="1" x14ac:dyDescent="0.2">
      <c r="A44" s="306">
        <v>53</v>
      </c>
      <c r="B44" s="307" t="s">
        <v>265</v>
      </c>
      <c r="C44" s="308"/>
      <c r="D44" s="113">
        <v>0.948509485094851</v>
      </c>
      <c r="E44" s="115">
        <v>70</v>
      </c>
      <c r="F44" s="114">
        <v>62</v>
      </c>
      <c r="G44" s="114">
        <v>61</v>
      </c>
      <c r="H44" s="114">
        <v>62</v>
      </c>
      <c r="I44" s="140">
        <v>56</v>
      </c>
      <c r="J44" s="115">
        <v>14</v>
      </c>
      <c r="K44" s="116">
        <v>25</v>
      </c>
    </row>
    <row r="45" spans="1:11" ht="14.1" customHeight="1" x14ac:dyDescent="0.2">
      <c r="A45" s="306" t="s">
        <v>266</v>
      </c>
      <c r="B45" s="307" t="s">
        <v>267</v>
      </c>
      <c r="C45" s="308"/>
      <c r="D45" s="113">
        <v>0.89430894308943087</v>
      </c>
      <c r="E45" s="115">
        <v>66</v>
      </c>
      <c r="F45" s="114">
        <v>60</v>
      </c>
      <c r="G45" s="114">
        <v>59</v>
      </c>
      <c r="H45" s="114">
        <v>60</v>
      </c>
      <c r="I45" s="140">
        <v>54</v>
      </c>
      <c r="J45" s="115">
        <v>12</v>
      </c>
      <c r="K45" s="116">
        <v>22.222222222222221</v>
      </c>
    </row>
    <row r="46" spans="1:11" ht="14.1" customHeight="1" x14ac:dyDescent="0.2">
      <c r="A46" s="306">
        <v>54</v>
      </c>
      <c r="B46" s="307" t="s">
        <v>268</v>
      </c>
      <c r="C46" s="308"/>
      <c r="D46" s="113">
        <v>17.520325203252032</v>
      </c>
      <c r="E46" s="115">
        <v>1293</v>
      </c>
      <c r="F46" s="114">
        <v>1303</v>
      </c>
      <c r="G46" s="114">
        <v>1313</v>
      </c>
      <c r="H46" s="114">
        <v>1316</v>
      </c>
      <c r="I46" s="140">
        <v>1292</v>
      </c>
      <c r="J46" s="115">
        <v>1</v>
      </c>
      <c r="K46" s="116">
        <v>7.7399380804953566E-2</v>
      </c>
    </row>
    <row r="47" spans="1:11" ht="14.1" customHeight="1" x14ac:dyDescent="0.2">
      <c r="A47" s="306">
        <v>61</v>
      </c>
      <c r="B47" s="307" t="s">
        <v>269</v>
      </c>
      <c r="C47" s="308"/>
      <c r="D47" s="113">
        <v>0.66395663956639561</v>
      </c>
      <c r="E47" s="115">
        <v>49</v>
      </c>
      <c r="F47" s="114">
        <v>51</v>
      </c>
      <c r="G47" s="114">
        <v>50</v>
      </c>
      <c r="H47" s="114">
        <v>50</v>
      </c>
      <c r="I47" s="140">
        <v>49</v>
      </c>
      <c r="J47" s="115">
        <v>0</v>
      </c>
      <c r="K47" s="116">
        <v>0</v>
      </c>
    </row>
    <row r="48" spans="1:11" ht="14.1" customHeight="1" x14ac:dyDescent="0.2">
      <c r="A48" s="306">
        <v>62</v>
      </c>
      <c r="B48" s="307" t="s">
        <v>270</v>
      </c>
      <c r="C48" s="308"/>
      <c r="D48" s="113">
        <v>11.558265582655826</v>
      </c>
      <c r="E48" s="115">
        <v>853</v>
      </c>
      <c r="F48" s="114">
        <v>868</v>
      </c>
      <c r="G48" s="114">
        <v>868</v>
      </c>
      <c r="H48" s="114">
        <v>859</v>
      </c>
      <c r="I48" s="140">
        <v>879</v>
      </c>
      <c r="J48" s="115">
        <v>-26</v>
      </c>
      <c r="K48" s="116">
        <v>-2.9579067121729237</v>
      </c>
    </row>
    <row r="49" spans="1:11" ht="14.1" customHeight="1" x14ac:dyDescent="0.2">
      <c r="A49" s="306">
        <v>63</v>
      </c>
      <c r="B49" s="307" t="s">
        <v>271</v>
      </c>
      <c r="C49" s="308"/>
      <c r="D49" s="113">
        <v>10.92140921409214</v>
      </c>
      <c r="E49" s="115">
        <v>806</v>
      </c>
      <c r="F49" s="114">
        <v>895</v>
      </c>
      <c r="G49" s="114">
        <v>950</v>
      </c>
      <c r="H49" s="114">
        <v>930</v>
      </c>
      <c r="I49" s="140">
        <v>909</v>
      </c>
      <c r="J49" s="115">
        <v>-103</v>
      </c>
      <c r="K49" s="116">
        <v>-11.331133113311331</v>
      </c>
    </row>
    <row r="50" spans="1:11" ht="14.1" customHeight="1" x14ac:dyDescent="0.2">
      <c r="A50" s="306" t="s">
        <v>272</v>
      </c>
      <c r="B50" s="307" t="s">
        <v>273</v>
      </c>
      <c r="C50" s="308"/>
      <c r="D50" s="113">
        <v>2.831978319783198</v>
      </c>
      <c r="E50" s="115">
        <v>209</v>
      </c>
      <c r="F50" s="114">
        <v>208</v>
      </c>
      <c r="G50" s="114">
        <v>220</v>
      </c>
      <c r="H50" s="114">
        <v>228</v>
      </c>
      <c r="I50" s="140">
        <v>212</v>
      </c>
      <c r="J50" s="115">
        <v>-3</v>
      </c>
      <c r="K50" s="116">
        <v>-1.4150943396226414</v>
      </c>
    </row>
    <row r="51" spans="1:11" ht="14.1" customHeight="1" x14ac:dyDescent="0.2">
      <c r="A51" s="306" t="s">
        <v>274</v>
      </c>
      <c r="B51" s="307" t="s">
        <v>275</v>
      </c>
      <c r="C51" s="308"/>
      <c r="D51" s="113">
        <v>7.8319783197831976</v>
      </c>
      <c r="E51" s="115">
        <v>578</v>
      </c>
      <c r="F51" s="114">
        <v>669</v>
      </c>
      <c r="G51" s="114">
        <v>702</v>
      </c>
      <c r="H51" s="114">
        <v>677</v>
      </c>
      <c r="I51" s="140">
        <v>674</v>
      </c>
      <c r="J51" s="115">
        <v>-96</v>
      </c>
      <c r="K51" s="116">
        <v>-14.243323442136498</v>
      </c>
    </row>
    <row r="52" spans="1:11" ht="14.1" customHeight="1" x14ac:dyDescent="0.2">
      <c r="A52" s="306">
        <v>71</v>
      </c>
      <c r="B52" s="307" t="s">
        <v>276</v>
      </c>
      <c r="C52" s="308"/>
      <c r="D52" s="113">
        <v>12.100271002710027</v>
      </c>
      <c r="E52" s="115">
        <v>893</v>
      </c>
      <c r="F52" s="114">
        <v>914</v>
      </c>
      <c r="G52" s="114">
        <v>908</v>
      </c>
      <c r="H52" s="114">
        <v>897</v>
      </c>
      <c r="I52" s="140">
        <v>898</v>
      </c>
      <c r="J52" s="115">
        <v>-5</v>
      </c>
      <c r="K52" s="116">
        <v>-0.55679287305122493</v>
      </c>
    </row>
    <row r="53" spans="1:11" ht="14.1" customHeight="1" x14ac:dyDescent="0.2">
      <c r="A53" s="306" t="s">
        <v>277</v>
      </c>
      <c r="B53" s="307" t="s">
        <v>278</v>
      </c>
      <c r="C53" s="308"/>
      <c r="D53" s="113">
        <v>0.50135501355013545</v>
      </c>
      <c r="E53" s="115">
        <v>37</v>
      </c>
      <c r="F53" s="114">
        <v>37</v>
      </c>
      <c r="G53" s="114">
        <v>38</v>
      </c>
      <c r="H53" s="114">
        <v>37</v>
      </c>
      <c r="I53" s="140">
        <v>40</v>
      </c>
      <c r="J53" s="115">
        <v>-3</v>
      </c>
      <c r="K53" s="116">
        <v>-7.5</v>
      </c>
    </row>
    <row r="54" spans="1:11" ht="14.1" customHeight="1" x14ac:dyDescent="0.2">
      <c r="A54" s="306" t="s">
        <v>279</v>
      </c>
      <c r="B54" s="307" t="s">
        <v>280</v>
      </c>
      <c r="C54" s="308"/>
      <c r="D54" s="113">
        <v>11.056910569105691</v>
      </c>
      <c r="E54" s="115">
        <v>816</v>
      </c>
      <c r="F54" s="114">
        <v>837</v>
      </c>
      <c r="G54" s="114">
        <v>829</v>
      </c>
      <c r="H54" s="114">
        <v>820</v>
      </c>
      <c r="I54" s="140">
        <v>818</v>
      </c>
      <c r="J54" s="115">
        <v>-2</v>
      </c>
      <c r="K54" s="116">
        <v>-0.24449877750611246</v>
      </c>
    </row>
    <row r="55" spans="1:11" ht="14.1" customHeight="1" x14ac:dyDescent="0.2">
      <c r="A55" s="306">
        <v>72</v>
      </c>
      <c r="B55" s="307" t="s">
        <v>281</v>
      </c>
      <c r="C55" s="308"/>
      <c r="D55" s="113">
        <v>1.4363143631436315</v>
      </c>
      <c r="E55" s="115">
        <v>106</v>
      </c>
      <c r="F55" s="114">
        <v>104</v>
      </c>
      <c r="G55" s="114">
        <v>105</v>
      </c>
      <c r="H55" s="114">
        <v>104</v>
      </c>
      <c r="I55" s="140">
        <v>106</v>
      </c>
      <c r="J55" s="115">
        <v>0</v>
      </c>
      <c r="K55" s="116">
        <v>0</v>
      </c>
    </row>
    <row r="56" spans="1:11" ht="14.1" customHeight="1" x14ac:dyDescent="0.2">
      <c r="A56" s="306" t="s">
        <v>282</v>
      </c>
      <c r="B56" s="307" t="s">
        <v>283</v>
      </c>
      <c r="C56" s="308"/>
      <c r="D56" s="113">
        <v>0.17615176151761516</v>
      </c>
      <c r="E56" s="115">
        <v>13</v>
      </c>
      <c r="F56" s="114">
        <v>12</v>
      </c>
      <c r="G56" s="114">
        <v>12</v>
      </c>
      <c r="H56" s="114">
        <v>12</v>
      </c>
      <c r="I56" s="140">
        <v>14</v>
      </c>
      <c r="J56" s="115">
        <v>-1</v>
      </c>
      <c r="K56" s="116">
        <v>-7.1428571428571432</v>
      </c>
    </row>
    <row r="57" spans="1:11" ht="14.1" customHeight="1" x14ac:dyDescent="0.2">
      <c r="A57" s="306" t="s">
        <v>284</v>
      </c>
      <c r="B57" s="307" t="s">
        <v>285</v>
      </c>
      <c r="C57" s="308"/>
      <c r="D57" s="113">
        <v>0.66395663956639561</v>
      </c>
      <c r="E57" s="115">
        <v>49</v>
      </c>
      <c r="F57" s="114">
        <v>47</v>
      </c>
      <c r="G57" s="114">
        <v>48</v>
      </c>
      <c r="H57" s="114">
        <v>47</v>
      </c>
      <c r="I57" s="140">
        <v>46</v>
      </c>
      <c r="J57" s="115">
        <v>3</v>
      </c>
      <c r="K57" s="116">
        <v>6.5217391304347823</v>
      </c>
    </row>
    <row r="58" spans="1:11" ht="14.1" customHeight="1" x14ac:dyDescent="0.2">
      <c r="A58" s="306">
        <v>73</v>
      </c>
      <c r="B58" s="307" t="s">
        <v>286</v>
      </c>
      <c r="C58" s="308"/>
      <c r="D58" s="113">
        <v>1.070460704607046</v>
      </c>
      <c r="E58" s="115">
        <v>79</v>
      </c>
      <c r="F58" s="114">
        <v>75</v>
      </c>
      <c r="G58" s="114">
        <v>74</v>
      </c>
      <c r="H58" s="114">
        <v>74</v>
      </c>
      <c r="I58" s="140">
        <v>74</v>
      </c>
      <c r="J58" s="115">
        <v>5</v>
      </c>
      <c r="K58" s="116">
        <v>6.756756756756757</v>
      </c>
    </row>
    <row r="59" spans="1:11" ht="14.1" customHeight="1" x14ac:dyDescent="0.2">
      <c r="A59" s="306" t="s">
        <v>287</v>
      </c>
      <c r="B59" s="307" t="s">
        <v>288</v>
      </c>
      <c r="C59" s="308"/>
      <c r="D59" s="113">
        <v>0.85365853658536583</v>
      </c>
      <c r="E59" s="115">
        <v>63</v>
      </c>
      <c r="F59" s="114">
        <v>57</v>
      </c>
      <c r="G59" s="114">
        <v>57</v>
      </c>
      <c r="H59" s="114">
        <v>58</v>
      </c>
      <c r="I59" s="140">
        <v>58</v>
      </c>
      <c r="J59" s="115">
        <v>5</v>
      </c>
      <c r="K59" s="116">
        <v>8.6206896551724146</v>
      </c>
    </row>
    <row r="60" spans="1:11" ht="14.1" customHeight="1" x14ac:dyDescent="0.2">
      <c r="A60" s="306">
        <v>81</v>
      </c>
      <c r="B60" s="307" t="s">
        <v>289</v>
      </c>
      <c r="C60" s="308"/>
      <c r="D60" s="113">
        <v>3.4417344173441733</v>
      </c>
      <c r="E60" s="115">
        <v>254</v>
      </c>
      <c r="F60" s="114">
        <v>253</v>
      </c>
      <c r="G60" s="114">
        <v>251</v>
      </c>
      <c r="H60" s="114">
        <v>254</v>
      </c>
      <c r="I60" s="140">
        <v>258</v>
      </c>
      <c r="J60" s="115">
        <v>-4</v>
      </c>
      <c r="K60" s="116">
        <v>-1.5503875968992249</v>
      </c>
    </row>
    <row r="61" spans="1:11" ht="14.1" customHeight="1" x14ac:dyDescent="0.2">
      <c r="A61" s="306" t="s">
        <v>290</v>
      </c>
      <c r="B61" s="307" t="s">
        <v>291</v>
      </c>
      <c r="C61" s="308"/>
      <c r="D61" s="113">
        <v>1.7344173441734418</v>
      </c>
      <c r="E61" s="115">
        <v>128</v>
      </c>
      <c r="F61" s="114">
        <v>124</v>
      </c>
      <c r="G61" s="114">
        <v>125</v>
      </c>
      <c r="H61" s="114">
        <v>125</v>
      </c>
      <c r="I61" s="140">
        <v>124</v>
      </c>
      <c r="J61" s="115">
        <v>4</v>
      </c>
      <c r="K61" s="116">
        <v>3.225806451612903</v>
      </c>
    </row>
    <row r="62" spans="1:11" ht="14.1" customHeight="1" x14ac:dyDescent="0.2">
      <c r="A62" s="306" t="s">
        <v>292</v>
      </c>
      <c r="B62" s="307" t="s">
        <v>293</v>
      </c>
      <c r="C62" s="308"/>
      <c r="D62" s="113">
        <v>0.43360433604336046</v>
      </c>
      <c r="E62" s="115">
        <v>32</v>
      </c>
      <c r="F62" s="114">
        <v>39</v>
      </c>
      <c r="G62" s="114">
        <v>36</v>
      </c>
      <c r="H62" s="114">
        <v>35</v>
      </c>
      <c r="I62" s="140">
        <v>36</v>
      </c>
      <c r="J62" s="115">
        <v>-4</v>
      </c>
      <c r="K62" s="116">
        <v>-11.111111111111111</v>
      </c>
    </row>
    <row r="63" spans="1:11" ht="14.1" customHeight="1" x14ac:dyDescent="0.2">
      <c r="A63" s="306"/>
      <c r="B63" s="307" t="s">
        <v>294</v>
      </c>
      <c r="C63" s="308"/>
      <c r="D63" s="113">
        <v>0.39295392953929537</v>
      </c>
      <c r="E63" s="115">
        <v>29</v>
      </c>
      <c r="F63" s="114">
        <v>36</v>
      </c>
      <c r="G63" s="114">
        <v>33</v>
      </c>
      <c r="H63" s="114">
        <v>32</v>
      </c>
      <c r="I63" s="140">
        <v>35</v>
      </c>
      <c r="J63" s="115">
        <v>-6</v>
      </c>
      <c r="K63" s="116">
        <v>-17.142857142857142</v>
      </c>
    </row>
    <row r="64" spans="1:11" ht="14.1" customHeight="1" x14ac:dyDescent="0.2">
      <c r="A64" s="306" t="s">
        <v>295</v>
      </c>
      <c r="B64" s="307" t="s">
        <v>296</v>
      </c>
      <c r="C64" s="308"/>
      <c r="D64" s="113">
        <v>6.7750677506775062E-2</v>
      </c>
      <c r="E64" s="115">
        <v>5</v>
      </c>
      <c r="F64" s="114">
        <v>5</v>
      </c>
      <c r="G64" s="114">
        <v>5</v>
      </c>
      <c r="H64" s="114">
        <v>4</v>
      </c>
      <c r="I64" s="140">
        <v>4</v>
      </c>
      <c r="J64" s="115">
        <v>1</v>
      </c>
      <c r="K64" s="116">
        <v>25</v>
      </c>
    </row>
    <row r="65" spans="1:11" ht="14.1" customHeight="1" x14ac:dyDescent="0.2">
      <c r="A65" s="306" t="s">
        <v>297</v>
      </c>
      <c r="B65" s="307" t="s">
        <v>298</v>
      </c>
      <c r="C65" s="308"/>
      <c r="D65" s="113">
        <v>0.86720867208672092</v>
      </c>
      <c r="E65" s="115">
        <v>64</v>
      </c>
      <c r="F65" s="114">
        <v>62</v>
      </c>
      <c r="G65" s="114">
        <v>58</v>
      </c>
      <c r="H65" s="114">
        <v>64</v>
      </c>
      <c r="I65" s="140">
        <v>68</v>
      </c>
      <c r="J65" s="115">
        <v>-4</v>
      </c>
      <c r="K65" s="116">
        <v>-5.882352941176471</v>
      </c>
    </row>
    <row r="66" spans="1:11" ht="14.1" customHeight="1" x14ac:dyDescent="0.2">
      <c r="A66" s="306">
        <v>82</v>
      </c>
      <c r="B66" s="307" t="s">
        <v>299</v>
      </c>
      <c r="C66" s="308"/>
      <c r="D66" s="113">
        <v>2.2357723577235773</v>
      </c>
      <c r="E66" s="115">
        <v>165</v>
      </c>
      <c r="F66" s="114">
        <v>164</v>
      </c>
      <c r="G66" s="114">
        <v>157</v>
      </c>
      <c r="H66" s="114">
        <v>154</v>
      </c>
      <c r="I66" s="140">
        <v>164</v>
      </c>
      <c r="J66" s="115">
        <v>1</v>
      </c>
      <c r="K66" s="116">
        <v>0.6097560975609756</v>
      </c>
    </row>
    <row r="67" spans="1:11" ht="14.1" customHeight="1" x14ac:dyDescent="0.2">
      <c r="A67" s="306" t="s">
        <v>300</v>
      </c>
      <c r="B67" s="307" t="s">
        <v>301</v>
      </c>
      <c r="C67" s="308"/>
      <c r="D67" s="113">
        <v>0.73170731707317072</v>
      </c>
      <c r="E67" s="115">
        <v>54</v>
      </c>
      <c r="F67" s="114">
        <v>56</v>
      </c>
      <c r="G67" s="114">
        <v>50</v>
      </c>
      <c r="H67" s="114">
        <v>47</v>
      </c>
      <c r="I67" s="140">
        <v>50</v>
      </c>
      <c r="J67" s="115">
        <v>4</v>
      </c>
      <c r="K67" s="116">
        <v>8</v>
      </c>
    </row>
    <row r="68" spans="1:11" ht="14.1" customHeight="1" x14ac:dyDescent="0.2">
      <c r="A68" s="306" t="s">
        <v>302</v>
      </c>
      <c r="B68" s="307" t="s">
        <v>303</v>
      </c>
      <c r="C68" s="308"/>
      <c r="D68" s="113">
        <v>1.056910569105691</v>
      </c>
      <c r="E68" s="115">
        <v>78</v>
      </c>
      <c r="F68" s="114">
        <v>78</v>
      </c>
      <c r="G68" s="114">
        <v>78</v>
      </c>
      <c r="H68" s="114">
        <v>78</v>
      </c>
      <c r="I68" s="140">
        <v>83</v>
      </c>
      <c r="J68" s="115">
        <v>-5</v>
      </c>
      <c r="K68" s="116">
        <v>-6.024096385542169</v>
      </c>
    </row>
    <row r="69" spans="1:11" ht="14.1" customHeight="1" x14ac:dyDescent="0.2">
      <c r="A69" s="306">
        <v>83</v>
      </c>
      <c r="B69" s="307" t="s">
        <v>304</v>
      </c>
      <c r="C69" s="308"/>
      <c r="D69" s="113">
        <v>2.3577235772357725</v>
      </c>
      <c r="E69" s="115">
        <v>174</v>
      </c>
      <c r="F69" s="114">
        <v>177</v>
      </c>
      <c r="G69" s="114">
        <v>183</v>
      </c>
      <c r="H69" s="114">
        <v>195</v>
      </c>
      <c r="I69" s="140">
        <v>187</v>
      </c>
      <c r="J69" s="115">
        <v>-13</v>
      </c>
      <c r="K69" s="116">
        <v>-6.9518716577540109</v>
      </c>
    </row>
    <row r="70" spans="1:11" ht="14.1" customHeight="1" x14ac:dyDescent="0.2">
      <c r="A70" s="306" t="s">
        <v>305</v>
      </c>
      <c r="B70" s="307" t="s">
        <v>306</v>
      </c>
      <c r="C70" s="308"/>
      <c r="D70" s="113">
        <v>1.1111111111111112</v>
      </c>
      <c r="E70" s="115">
        <v>82</v>
      </c>
      <c r="F70" s="114">
        <v>84</v>
      </c>
      <c r="G70" s="114">
        <v>86</v>
      </c>
      <c r="H70" s="114">
        <v>96</v>
      </c>
      <c r="I70" s="140">
        <v>92</v>
      </c>
      <c r="J70" s="115">
        <v>-10</v>
      </c>
      <c r="K70" s="116">
        <v>-10.869565217391305</v>
      </c>
    </row>
    <row r="71" spans="1:11" ht="14.1" customHeight="1" x14ac:dyDescent="0.2">
      <c r="A71" s="306"/>
      <c r="B71" s="307" t="s">
        <v>307</v>
      </c>
      <c r="C71" s="308"/>
      <c r="D71" s="113">
        <v>0.93495934959349591</v>
      </c>
      <c r="E71" s="115">
        <v>69</v>
      </c>
      <c r="F71" s="114">
        <v>71</v>
      </c>
      <c r="G71" s="114">
        <v>72</v>
      </c>
      <c r="H71" s="114">
        <v>79</v>
      </c>
      <c r="I71" s="140">
        <v>73</v>
      </c>
      <c r="J71" s="115">
        <v>-4</v>
      </c>
      <c r="K71" s="116">
        <v>-5.4794520547945202</v>
      </c>
    </row>
    <row r="72" spans="1:11" ht="14.1" customHeight="1" x14ac:dyDescent="0.2">
      <c r="A72" s="306">
        <v>84</v>
      </c>
      <c r="B72" s="307" t="s">
        <v>308</v>
      </c>
      <c r="C72" s="308"/>
      <c r="D72" s="113">
        <v>2.1138211382113821</v>
      </c>
      <c r="E72" s="115">
        <v>156</v>
      </c>
      <c r="F72" s="114">
        <v>141</v>
      </c>
      <c r="G72" s="114">
        <v>127</v>
      </c>
      <c r="H72" s="114">
        <v>133</v>
      </c>
      <c r="I72" s="140">
        <v>157</v>
      </c>
      <c r="J72" s="115">
        <v>-1</v>
      </c>
      <c r="K72" s="116">
        <v>-0.63694267515923564</v>
      </c>
    </row>
    <row r="73" spans="1:11" ht="14.1" customHeight="1" x14ac:dyDescent="0.2">
      <c r="A73" s="306" t="s">
        <v>309</v>
      </c>
      <c r="B73" s="307" t="s">
        <v>310</v>
      </c>
      <c r="C73" s="308"/>
      <c r="D73" s="113">
        <v>9.4850948509485097E-2</v>
      </c>
      <c r="E73" s="115">
        <v>7</v>
      </c>
      <c r="F73" s="114">
        <v>5</v>
      </c>
      <c r="G73" s="114">
        <v>5</v>
      </c>
      <c r="H73" s="114">
        <v>12</v>
      </c>
      <c r="I73" s="140">
        <v>13</v>
      </c>
      <c r="J73" s="115">
        <v>-6</v>
      </c>
      <c r="K73" s="116">
        <v>-46.153846153846153</v>
      </c>
    </row>
    <row r="74" spans="1:11" ht="14.1" customHeight="1" x14ac:dyDescent="0.2">
      <c r="A74" s="306" t="s">
        <v>311</v>
      </c>
      <c r="B74" s="307" t="s">
        <v>312</v>
      </c>
      <c r="C74" s="308"/>
      <c r="D74" s="113">
        <v>0.35230352303523033</v>
      </c>
      <c r="E74" s="115">
        <v>26</v>
      </c>
      <c r="F74" s="114">
        <v>26</v>
      </c>
      <c r="G74" s="114">
        <v>25</v>
      </c>
      <c r="H74" s="114">
        <v>29</v>
      </c>
      <c r="I74" s="140">
        <v>27</v>
      </c>
      <c r="J74" s="115">
        <v>-1</v>
      </c>
      <c r="K74" s="116">
        <v>-3.7037037037037037</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t="s">
        <v>513</v>
      </c>
      <c r="E76" s="115" t="s">
        <v>513</v>
      </c>
      <c r="F76" s="114" t="s">
        <v>513</v>
      </c>
      <c r="G76" s="114" t="s">
        <v>513</v>
      </c>
      <c r="H76" s="114" t="s">
        <v>513</v>
      </c>
      <c r="I76" s="140" t="s">
        <v>513</v>
      </c>
      <c r="J76" s="115" t="s">
        <v>513</v>
      </c>
      <c r="K76" s="116" t="s">
        <v>513</v>
      </c>
    </row>
    <row r="77" spans="1:11" ht="14.1" customHeight="1" x14ac:dyDescent="0.2">
      <c r="A77" s="306">
        <v>92</v>
      </c>
      <c r="B77" s="307" t="s">
        <v>316</v>
      </c>
      <c r="C77" s="308"/>
      <c r="D77" s="113">
        <v>0.14905149051490515</v>
      </c>
      <c r="E77" s="115">
        <v>11</v>
      </c>
      <c r="F77" s="114">
        <v>11</v>
      </c>
      <c r="G77" s="114">
        <v>9</v>
      </c>
      <c r="H77" s="114">
        <v>11</v>
      </c>
      <c r="I77" s="140">
        <v>10</v>
      </c>
      <c r="J77" s="115">
        <v>1</v>
      </c>
      <c r="K77" s="116">
        <v>10</v>
      </c>
    </row>
    <row r="78" spans="1:11" ht="14.1" customHeight="1" x14ac:dyDescent="0.2">
      <c r="A78" s="306">
        <v>93</v>
      </c>
      <c r="B78" s="307" t="s">
        <v>317</v>
      </c>
      <c r="C78" s="308"/>
      <c r="D78" s="113">
        <v>0.14905149051490515</v>
      </c>
      <c r="E78" s="115">
        <v>11</v>
      </c>
      <c r="F78" s="114">
        <v>11</v>
      </c>
      <c r="G78" s="114">
        <v>11</v>
      </c>
      <c r="H78" s="114">
        <v>11</v>
      </c>
      <c r="I78" s="140">
        <v>11</v>
      </c>
      <c r="J78" s="115">
        <v>0</v>
      </c>
      <c r="K78" s="116">
        <v>0</v>
      </c>
    </row>
    <row r="79" spans="1:11" ht="14.1" customHeight="1" x14ac:dyDescent="0.2">
      <c r="A79" s="306">
        <v>94</v>
      </c>
      <c r="B79" s="307" t="s">
        <v>318</v>
      </c>
      <c r="C79" s="308"/>
      <c r="D79" s="113">
        <v>0.14905149051490515</v>
      </c>
      <c r="E79" s="115">
        <v>11</v>
      </c>
      <c r="F79" s="114">
        <v>19</v>
      </c>
      <c r="G79" s="114">
        <v>17</v>
      </c>
      <c r="H79" s="114">
        <v>16</v>
      </c>
      <c r="I79" s="140">
        <v>11</v>
      </c>
      <c r="J79" s="115">
        <v>0</v>
      </c>
      <c r="K79" s="116">
        <v>0</v>
      </c>
    </row>
    <row r="80" spans="1:11" ht="14.1" customHeight="1" x14ac:dyDescent="0.2">
      <c r="A80" s="306" t="s">
        <v>319</v>
      </c>
      <c r="B80" s="307" t="s">
        <v>320</v>
      </c>
      <c r="C80" s="308"/>
      <c r="D80" s="113">
        <v>0</v>
      </c>
      <c r="E80" s="115">
        <v>0</v>
      </c>
      <c r="F80" s="114" t="s">
        <v>513</v>
      </c>
      <c r="G80" s="114">
        <v>0</v>
      </c>
      <c r="H80" s="114">
        <v>0</v>
      </c>
      <c r="I80" s="140">
        <v>0</v>
      </c>
      <c r="J80" s="115">
        <v>0</v>
      </c>
      <c r="K80" s="116">
        <v>0</v>
      </c>
    </row>
    <row r="81" spans="1:11" ht="14.1" customHeight="1" x14ac:dyDescent="0.2">
      <c r="A81" s="310" t="s">
        <v>321</v>
      </c>
      <c r="B81" s="311" t="s">
        <v>333</v>
      </c>
      <c r="C81" s="312"/>
      <c r="D81" s="125">
        <v>3.089430894308943</v>
      </c>
      <c r="E81" s="143">
        <v>228</v>
      </c>
      <c r="F81" s="144">
        <v>230</v>
      </c>
      <c r="G81" s="144">
        <v>224</v>
      </c>
      <c r="H81" s="144">
        <v>235</v>
      </c>
      <c r="I81" s="145">
        <v>227</v>
      </c>
      <c r="J81" s="143">
        <v>1</v>
      </c>
      <c r="K81" s="146">
        <v>0.44052863436123346</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2588</v>
      </c>
      <c r="G12" s="536">
        <v>1500</v>
      </c>
      <c r="H12" s="536">
        <v>2726</v>
      </c>
      <c r="I12" s="536">
        <v>2189</v>
      </c>
      <c r="J12" s="537">
        <v>2724</v>
      </c>
      <c r="K12" s="538">
        <v>-136</v>
      </c>
      <c r="L12" s="349">
        <v>-4.9926578560939792</v>
      </c>
    </row>
    <row r="13" spans="1:17" s="110" customFormat="1" ht="15" customHeight="1" x14ac:dyDescent="0.2">
      <c r="A13" s="350" t="s">
        <v>344</v>
      </c>
      <c r="B13" s="351" t="s">
        <v>345</v>
      </c>
      <c r="C13" s="347"/>
      <c r="D13" s="347"/>
      <c r="E13" s="348"/>
      <c r="F13" s="536">
        <v>1703</v>
      </c>
      <c r="G13" s="536">
        <v>715</v>
      </c>
      <c r="H13" s="536">
        <v>1435</v>
      </c>
      <c r="I13" s="536">
        <v>1359</v>
      </c>
      <c r="J13" s="537">
        <v>1829</v>
      </c>
      <c r="K13" s="538">
        <v>-126</v>
      </c>
      <c r="L13" s="349">
        <v>-6.8890103881902682</v>
      </c>
    </row>
    <row r="14" spans="1:17" s="110" customFormat="1" ht="22.5" customHeight="1" x14ac:dyDescent="0.2">
      <c r="A14" s="350"/>
      <c r="B14" s="351" t="s">
        <v>346</v>
      </c>
      <c r="C14" s="347"/>
      <c r="D14" s="347"/>
      <c r="E14" s="348"/>
      <c r="F14" s="536">
        <v>885</v>
      </c>
      <c r="G14" s="536">
        <v>785</v>
      </c>
      <c r="H14" s="536">
        <v>1291</v>
      </c>
      <c r="I14" s="536">
        <v>830</v>
      </c>
      <c r="J14" s="537">
        <v>895</v>
      </c>
      <c r="K14" s="538">
        <v>-10</v>
      </c>
      <c r="L14" s="349">
        <v>-1.1173184357541899</v>
      </c>
    </row>
    <row r="15" spans="1:17" s="110" customFormat="1" ht="15" customHeight="1" x14ac:dyDescent="0.2">
      <c r="A15" s="350" t="s">
        <v>347</v>
      </c>
      <c r="B15" s="351" t="s">
        <v>108</v>
      </c>
      <c r="C15" s="347"/>
      <c r="D15" s="347"/>
      <c r="E15" s="348"/>
      <c r="F15" s="536">
        <v>507</v>
      </c>
      <c r="G15" s="536">
        <v>316</v>
      </c>
      <c r="H15" s="536">
        <v>1334</v>
      </c>
      <c r="I15" s="536">
        <v>399</v>
      </c>
      <c r="J15" s="537">
        <v>524</v>
      </c>
      <c r="K15" s="538">
        <v>-17</v>
      </c>
      <c r="L15" s="349">
        <v>-3.2442748091603053</v>
      </c>
    </row>
    <row r="16" spans="1:17" s="110" customFormat="1" ht="15" customHeight="1" x14ac:dyDescent="0.2">
      <c r="A16" s="350"/>
      <c r="B16" s="351" t="s">
        <v>109</v>
      </c>
      <c r="C16" s="347"/>
      <c r="D16" s="347"/>
      <c r="E16" s="348"/>
      <c r="F16" s="536">
        <v>1763</v>
      </c>
      <c r="G16" s="536">
        <v>1021</v>
      </c>
      <c r="H16" s="536">
        <v>1243</v>
      </c>
      <c r="I16" s="536">
        <v>1544</v>
      </c>
      <c r="J16" s="537">
        <v>1888</v>
      </c>
      <c r="K16" s="538">
        <v>-125</v>
      </c>
      <c r="L16" s="349">
        <v>-6.6207627118644066</v>
      </c>
    </row>
    <row r="17" spans="1:12" s="110" customFormat="1" ht="15" customHeight="1" x14ac:dyDescent="0.2">
      <c r="A17" s="350"/>
      <c r="B17" s="351" t="s">
        <v>110</v>
      </c>
      <c r="C17" s="347"/>
      <c r="D17" s="347"/>
      <c r="E17" s="348"/>
      <c r="F17" s="536">
        <v>301</v>
      </c>
      <c r="G17" s="536">
        <v>146</v>
      </c>
      <c r="H17" s="536">
        <v>132</v>
      </c>
      <c r="I17" s="536">
        <v>225</v>
      </c>
      <c r="J17" s="537">
        <v>288</v>
      </c>
      <c r="K17" s="538">
        <v>13</v>
      </c>
      <c r="L17" s="349">
        <v>4.5138888888888893</v>
      </c>
    </row>
    <row r="18" spans="1:12" s="110" customFormat="1" ht="15" customHeight="1" x14ac:dyDescent="0.2">
      <c r="A18" s="350"/>
      <c r="B18" s="351" t="s">
        <v>111</v>
      </c>
      <c r="C18" s="347"/>
      <c r="D18" s="347"/>
      <c r="E18" s="348"/>
      <c r="F18" s="536">
        <v>17</v>
      </c>
      <c r="G18" s="536">
        <v>17</v>
      </c>
      <c r="H18" s="536">
        <v>17</v>
      </c>
      <c r="I18" s="536">
        <v>21</v>
      </c>
      <c r="J18" s="537">
        <v>24</v>
      </c>
      <c r="K18" s="538">
        <v>-7</v>
      </c>
      <c r="L18" s="349">
        <v>-29.166666666666668</v>
      </c>
    </row>
    <row r="19" spans="1:12" s="110" customFormat="1" ht="15" customHeight="1" x14ac:dyDescent="0.2">
      <c r="A19" s="118" t="s">
        <v>113</v>
      </c>
      <c r="B19" s="119" t="s">
        <v>181</v>
      </c>
      <c r="C19" s="347"/>
      <c r="D19" s="347"/>
      <c r="E19" s="348"/>
      <c r="F19" s="536">
        <v>1952</v>
      </c>
      <c r="G19" s="536">
        <v>910</v>
      </c>
      <c r="H19" s="536">
        <v>2032</v>
      </c>
      <c r="I19" s="536">
        <v>1565</v>
      </c>
      <c r="J19" s="537">
        <v>2122</v>
      </c>
      <c r="K19" s="538">
        <v>-170</v>
      </c>
      <c r="L19" s="349">
        <v>-8.0113100848256362</v>
      </c>
    </row>
    <row r="20" spans="1:12" s="110" customFormat="1" ht="15" customHeight="1" x14ac:dyDescent="0.2">
      <c r="A20" s="118"/>
      <c r="B20" s="119" t="s">
        <v>182</v>
      </c>
      <c r="C20" s="347"/>
      <c r="D20" s="347"/>
      <c r="E20" s="348"/>
      <c r="F20" s="536">
        <v>636</v>
      </c>
      <c r="G20" s="536">
        <v>590</v>
      </c>
      <c r="H20" s="536">
        <v>694</v>
      </c>
      <c r="I20" s="536">
        <v>624</v>
      </c>
      <c r="J20" s="537">
        <v>602</v>
      </c>
      <c r="K20" s="538">
        <v>34</v>
      </c>
      <c r="L20" s="349">
        <v>5.6478405315614619</v>
      </c>
    </row>
    <row r="21" spans="1:12" s="110" customFormat="1" ht="15" customHeight="1" x14ac:dyDescent="0.2">
      <c r="A21" s="118" t="s">
        <v>113</v>
      </c>
      <c r="B21" s="119" t="s">
        <v>116</v>
      </c>
      <c r="C21" s="347"/>
      <c r="D21" s="347"/>
      <c r="E21" s="348"/>
      <c r="F21" s="536">
        <v>1967</v>
      </c>
      <c r="G21" s="536">
        <v>982</v>
      </c>
      <c r="H21" s="536">
        <v>2072</v>
      </c>
      <c r="I21" s="536">
        <v>1540</v>
      </c>
      <c r="J21" s="537">
        <v>2038</v>
      </c>
      <c r="K21" s="538">
        <v>-71</v>
      </c>
      <c r="L21" s="349">
        <v>-3.4838076545632974</v>
      </c>
    </row>
    <row r="22" spans="1:12" s="110" customFormat="1" ht="15" customHeight="1" x14ac:dyDescent="0.2">
      <c r="A22" s="118"/>
      <c r="B22" s="119" t="s">
        <v>117</v>
      </c>
      <c r="C22" s="347"/>
      <c r="D22" s="347"/>
      <c r="E22" s="348"/>
      <c r="F22" s="536">
        <v>621</v>
      </c>
      <c r="G22" s="536">
        <v>516</v>
      </c>
      <c r="H22" s="536">
        <v>653</v>
      </c>
      <c r="I22" s="536">
        <v>646</v>
      </c>
      <c r="J22" s="537">
        <v>685</v>
      </c>
      <c r="K22" s="538">
        <v>-64</v>
      </c>
      <c r="L22" s="349">
        <v>-9.3430656934306562</v>
      </c>
    </row>
    <row r="23" spans="1:12" s="110" customFormat="1" ht="15" customHeight="1" x14ac:dyDescent="0.2">
      <c r="A23" s="352" t="s">
        <v>347</v>
      </c>
      <c r="B23" s="353" t="s">
        <v>193</v>
      </c>
      <c r="C23" s="354"/>
      <c r="D23" s="354"/>
      <c r="E23" s="355"/>
      <c r="F23" s="539">
        <v>37</v>
      </c>
      <c r="G23" s="539">
        <v>36</v>
      </c>
      <c r="H23" s="539">
        <v>546</v>
      </c>
      <c r="I23" s="539">
        <v>29</v>
      </c>
      <c r="J23" s="540">
        <v>35</v>
      </c>
      <c r="K23" s="541">
        <v>2</v>
      </c>
      <c r="L23" s="356">
        <v>5.7142857142857144</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17.600000000000001</v>
      </c>
      <c r="G25" s="542">
        <v>27</v>
      </c>
      <c r="H25" s="542">
        <v>31.2</v>
      </c>
      <c r="I25" s="542">
        <v>21.9</v>
      </c>
      <c r="J25" s="542">
        <v>17.100000000000001</v>
      </c>
      <c r="K25" s="543" t="s">
        <v>349</v>
      </c>
      <c r="L25" s="364">
        <v>0.5</v>
      </c>
    </row>
    <row r="26" spans="1:12" s="110" customFormat="1" ht="15" customHeight="1" x14ac:dyDescent="0.2">
      <c r="A26" s="365" t="s">
        <v>105</v>
      </c>
      <c r="B26" s="366" t="s">
        <v>345</v>
      </c>
      <c r="C26" s="362"/>
      <c r="D26" s="362"/>
      <c r="E26" s="363"/>
      <c r="F26" s="542">
        <v>14.3</v>
      </c>
      <c r="G26" s="542">
        <v>23.9</v>
      </c>
      <c r="H26" s="542">
        <v>28.2</v>
      </c>
      <c r="I26" s="542">
        <v>17.899999999999999</v>
      </c>
      <c r="J26" s="544">
        <v>12.3</v>
      </c>
      <c r="K26" s="543" t="s">
        <v>349</v>
      </c>
      <c r="L26" s="364">
        <v>2</v>
      </c>
    </row>
    <row r="27" spans="1:12" s="110" customFormat="1" ht="15" customHeight="1" x14ac:dyDescent="0.2">
      <c r="A27" s="365"/>
      <c r="B27" s="366" t="s">
        <v>346</v>
      </c>
      <c r="C27" s="362"/>
      <c r="D27" s="362"/>
      <c r="E27" s="363"/>
      <c r="F27" s="542">
        <v>23.9</v>
      </c>
      <c r="G27" s="542">
        <v>29.8</v>
      </c>
      <c r="H27" s="542">
        <v>34.6</v>
      </c>
      <c r="I27" s="542">
        <v>28.6</v>
      </c>
      <c r="J27" s="542">
        <v>26.8</v>
      </c>
      <c r="K27" s="543" t="s">
        <v>349</v>
      </c>
      <c r="L27" s="364">
        <v>-2.9000000000000021</v>
      </c>
    </row>
    <row r="28" spans="1:12" s="110" customFormat="1" ht="15" customHeight="1" x14ac:dyDescent="0.2">
      <c r="A28" s="365" t="s">
        <v>113</v>
      </c>
      <c r="B28" s="366" t="s">
        <v>108</v>
      </c>
      <c r="C28" s="362"/>
      <c r="D28" s="362"/>
      <c r="E28" s="363"/>
      <c r="F28" s="542">
        <v>26.9</v>
      </c>
      <c r="G28" s="542">
        <v>35</v>
      </c>
      <c r="H28" s="542">
        <v>37.799999999999997</v>
      </c>
      <c r="I28" s="542">
        <v>31.4</v>
      </c>
      <c r="J28" s="542">
        <v>29.2</v>
      </c>
      <c r="K28" s="543" t="s">
        <v>349</v>
      </c>
      <c r="L28" s="364">
        <v>-2.3000000000000007</v>
      </c>
    </row>
    <row r="29" spans="1:12" s="110" customFormat="1" ht="11.25" x14ac:dyDescent="0.2">
      <c r="A29" s="365"/>
      <c r="B29" s="366" t="s">
        <v>109</v>
      </c>
      <c r="C29" s="362"/>
      <c r="D29" s="362"/>
      <c r="E29" s="363"/>
      <c r="F29" s="542">
        <v>16.2</v>
      </c>
      <c r="G29" s="542">
        <v>25.5</v>
      </c>
      <c r="H29" s="542">
        <v>28.1</v>
      </c>
      <c r="I29" s="542">
        <v>21</v>
      </c>
      <c r="J29" s="544">
        <v>14.9</v>
      </c>
      <c r="K29" s="543" t="s">
        <v>349</v>
      </c>
      <c r="L29" s="364">
        <v>1.2999999999999989</v>
      </c>
    </row>
    <row r="30" spans="1:12" s="110" customFormat="1" ht="15" customHeight="1" x14ac:dyDescent="0.2">
      <c r="A30" s="365"/>
      <c r="B30" s="366" t="s">
        <v>110</v>
      </c>
      <c r="C30" s="362"/>
      <c r="D30" s="362"/>
      <c r="E30" s="363"/>
      <c r="F30" s="542">
        <v>11</v>
      </c>
      <c r="G30" s="542">
        <v>20.5</v>
      </c>
      <c r="H30" s="542">
        <v>22.7</v>
      </c>
      <c r="I30" s="542">
        <v>14.2</v>
      </c>
      <c r="J30" s="542">
        <v>10.4</v>
      </c>
      <c r="K30" s="543" t="s">
        <v>349</v>
      </c>
      <c r="L30" s="364">
        <v>0.59999999999999964</v>
      </c>
    </row>
    <row r="31" spans="1:12" s="110" customFormat="1" ht="15" customHeight="1" x14ac:dyDescent="0.2">
      <c r="A31" s="365"/>
      <c r="B31" s="366" t="s">
        <v>111</v>
      </c>
      <c r="C31" s="362"/>
      <c r="D31" s="362"/>
      <c r="E31" s="363"/>
      <c r="F31" s="542">
        <v>23.5</v>
      </c>
      <c r="G31" s="542">
        <v>41.2</v>
      </c>
      <c r="H31" s="542">
        <v>52.9</v>
      </c>
      <c r="I31" s="542">
        <v>9.5</v>
      </c>
      <c r="J31" s="542">
        <v>20.8</v>
      </c>
      <c r="K31" s="543" t="s">
        <v>349</v>
      </c>
      <c r="L31" s="364">
        <v>2.6999999999999993</v>
      </c>
    </row>
    <row r="32" spans="1:12" s="110" customFormat="1" ht="15" customHeight="1" x14ac:dyDescent="0.2">
      <c r="A32" s="367" t="s">
        <v>113</v>
      </c>
      <c r="B32" s="368" t="s">
        <v>181</v>
      </c>
      <c r="C32" s="362"/>
      <c r="D32" s="362"/>
      <c r="E32" s="363"/>
      <c r="F32" s="542">
        <v>15.8</v>
      </c>
      <c r="G32" s="542">
        <v>25.2</v>
      </c>
      <c r="H32" s="542">
        <v>28.7</v>
      </c>
      <c r="I32" s="542">
        <v>20.2</v>
      </c>
      <c r="J32" s="544">
        <v>14.9</v>
      </c>
      <c r="K32" s="543" t="s">
        <v>349</v>
      </c>
      <c r="L32" s="364">
        <v>0.90000000000000036</v>
      </c>
    </row>
    <row r="33" spans="1:12" s="110" customFormat="1" ht="15" customHeight="1" x14ac:dyDescent="0.2">
      <c r="A33" s="367"/>
      <c r="B33" s="368" t="s">
        <v>182</v>
      </c>
      <c r="C33" s="362"/>
      <c r="D33" s="362"/>
      <c r="E33" s="363"/>
      <c r="F33" s="542">
        <v>23.1</v>
      </c>
      <c r="G33" s="542">
        <v>29.6</v>
      </c>
      <c r="H33" s="542">
        <v>36.6</v>
      </c>
      <c r="I33" s="542">
        <v>26.3</v>
      </c>
      <c r="J33" s="542">
        <v>24.7</v>
      </c>
      <c r="K33" s="543" t="s">
        <v>349</v>
      </c>
      <c r="L33" s="364">
        <v>-1.5999999999999979</v>
      </c>
    </row>
    <row r="34" spans="1:12" s="369" customFormat="1" ht="15" customHeight="1" x14ac:dyDescent="0.2">
      <c r="A34" s="367" t="s">
        <v>113</v>
      </c>
      <c r="B34" s="368" t="s">
        <v>116</v>
      </c>
      <c r="C34" s="362"/>
      <c r="D34" s="362"/>
      <c r="E34" s="363"/>
      <c r="F34" s="542">
        <v>14</v>
      </c>
      <c r="G34" s="542">
        <v>23.7</v>
      </c>
      <c r="H34" s="542">
        <v>29.3</v>
      </c>
      <c r="I34" s="542">
        <v>19.7</v>
      </c>
      <c r="J34" s="542">
        <v>16.399999999999999</v>
      </c>
      <c r="K34" s="543" t="s">
        <v>349</v>
      </c>
      <c r="L34" s="364">
        <v>-2.3999999999999986</v>
      </c>
    </row>
    <row r="35" spans="1:12" s="369" customFormat="1" ht="11.25" x14ac:dyDescent="0.2">
      <c r="A35" s="370"/>
      <c r="B35" s="371" t="s">
        <v>117</v>
      </c>
      <c r="C35" s="372"/>
      <c r="D35" s="372"/>
      <c r="E35" s="373"/>
      <c r="F35" s="545">
        <v>28.8</v>
      </c>
      <c r="G35" s="545">
        <v>32.9</v>
      </c>
      <c r="H35" s="545">
        <v>35.700000000000003</v>
      </c>
      <c r="I35" s="545">
        <v>27.3</v>
      </c>
      <c r="J35" s="546">
        <v>19.3</v>
      </c>
      <c r="K35" s="547" t="s">
        <v>349</v>
      </c>
      <c r="L35" s="374">
        <v>9.5</v>
      </c>
    </row>
    <row r="36" spans="1:12" s="369" customFormat="1" ht="15.95" customHeight="1" x14ac:dyDescent="0.2">
      <c r="A36" s="375" t="s">
        <v>350</v>
      </c>
      <c r="B36" s="376"/>
      <c r="C36" s="377"/>
      <c r="D36" s="376"/>
      <c r="E36" s="378"/>
      <c r="F36" s="548">
        <v>2544</v>
      </c>
      <c r="G36" s="548">
        <v>1453</v>
      </c>
      <c r="H36" s="548">
        <v>2077</v>
      </c>
      <c r="I36" s="548">
        <v>2151</v>
      </c>
      <c r="J36" s="548">
        <v>2680</v>
      </c>
      <c r="K36" s="549">
        <v>-136</v>
      </c>
      <c r="L36" s="380">
        <v>-5.0746268656716422</v>
      </c>
    </row>
    <row r="37" spans="1:12" s="369" customFormat="1" ht="15.95" customHeight="1" x14ac:dyDescent="0.2">
      <c r="A37" s="381"/>
      <c r="B37" s="382" t="s">
        <v>113</v>
      </c>
      <c r="C37" s="382" t="s">
        <v>351</v>
      </c>
      <c r="D37" s="382"/>
      <c r="E37" s="383"/>
      <c r="F37" s="548">
        <v>447</v>
      </c>
      <c r="G37" s="548">
        <v>392</v>
      </c>
      <c r="H37" s="548">
        <v>649</v>
      </c>
      <c r="I37" s="548">
        <v>472</v>
      </c>
      <c r="J37" s="548">
        <v>458</v>
      </c>
      <c r="K37" s="549">
        <v>-11</v>
      </c>
      <c r="L37" s="380">
        <v>-2.4017467248908297</v>
      </c>
    </row>
    <row r="38" spans="1:12" s="369" customFormat="1" ht="15.95" customHeight="1" x14ac:dyDescent="0.2">
      <c r="A38" s="381"/>
      <c r="B38" s="384" t="s">
        <v>105</v>
      </c>
      <c r="C38" s="384" t="s">
        <v>106</v>
      </c>
      <c r="D38" s="385"/>
      <c r="E38" s="383"/>
      <c r="F38" s="548">
        <v>1682</v>
      </c>
      <c r="G38" s="548">
        <v>690</v>
      </c>
      <c r="H38" s="548">
        <v>1086</v>
      </c>
      <c r="I38" s="548">
        <v>1336</v>
      </c>
      <c r="J38" s="550">
        <v>1801</v>
      </c>
      <c r="K38" s="549">
        <v>-119</v>
      </c>
      <c r="L38" s="380">
        <v>-6.6074403109383679</v>
      </c>
    </row>
    <row r="39" spans="1:12" s="369" customFormat="1" ht="15.95" customHeight="1" x14ac:dyDescent="0.2">
      <c r="A39" s="381"/>
      <c r="B39" s="385"/>
      <c r="C39" s="382" t="s">
        <v>352</v>
      </c>
      <c r="D39" s="385"/>
      <c r="E39" s="383"/>
      <c r="F39" s="548">
        <v>241</v>
      </c>
      <c r="G39" s="548">
        <v>165</v>
      </c>
      <c r="H39" s="548">
        <v>306</v>
      </c>
      <c r="I39" s="548">
        <v>239</v>
      </c>
      <c r="J39" s="548">
        <v>222</v>
      </c>
      <c r="K39" s="549">
        <v>19</v>
      </c>
      <c r="L39" s="380">
        <v>8.5585585585585591</v>
      </c>
    </row>
    <row r="40" spans="1:12" s="369" customFormat="1" ht="15.95" customHeight="1" x14ac:dyDescent="0.2">
      <c r="A40" s="381"/>
      <c r="B40" s="384"/>
      <c r="C40" s="384" t="s">
        <v>107</v>
      </c>
      <c r="D40" s="385"/>
      <c r="E40" s="383"/>
      <c r="F40" s="548">
        <v>862</v>
      </c>
      <c r="G40" s="548">
        <v>763</v>
      </c>
      <c r="H40" s="548">
        <v>991</v>
      </c>
      <c r="I40" s="548">
        <v>815</v>
      </c>
      <c r="J40" s="548">
        <v>879</v>
      </c>
      <c r="K40" s="549">
        <v>-17</v>
      </c>
      <c r="L40" s="380">
        <v>-1.9340159271899886</v>
      </c>
    </row>
    <row r="41" spans="1:12" s="369" customFormat="1" ht="24" customHeight="1" x14ac:dyDescent="0.2">
      <c r="A41" s="381"/>
      <c r="B41" s="385"/>
      <c r="C41" s="382" t="s">
        <v>352</v>
      </c>
      <c r="D41" s="385"/>
      <c r="E41" s="383"/>
      <c r="F41" s="548">
        <v>206</v>
      </c>
      <c r="G41" s="548">
        <v>227</v>
      </c>
      <c r="H41" s="548">
        <v>343</v>
      </c>
      <c r="I41" s="548">
        <v>233</v>
      </c>
      <c r="J41" s="550">
        <v>236</v>
      </c>
      <c r="K41" s="549">
        <v>-30</v>
      </c>
      <c r="L41" s="380">
        <v>-12.711864406779661</v>
      </c>
    </row>
    <row r="42" spans="1:12" s="110" customFormat="1" ht="15" customHeight="1" x14ac:dyDescent="0.2">
      <c r="A42" s="381"/>
      <c r="B42" s="384" t="s">
        <v>113</v>
      </c>
      <c r="C42" s="384" t="s">
        <v>353</v>
      </c>
      <c r="D42" s="385"/>
      <c r="E42" s="383"/>
      <c r="F42" s="548">
        <v>469</v>
      </c>
      <c r="G42" s="548">
        <v>277</v>
      </c>
      <c r="H42" s="548">
        <v>709</v>
      </c>
      <c r="I42" s="548">
        <v>363</v>
      </c>
      <c r="J42" s="548">
        <v>486</v>
      </c>
      <c r="K42" s="549">
        <v>-17</v>
      </c>
      <c r="L42" s="380">
        <v>-3.4979423868312756</v>
      </c>
    </row>
    <row r="43" spans="1:12" s="110" customFormat="1" ht="15" customHeight="1" x14ac:dyDescent="0.2">
      <c r="A43" s="381"/>
      <c r="B43" s="385"/>
      <c r="C43" s="382" t="s">
        <v>352</v>
      </c>
      <c r="D43" s="385"/>
      <c r="E43" s="383"/>
      <c r="F43" s="548">
        <v>126</v>
      </c>
      <c r="G43" s="548">
        <v>97</v>
      </c>
      <c r="H43" s="548">
        <v>268</v>
      </c>
      <c r="I43" s="548">
        <v>114</v>
      </c>
      <c r="J43" s="548">
        <v>142</v>
      </c>
      <c r="K43" s="549">
        <v>-16</v>
      </c>
      <c r="L43" s="380">
        <v>-11.267605633802816</v>
      </c>
    </row>
    <row r="44" spans="1:12" s="110" customFormat="1" ht="15" customHeight="1" x14ac:dyDescent="0.2">
      <c r="A44" s="381"/>
      <c r="B44" s="384"/>
      <c r="C44" s="366" t="s">
        <v>109</v>
      </c>
      <c r="D44" s="385"/>
      <c r="E44" s="383"/>
      <c r="F44" s="548">
        <v>1757</v>
      </c>
      <c r="G44" s="548">
        <v>1013</v>
      </c>
      <c r="H44" s="548">
        <v>1219</v>
      </c>
      <c r="I44" s="548">
        <v>1542</v>
      </c>
      <c r="J44" s="550">
        <v>1882</v>
      </c>
      <c r="K44" s="549">
        <v>-125</v>
      </c>
      <c r="L44" s="380">
        <v>-6.6418703506907546</v>
      </c>
    </row>
    <row r="45" spans="1:12" s="110" customFormat="1" ht="15" customHeight="1" x14ac:dyDescent="0.2">
      <c r="A45" s="381"/>
      <c r="B45" s="385"/>
      <c r="C45" s="382" t="s">
        <v>352</v>
      </c>
      <c r="D45" s="385"/>
      <c r="E45" s="383"/>
      <c r="F45" s="548">
        <v>284</v>
      </c>
      <c r="G45" s="548">
        <v>258</v>
      </c>
      <c r="H45" s="548">
        <v>342</v>
      </c>
      <c r="I45" s="548">
        <v>324</v>
      </c>
      <c r="J45" s="548">
        <v>281</v>
      </c>
      <c r="K45" s="549">
        <v>3</v>
      </c>
      <c r="L45" s="380">
        <v>1.0676156583629892</v>
      </c>
    </row>
    <row r="46" spans="1:12" s="110" customFormat="1" ht="15" customHeight="1" x14ac:dyDescent="0.2">
      <c r="A46" s="381"/>
      <c r="B46" s="384"/>
      <c r="C46" s="366" t="s">
        <v>110</v>
      </c>
      <c r="D46" s="385"/>
      <c r="E46" s="383"/>
      <c r="F46" s="548">
        <v>301</v>
      </c>
      <c r="G46" s="548">
        <v>146</v>
      </c>
      <c r="H46" s="548">
        <v>132</v>
      </c>
      <c r="I46" s="548">
        <v>225</v>
      </c>
      <c r="J46" s="548">
        <v>288</v>
      </c>
      <c r="K46" s="549">
        <v>13</v>
      </c>
      <c r="L46" s="380">
        <v>4.5138888888888893</v>
      </c>
    </row>
    <row r="47" spans="1:12" s="110" customFormat="1" ht="15" customHeight="1" x14ac:dyDescent="0.2">
      <c r="A47" s="381"/>
      <c r="B47" s="385"/>
      <c r="C47" s="382" t="s">
        <v>352</v>
      </c>
      <c r="D47" s="385"/>
      <c r="E47" s="383"/>
      <c r="F47" s="548">
        <v>33</v>
      </c>
      <c r="G47" s="548">
        <v>30</v>
      </c>
      <c r="H47" s="548">
        <v>30</v>
      </c>
      <c r="I47" s="548" t="s">
        <v>513</v>
      </c>
      <c r="J47" s="550">
        <v>30</v>
      </c>
      <c r="K47" s="549">
        <v>3</v>
      </c>
      <c r="L47" s="380">
        <v>10</v>
      </c>
    </row>
    <row r="48" spans="1:12" s="110" customFormat="1" ht="15" customHeight="1" x14ac:dyDescent="0.2">
      <c r="A48" s="381"/>
      <c r="B48" s="385"/>
      <c r="C48" s="366" t="s">
        <v>111</v>
      </c>
      <c r="D48" s="386"/>
      <c r="E48" s="387"/>
      <c r="F48" s="548">
        <v>17</v>
      </c>
      <c r="G48" s="548">
        <v>17</v>
      </c>
      <c r="H48" s="548">
        <v>17</v>
      </c>
      <c r="I48" s="548">
        <v>21</v>
      </c>
      <c r="J48" s="548">
        <v>24</v>
      </c>
      <c r="K48" s="549">
        <v>-7</v>
      </c>
      <c r="L48" s="380">
        <v>-29.166666666666668</v>
      </c>
    </row>
    <row r="49" spans="1:12" s="110" customFormat="1" ht="15" customHeight="1" x14ac:dyDescent="0.2">
      <c r="A49" s="381"/>
      <c r="B49" s="385"/>
      <c r="C49" s="382" t="s">
        <v>352</v>
      </c>
      <c r="D49" s="385"/>
      <c r="E49" s="383"/>
      <c r="F49" s="548">
        <v>4</v>
      </c>
      <c r="G49" s="548">
        <v>7</v>
      </c>
      <c r="H49" s="548">
        <v>9</v>
      </c>
      <c r="I49" s="548" t="s">
        <v>513</v>
      </c>
      <c r="J49" s="548">
        <v>5</v>
      </c>
      <c r="K49" s="549">
        <v>-1</v>
      </c>
      <c r="L49" s="380">
        <v>-20</v>
      </c>
    </row>
    <row r="50" spans="1:12" s="110" customFormat="1" ht="15" customHeight="1" x14ac:dyDescent="0.2">
      <c r="A50" s="381"/>
      <c r="B50" s="384" t="s">
        <v>113</v>
      </c>
      <c r="C50" s="382" t="s">
        <v>181</v>
      </c>
      <c r="D50" s="385"/>
      <c r="E50" s="383"/>
      <c r="F50" s="548">
        <v>1911</v>
      </c>
      <c r="G50" s="548">
        <v>869</v>
      </c>
      <c r="H50" s="548">
        <v>1403</v>
      </c>
      <c r="I50" s="548" t="s">
        <v>513</v>
      </c>
      <c r="J50" s="550">
        <v>2081</v>
      </c>
      <c r="K50" s="549">
        <v>-170</v>
      </c>
      <c r="L50" s="380">
        <v>-8.1691494473810664</v>
      </c>
    </row>
    <row r="51" spans="1:12" s="110" customFormat="1" ht="15" customHeight="1" x14ac:dyDescent="0.2">
      <c r="A51" s="381"/>
      <c r="B51" s="385"/>
      <c r="C51" s="382" t="s">
        <v>352</v>
      </c>
      <c r="D51" s="385"/>
      <c r="E51" s="383"/>
      <c r="F51" s="548">
        <v>301</v>
      </c>
      <c r="G51" s="548">
        <v>219</v>
      </c>
      <c r="H51" s="548">
        <v>402</v>
      </c>
      <c r="I51" s="548">
        <v>308</v>
      </c>
      <c r="J51" s="548">
        <v>310</v>
      </c>
      <c r="K51" s="549">
        <v>-9</v>
      </c>
      <c r="L51" s="380">
        <v>-2.903225806451613</v>
      </c>
    </row>
    <row r="52" spans="1:12" s="110" customFormat="1" ht="15" customHeight="1" x14ac:dyDescent="0.2">
      <c r="A52" s="381"/>
      <c r="B52" s="384"/>
      <c r="C52" s="382" t="s">
        <v>182</v>
      </c>
      <c r="D52" s="385"/>
      <c r="E52" s="383"/>
      <c r="F52" s="548">
        <v>633</v>
      </c>
      <c r="G52" s="548">
        <v>584</v>
      </c>
      <c r="H52" s="548">
        <v>674</v>
      </c>
      <c r="I52" s="548">
        <v>623</v>
      </c>
      <c r="J52" s="548">
        <v>599</v>
      </c>
      <c r="K52" s="549">
        <v>34</v>
      </c>
      <c r="L52" s="380">
        <v>5.6761268781302174</v>
      </c>
    </row>
    <row r="53" spans="1:12" s="269" customFormat="1" ht="11.25" customHeight="1" x14ac:dyDescent="0.2">
      <c r="A53" s="381"/>
      <c r="B53" s="385"/>
      <c r="C53" s="382" t="s">
        <v>352</v>
      </c>
      <c r="D53" s="385"/>
      <c r="E53" s="383"/>
      <c r="F53" s="548">
        <v>146</v>
      </c>
      <c r="G53" s="548">
        <v>173</v>
      </c>
      <c r="H53" s="548">
        <v>247</v>
      </c>
      <c r="I53" s="548">
        <v>164</v>
      </c>
      <c r="J53" s="550">
        <v>148</v>
      </c>
      <c r="K53" s="549">
        <v>-2</v>
      </c>
      <c r="L53" s="380">
        <v>-1.3513513513513513</v>
      </c>
    </row>
    <row r="54" spans="1:12" s="151" customFormat="1" ht="12.75" customHeight="1" x14ac:dyDescent="0.2">
      <c r="A54" s="381"/>
      <c r="B54" s="384" t="s">
        <v>113</v>
      </c>
      <c r="C54" s="384" t="s">
        <v>116</v>
      </c>
      <c r="D54" s="385"/>
      <c r="E54" s="383"/>
      <c r="F54" s="548">
        <v>1929</v>
      </c>
      <c r="G54" s="548">
        <v>941</v>
      </c>
      <c r="H54" s="548">
        <v>1460</v>
      </c>
      <c r="I54" s="548">
        <v>1508</v>
      </c>
      <c r="J54" s="548">
        <v>1999</v>
      </c>
      <c r="K54" s="549">
        <v>-70</v>
      </c>
      <c r="L54" s="380">
        <v>-3.5017508754377187</v>
      </c>
    </row>
    <row r="55" spans="1:12" ht="11.25" x14ac:dyDescent="0.2">
      <c r="A55" s="381"/>
      <c r="B55" s="385"/>
      <c r="C55" s="382" t="s">
        <v>352</v>
      </c>
      <c r="D55" s="385"/>
      <c r="E55" s="383"/>
      <c r="F55" s="548">
        <v>270</v>
      </c>
      <c r="G55" s="548">
        <v>223</v>
      </c>
      <c r="H55" s="548">
        <v>428</v>
      </c>
      <c r="I55" s="548">
        <v>297</v>
      </c>
      <c r="J55" s="548">
        <v>327</v>
      </c>
      <c r="K55" s="549">
        <v>-57</v>
      </c>
      <c r="L55" s="380">
        <v>-17.431192660550458</v>
      </c>
    </row>
    <row r="56" spans="1:12" ht="14.25" customHeight="1" x14ac:dyDescent="0.2">
      <c r="A56" s="381"/>
      <c r="B56" s="385"/>
      <c r="C56" s="384" t="s">
        <v>117</v>
      </c>
      <c r="D56" s="385"/>
      <c r="E56" s="383"/>
      <c r="F56" s="548">
        <v>615</v>
      </c>
      <c r="G56" s="548">
        <v>510</v>
      </c>
      <c r="H56" s="548">
        <v>616</v>
      </c>
      <c r="I56" s="548">
        <v>640</v>
      </c>
      <c r="J56" s="548">
        <v>680</v>
      </c>
      <c r="K56" s="549">
        <v>-65</v>
      </c>
      <c r="L56" s="380">
        <v>-9.5588235294117645</v>
      </c>
    </row>
    <row r="57" spans="1:12" ht="18.75" customHeight="1" x14ac:dyDescent="0.2">
      <c r="A57" s="388"/>
      <c r="B57" s="389"/>
      <c r="C57" s="390" t="s">
        <v>352</v>
      </c>
      <c r="D57" s="389"/>
      <c r="E57" s="391"/>
      <c r="F57" s="551">
        <v>177</v>
      </c>
      <c r="G57" s="552">
        <v>168</v>
      </c>
      <c r="H57" s="552">
        <v>220</v>
      </c>
      <c r="I57" s="552">
        <v>175</v>
      </c>
      <c r="J57" s="552">
        <v>131</v>
      </c>
      <c r="K57" s="553">
        <f t="shared" ref="K57" si="0">IF(OR(F57=".",J57=".")=TRUE,".",IF(OR(F57="*",J57="*")=TRUE,"*",IF(AND(F57="-",J57="-")=TRUE,"-",IF(AND(ISNUMBER(J57),ISNUMBER(F57))=TRUE,IF(F57-J57=0,0,F57-J57),IF(ISNUMBER(F57)=TRUE,F57,-J57)))))</f>
        <v>46</v>
      </c>
      <c r="L57" s="392">
        <f t="shared" ref="L57" si="1">IF(K57 =".",".",IF(K57 ="*","*",IF(K57="-","-",IF(K57=0,0,IF(OR(J57="-",J57=".",F57="-",F57=".")=TRUE,"X",IF(J57=0,"0,0",IF(ABS(K57*100/J57)&gt;250,".X",(K57*100/J57))))))))</f>
        <v>35.114503816793892</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2588</v>
      </c>
      <c r="E11" s="114">
        <v>1500</v>
      </c>
      <c r="F11" s="114">
        <v>2726</v>
      </c>
      <c r="G11" s="114">
        <v>2189</v>
      </c>
      <c r="H11" s="140">
        <v>2724</v>
      </c>
      <c r="I11" s="115">
        <v>-136</v>
      </c>
      <c r="J11" s="116">
        <v>-4.9926578560939792</v>
      </c>
    </row>
    <row r="12" spans="1:15" s="110" customFormat="1" ht="24.95" customHeight="1" x14ac:dyDescent="0.2">
      <c r="A12" s="193" t="s">
        <v>132</v>
      </c>
      <c r="B12" s="194" t="s">
        <v>133</v>
      </c>
      <c r="C12" s="113">
        <v>2.6275115919629055</v>
      </c>
      <c r="D12" s="115">
        <v>68</v>
      </c>
      <c r="E12" s="114">
        <v>7</v>
      </c>
      <c r="F12" s="114">
        <v>26</v>
      </c>
      <c r="G12" s="114">
        <v>37</v>
      </c>
      <c r="H12" s="140">
        <v>57</v>
      </c>
      <c r="I12" s="115">
        <v>11</v>
      </c>
      <c r="J12" s="116">
        <v>19.298245614035089</v>
      </c>
    </row>
    <row r="13" spans="1:15" s="110" customFormat="1" ht="24.95" customHeight="1" x14ac:dyDescent="0.2">
      <c r="A13" s="193" t="s">
        <v>134</v>
      </c>
      <c r="B13" s="199" t="s">
        <v>214</v>
      </c>
      <c r="C13" s="113">
        <v>1.8547140649149922</v>
      </c>
      <c r="D13" s="115">
        <v>48</v>
      </c>
      <c r="E13" s="114">
        <v>6</v>
      </c>
      <c r="F13" s="114">
        <v>5</v>
      </c>
      <c r="G13" s="114">
        <v>10</v>
      </c>
      <c r="H13" s="140">
        <v>34</v>
      </c>
      <c r="I13" s="115">
        <v>14</v>
      </c>
      <c r="J13" s="116">
        <v>41.176470588235297</v>
      </c>
    </row>
    <row r="14" spans="1:15" s="287" customFormat="1" ht="24.95" customHeight="1" x14ac:dyDescent="0.2">
      <c r="A14" s="193" t="s">
        <v>215</v>
      </c>
      <c r="B14" s="199" t="s">
        <v>137</v>
      </c>
      <c r="C14" s="113">
        <v>18.39258114374034</v>
      </c>
      <c r="D14" s="115">
        <v>476</v>
      </c>
      <c r="E14" s="114">
        <v>306</v>
      </c>
      <c r="F14" s="114">
        <v>673</v>
      </c>
      <c r="G14" s="114">
        <v>446</v>
      </c>
      <c r="H14" s="140">
        <v>602</v>
      </c>
      <c r="I14" s="115">
        <v>-126</v>
      </c>
      <c r="J14" s="116">
        <v>-20.930232558139537</v>
      </c>
      <c r="K14" s="110"/>
      <c r="L14" s="110"/>
      <c r="M14" s="110"/>
      <c r="N14" s="110"/>
      <c r="O14" s="110"/>
    </row>
    <row r="15" spans="1:15" s="110" customFormat="1" ht="24.95" customHeight="1" x14ac:dyDescent="0.2">
      <c r="A15" s="193" t="s">
        <v>216</v>
      </c>
      <c r="B15" s="199" t="s">
        <v>217</v>
      </c>
      <c r="C15" s="113">
        <v>3.9799072642967541</v>
      </c>
      <c r="D15" s="115">
        <v>103</v>
      </c>
      <c r="E15" s="114">
        <v>67</v>
      </c>
      <c r="F15" s="114">
        <v>95</v>
      </c>
      <c r="G15" s="114">
        <v>80</v>
      </c>
      <c r="H15" s="140">
        <v>117</v>
      </c>
      <c r="I15" s="115">
        <v>-14</v>
      </c>
      <c r="J15" s="116">
        <v>-11.965811965811966</v>
      </c>
    </row>
    <row r="16" spans="1:15" s="287" customFormat="1" ht="24.95" customHeight="1" x14ac:dyDescent="0.2">
      <c r="A16" s="193" t="s">
        <v>218</v>
      </c>
      <c r="B16" s="199" t="s">
        <v>141</v>
      </c>
      <c r="C16" s="113">
        <v>6.3755795981452863</v>
      </c>
      <c r="D16" s="115">
        <v>165</v>
      </c>
      <c r="E16" s="114">
        <v>92</v>
      </c>
      <c r="F16" s="114">
        <v>278</v>
      </c>
      <c r="G16" s="114">
        <v>202</v>
      </c>
      <c r="H16" s="140">
        <v>243</v>
      </c>
      <c r="I16" s="115">
        <v>-78</v>
      </c>
      <c r="J16" s="116">
        <v>-32.098765432098766</v>
      </c>
      <c r="K16" s="110"/>
      <c r="L16" s="110"/>
      <c r="M16" s="110"/>
      <c r="N16" s="110"/>
      <c r="O16" s="110"/>
    </row>
    <row r="17" spans="1:15" s="110" customFormat="1" ht="24.95" customHeight="1" x14ac:dyDescent="0.2">
      <c r="A17" s="193" t="s">
        <v>142</v>
      </c>
      <c r="B17" s="199" t="s">
        <v>220</v>
      </c>
      <c r="C17" s="113">
        <v>8.0370942812982999</v>
      </c>
      <c r="D17" s="115">
        <v>208</v>
      </c>
      <c r="E17" s="114">
        <v>147</v>
      </c>
      <c r="F17" s="114">
        <v>300</v>
      </c>
      <c r="G17" s="114">
        <v>164</v>
      </c>
      <c r="H17" s="140">
        <v>242</v>
      </c>
      <c r="I17" s="115">
        <v>-34</v>
      </c>
      <c r="J17" s="116">
        <v>-14.049586776859504</v>
      </c>
    </row>
    <row r="18" spans="1:15" s="287" customFormat="1" ht="24.95" customHeight="1" x14ac:dyDescent="0.2">
      <c r="A18" s="201" t="s">
        <v>144</v>
      </c>
      <c r="B18" s="202" t="s">
        <v>145</v>
      </c>
      <c r="C18" s="113">
        <v>30.757341576506956</v>
      </c>
      <c r="D18" s="115">
        <v>796</v>
      </c>
      <c r="E18" s="114">
        <v>109</v>
      </c>
      <c r="F18" s="114">
        <v>310</v>
      </c>
      <c r="G18" s="114">
        <v>438</v>
      </c>
      <c r="H18" s="140">
        <v>819</v>
      </c>
      <c r="I18" s="115">
        <v>-23</v>
      </c>
      <c r="J18" s="116">
        <v>-2.8083028083028081</v>
      </c>
      <c r="K18" s="110"/>
      <c r="L18" s="110"/>
      <c r="M18" s="110"/>
      <c r="N18" s="110"/>
      <c r="O18" s="110"/>
    </row>
    <row r="19" spans="1:15" s="110" customFormat="1" ht="24.95" customHeight="1" x14ac:dyDescent="0.2">
      <c r="A19" s="193" t="s">
        <v>146</v>
      </c>
      <c r="B19" s="199" t="s">
        <v>147</v>
      </c>
      <c r="C19" s="113">
        <v>8.5394126738794434</v>
      </c>
      <c r="D19" s="115">
        <v>221</v>
      </c>
      <c r="E19" s="114">
        <v>141</v>
      </c>
      <c r="F19" s="114">
        <v>254</v>
      </c>
      <c r="G19" s="114">
        <v>156</v>
      </c>
      <c r="H19" s="140">
        <v>201</v>
      </c>
      <c r="I19" s="115">
        <v>20</v>
      </c>
      <c r="J19" s="116">
        <v>9.9502487562189046</v>
      </c>
    </row>
    <row r="20" spans="1:15" s="287" customFormat="1" ht="24.95" customHeight="1" x14ac:dyDescent="0.2">
      <c r="A20" s="193" t="s">
        <v>148</v>
      </c>
      <c r="B20" s="199" t="s">
        <v>149</v>
      </c>
      <c r="C20" s="113">
        <v>4.7140649149922718</v>
      </c>
      <c r="D20" s="115">
        <v>122</v>
      </c>
      <c r="E20" s="114">
        <v>45</v>
      </c>
      <c r="F20" s="114">
        <v>75</v>
      </c>
      <c r="G20" s="114">
        <v>81</v>
      </c>
      <c r="H20" s="140">
        <v>88</v>
      </c>
      <c r="I20" s="115">
        <v>34</v>
      </c>
      <c r="J20" s="116">
        <v>38.636363636363633</v>
      </c>
      <c r="K20" s="110"/>
      <c r="L20" s="110"/>
      <c r="M20" s="110"/>
      <c r="N20" s="110"/>
      <c r="O20" s="110"/>
    </row>
    <row r="21" spans="1:15" s="110" customFormat="1" ht="24.95" customHeight="1" x14ac:dyDescent="0.2">
      <c r="A21" s="201" t="s">
        <v>150</v>
      </c>
      <c r="B21" s="202" t="s">
        <v>151</v>
      </c>
      <c r="C21" s="113">
        <v>9.6599690880989186</v>
      </c>
      <c r="D21" s="115">
        <v>250</v>
      </c>
      <c r="E21" s="114">
        <v>347</v>
      </c>
      <c r="F21" s="114">
        <v>298</v>
      </c>
      <c r="G21" s="114">
        <v>328</v>
      </c>
      <c r="H21" s="140">
        <v>260</v>
      </c>
      <c r="I21" s="115">
        <v>-10</v>
      </c>
      <c r="J21" s="116">
        <v>-3.8461538461538463</v>
      </c>
    </row>
    <row r="22" spans="1:15" s="110" customFormat="1" ht="24.95" customHeight="1" x14ac:dyDescent="0.2">
      <c r="A22" s="201" t="s">
        <v>152</v>
      </c>
      <c r="B22" s="199" t="s">
        <v>153</v>
      </c>
      <c r="C22" s="113">
        <v>1.2364760432766615</v>
      </c>
      <c r="D22" s="115">
        <v>32</v>
      </c>
      <c r="E22" s="114">
        <v>11</v>
      </c>
      <c r="F22" s="114">
        <v>27</v>
      </c>
      <c r="G22" s="114">
        <v>12</v>
      </c>
      <c r="H22" s="140">
        <v>19</v>
      </c>
      <c r="I22" s="115">
        <v>13</v>
      </c>
      <c r="J22" s="116">
        <v>68.421052631578945</v>
      </c>
    </row>
    <row r="23" spans="1:15" s="110" customFormat="1" ht="24.95" customHeight="1" x14ac:dyDescent="0.2">
      <c r="A23" s="193" t="s">
        <v>154</v>
      </c>
      <c r="B23" s="199" t="s">
        <v>155</v>
      </c>
      <c r="C23" s="113">
        <v>0.81143740340030912</v>
      </c>
      <c r="D23" s="115">
        <v>21</v>
      </c>
      <c r="E23" s="114">
        <v>18</v>
      </c>
      <c r="F23" s="114">
        <v>51</v>
      </c>
      <c r="G23" s="114">
        <v>12</v>
      </c>
      <c r="H23" s="140">
        <v>28</v>
      </c>
      <c r="I23" s="115">
        <v>-7</v>
      </c>
      <c r="J23" s="116">
        <v>-25</v>
      </c>
    </row>
    <row r="24" spans="1:15" s="110" customFormat="1" ht="24.95" customHeight="1" x14ac:dyDescent="0.2">
      <c r="A24" s="193" t="s">
        <v>156</v>
      </c>
      <c r="B24" s="199" t="s">
        <v>221</v>
      </c>
      <c r="C24" s="113">
        <v>1.3523956723338486</v>
      </c>
      <c r="D24" s="115">
        <v>35</v>
      </c>
      <c r="E24" s="114">
        <v>23</v>
      </c>
      <c r="F24" s="114">
        <v>75</v>
      </c>
      <c r="G24" s="114">
        <v>59</v>
      </c>
      <c r="H24" s="140">
        <v>43</v>
      </c>
      <c r="I24" s="115">
        <v>-8</v>
      </c>
      <c r="J24" s="116">
        <v>-18.604651162790699</v>
      </c>
    </row>
    <row r="25" spans="1:15" s="110" customFormat="1" ht="24.95" customHeight="1" x14ac:dyDescent="0.2">
      <c r="A25" s="193" t="s">
        <v>222</v>
      </c>
      <c r="B25" s="204" t="s">
        <v>159</v>
      </c>
      <c r="C25" s="113">
        <v>2.472952086553323</v>
      </c>
      <c r="D25" s="115">
        <v>64</v>
      </c>
      <c r="E25" s="114">
        <v>44</v>
      </c>
      <c r="F25" s="114">
        <v>98</v>
      </c>
      <c r="G25" s="114">
        <v>78</v>
      </c>
      <c r="H25" s="140">
        <v>69</v>
      </c>
      <c r="I25" s="115">
        <v>-5</v>
      </c>
      <c r="J25" s="116">
        <v>-7.2463768115942031</v>
      </c>
    </row>
    <row r="26" spans="1:15" s="110" customFormat="1" ht="24.95" customHeight="1" x14ac:dyDescent="0.2">
      <c r="A26" s="201">
        <v>782.78300000000002</v>
      </c>
      <c r="B26" s="203" t="s">
        <v>160</v>
      </c>
      <c r="C26" s="113">
        <v>5.1004636785162285</v>
      </c>
      <c r="D26" s="115">
        <v>132</v>
      </c>
      <c r="E26" s="114">
        <v>161</v>
      </c>
      <c r="F26" s="114">
        <v>266</v>
      </c>
      <c r="G26" s="114">
        <v>232</v>
      </c>
      <c r="H26" s="140">
        <v>201</v>
      </c>
      <c r="I26" s="115">
        <v>-69</v>
      </c>
      <c r="J26" s="116">
        <v>-34.328358208955223</v>
      </c>
    </row>
    <row r="27" spans="1:15" s="110" customFormat="1" ht="24.95" customHeight="1" x14ac:dyDescent="0.2">
      <c r="A27" s="193" t="s">
        <v>161</v>
      </c>
      <c r="B27" s="199" t="s">
        <v>162</v>
      </c>
      <c r="C27" s="113">
        <v>1.8160741885625966</v>
      </c>
      <c r="D27" s="115">
        <v>47</v>
      </c>
      <c r="E27" s="114">
        <v>21</v>
      </c>
      <c r="F27" s="114">
        <v>67</v>
      </c>
      <c r="G27" s="114">
        <v>33</v>
      </c>
      <c r="H27" s="140">
        <v>27</v>
      </c>
      <c r="I27" s="115">
        <v>20</v>
      </c>
      <c r="J27" s="116">
        <v>74.074074074074076</v>
      </c>
    </row>
    <row r="28" spans="1:15" s="110" customFormat="1" ht="24.95" customHeight="1" x14ac:dyDescent="0.2">
      <c r="A28" s="193" t="s">
        <v>163</v>
      </c>
      <c r="B28" s="199" t="s">
        <v>164</v>
      </c>
      <c r="C28" s="113">
        <v>1.1591962905718702</v>
      </c>
      <c r="D28" s="115">
        <v>30</v>
      </c>
      <c r="E28" s="114">
        <v>26</v>
      </c>
      <c r="F28" s="114">
        <v>76</v>
      </c>
      <c r="G28" s="114">
        <v>18</v>
      </c>
      <c r="H28" s="140">
        <v>36</v>
      </c>
      <c r="I28" s="115">
        <v>-6</v>
      </c>
      <c r="J28" s="116">
        <v>-16.666666666666668</v>
      </c>
    </row>
    <row r="29" spans="1:15" s="110" customFormat="1" ht="24.95" customHeight="1" x14ac:dyDescent="0.2">
      <c r="A29" s="193">
        <v>86</v>
      </c>
      <c r="B29" s="199" t="s">
        <v>165</v>
      </c>
      <c r="C29" s="113">
        <v>3.4775888717156107</v>
      </c>
      <c r="D29" s="115">
        <v>90</v>
      </c>
      <c r="E29" s="114">
        <v>99</v>
      </c>
      <c r="F29" s="114">
        <v>180</v>
      </c>
      <c r="G29" s="114">
        <v>104</v>
      </c>
      <c r="H29" s="140">
        <v>88</v>
      </c>
      <c r="I29" s="115">
        <v>2</v>
      </c>
      <c r="J29" s="116">
        <v>2.2727272727272729</v>
      </c>
    </row>
    <row r="30" spans="1:15" s="110" customFormat="1" ht="24.95" customHeight="1" x14ac:dyDescent="0.2">
      <c r="A30" s="193">
        <v>87.88</v>
      </c>
      <c r="B30" s="204" t="s">
        <v>166</v>
      </c>
      <c r="C30" s="113">
        <v>4.1344667697063366</v>
      </c>
      <c r="D30" s="115">
        <v>107</v>
      </c>
      <c r="E30" s="114">
        <v>92</v>
      </c>
      <c r="F30" s="114">
        <v>204</v>
      </c>
      <c r="G30" s="114">
        <v>98</v>
      </c>
      <c r="H30" s="140">
        <v>102</v>
      </c>
      <c r="I30" s="115">
        <v>5</v>
      </c>
      <c r="J30" s="116">
        <v>4.9019607843137258</v>
      </c>
    </row>
    <row r="31" spans="1:15" s="110" customFormat="1" ht="24.95" customHeight="1" x14ac:dyDescent="0.2">
      <c r="A31" s="193" t="s">
        <v>167</v>
      </c>
      <c r="B31" s="199" t="s">
        <v>168</v>
      </c>
      <c r="C31" s="113">
        <v>1.8933539412673879</v>
      </c>
      <c r="D31" s="115">
        <v>49</v>
      </c>
      <c r="E31" s="114">
        <v>44</v>
      </c>
      <c r="F31" s="114">
        <v>41</v>
      </c>
      <c r="G31" s="114">
        <v>47</v>
      </c>
      <c r="H31" s="140">
        <v>50</v>
      </c>
      <c r="I31" s="115">
        <v>-1</v>
      </c>
      <c r="J31" s="116">
        <v>-2</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2.6275115919629055</v>
      </c>
      <c r="D34" s="115">
        <v>68</v>
      </c>
      <c r="E34" s="114">
        <v>7</v>
      </c>
      <c r="F34" s="114">
        <v>26</v>
      </c>
      <c r="G34" s="114">
        <v>37</v>
      </c>
      <c r="H34" s="140">
        <v>57</v>
      </c>
      <c r="I34" s="115">
        <v>11</v>
      </c>
      <c r="J34" s="116">
        <v>19.298245614035089</v>
      </c>
    </row>
    <row r="35" spans="1:10" s="110" customFormat="1" ht="24.95" customHeight="1" x14ac:dyDescent="0.2">
      <c r="A35" s="292" t="s">
        <v>171</v>
      </c>
      <c r="B35" s="293" t="s">
        <v>172</v>
      </c>
      <c r="C35" s="113">
        <v>51.00463678516229</v>
      </c>
      <c r="D35" s="115">
        <v>1320</v>
      </c>
      <c r="E35" s="114">
        <v>421</v>
      </c>
      <c r="F35" s="114">
        <v>988</v>
      </c>
      <c r="G35" s="114">
        <v>894</v>
      </c>
      <c r="H35" s="140">
        <v>1455</v>
      </c>
      <c r="I35" s="115">
        <v>-135</v>
      </c>
      <c r="J35" s="116">
        <v>-9.2783505154639183</v>
      </c>
    </row>
    <row r="36" spans="1:10" s="110" customFormat="1" ht="24.95" customHeight="1" x14ac:dyDescent="0.2">
      <c r="A36" s="294" t="s">
        <v>173</v>
      </c>
      <c r="B36" s="295" t="s">
        <v>174</v>
      </c>
      <c r="C36" s="125">
        <v>46.367851622874809</v>
      </c>
      <c r="D36" s="143">
        <v>1200</v>
      </c>
      <c r="E36" s="144">
        <v>1072</v>
      </c>
      <c r="F36" s="144">
        <v>1712</v>
      </c>
      <c r="G36" s="144">
        <v>1258</v>
      </c>
      <c r="H36" s="145">
        <v>1212</v>
      </c>
      <c r="I36" s="143">
        <v>-12</v>
      </c>
      <c r="J36" s="146">
        <v>-0.99009900990099009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2588</v>
      </c>
      <c r="F11" s="264">
        <v>1500</v>
      </c>
      <c r="G11" s="264">
        <v>2726</v>
      </c>
      <c r="H11" s="264">
        <v>2189</v>
      </c>
      <c r="I11" s="265">
        <v>2724</v>
      </c>
      <c r="J11" s="263">
        <v>-136</v>
      </c>
      <c r="K11" s="266">
        <v>-4.9926578560939792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29.482225656877898</v>
      </c>
      <c r="E13" s="115">
        <v>763</v>
      </c>
      <c r="F13" s="114">
        <v>601</v>
      </c>
      <c r="G13" s="114">
        <v>812</v>
      </c>
      <c r="H13" s="114">
        <v>794</v>
      </c>
      <c r="I13" s="140">
        <v>809</v>
      </c>
      <c r="J13" s="115">
        <v>-46</v>
      </c>
      <c r="K13" s="116">
        <v>-5.6860321384425214</v>
      </c>
    </row>
    <row r="14" spans="1:15" ht="15.95" customHeight="1" x14ac:dyDescent="0.2">
      <c r="A14" s="306" t="s">
        <v>230</v>
      </c>
      <c r="B14" s="307"/>
      <c r="C14" s="308"/>
      <c r="D14" s="113">
        <v>60.896445131375579</v>
      </c>
      <c r="E14" s="115">
        <v>1576</v>
      </c>
      <c r="F14" s="114">
        <v>752</v>
      </c>
      <c r="G14" s="114">
        <v>1659</v>
      </c>
      <c r="H14" s="114">
        <v>1197</v>
      </c>
      <c r="I14" s="140">
        <v>1645</v>
      </c>
      <c r="J14" s="115">
        <v>-69</v>
      </c>
      <c r="K14" s="116">
        <v>-4.1945288753799392</v>
      </c>
    </row>
    <row r="15" spans="1:15" ht="15.95" customHeight="1" x14ac:dyDescent="0.2">
      <c r="A15" s="306" t="s">
        <v>231</v>
      </c>
      <c r="B15" s="307"/>
      <c r="C15" s="308"/>
      <c r="D15" s="113">
        <v>6.5301391035548688</v>
      </c>
      <c r="E15" s="115">
        <v>169</v>
      </c>
      <c r="F15" s="114">
        <v>83</v>
      </c>
      <c r="G15" s="114">
        <v>142</v>
      </c>
      <c r="H15" s="114">
        <v>128</v>
      </c>
      <c r="I15" s="140">
        <v>159</v>
      </c>
      <c r="J15" s="115">
        <v>10</v>
      </c>
      <c r="K15" s="116">
        <v>6.2893081761006293</v>
      </c>
    </row>
    <row r="16" spans="1:15" ht="15.95" customHeight="1" x14ac:dyDescent="0.2">
      <c r="A16" s="306" t="s">
        <v>232</v>
      </c>
      <c r="B16" s="307"/>
      <c r="C16" s="308"/>
      <c r="D16" s="113">
        <v>2.936630602782071</v>
      </c>
      <c r="E16" s="115">
        <v>76</v>
      </c>
      <c r="F16" s="114">
        <v>61</v>
      </c>
      <c r="G16" s="114">
        <v>82</v>
      </c>
      <c r="H16" s="114">
        <v>68</v>
      </c>
      <c r="I16" s="140">
        <v>106</v>
      </c>
      <c r="J16" s="115">
        <v>-30</v>
      </c>
      <c r="K16" s="116">
        <v>-28.30188679245283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2.1638330757341575</v>
      </c>
      <c r="E18" s="115">
        <v>56</v>
      </c>
      <c r="F18" s="114">
        <v>9</v>
      </c>
      <c r="G18" s="114">
        <v>24</v>
      </c>
      <c r="H18" s="114">
        <v>33</v>
      </c>
      <c r="I18" s="140">
        <v>48</v>
      </c>
      <c r="J18" s="115">
        <v>8</v>
      </c>
      <c r="K18" s="116">
        <v>16.666666666666668</v>
      </c>
    </row>
    <row r="19" spans="1:11" ht="14.1" customHeight="1" x14ac:dyDescent="0.2">
      <c r="A19" s="306" t="s">
        <v>235</v>
      </c>
      <c r="B19" s="307" t="s">
        <v>236</v>
      </c>
      <c r="C19" s="308"/>
      <c r="D19" s="113">
        <v>0.34775888717156106</v>
      </c>
      <c r="E19" s="115">
        <v>9</v>
      </c>
      <c r="F19" s="114" t="s">
        <v>513</v>
      </c>
      <c r="G19" s="114">
        <v>11</v>
      </c>
      <c r="H19" s="114">
        <v>9</v>
      </c>
      <c r="I19" s="140">
        <v>10</v>
      </c>
      <c r="J19" s="115">
        <v>-1</v>
      </c>
      <c r="K19" s="116">
        <v>-10</v>
      </c>
    </row>
    <row r="20" spans="1:11" ht="14.1" customHeight="1" x14ac:dyDescent="0.2">
      <c r="A20" s="306">
        <v>12</v>
      </c>
      <c r="B20" s="307" t="s">
        <v>237</v>
      </c>
      <c r="C20" s="308"/>
      <c r="D20" s="113">
        <v>1.3910355486862442</v>
      </c>
      <c r="E20" s="115">
        <v>36</v>
      </c>
      <c r="F20" s="114">
        <v>3</v>
      </c>
      <c r="G20" s="114">
        <v>15</v>
      </c>
      <c r="H20" s="114">
        <v>20</v>
      </c>
      <c r="I20" s="140">
        <v>31</v>
      </c>
      <c r="J20" s="115">
        <v>5</v>
      </c>
      <c r="K20" s="116">
        <v>16.129032258064516</v>
      </c>
    </row>
    <row r="21" spans="1:11" ht="14.1" customHeight="1" x14ac:dyDescent="0.2">
      <c r="A21" s="306">
        <v>21</v>
      </c>
      <c r="B21" s="307" t="s">
        <v>238</v>
      </c>
      <c r="C21" s="308"/>
      <c r="D21" s="113">
        <v>0.77279752704791349</v>
      </c>
      <c r="E21" s="115">
        <v>20</v>
      </c>
      <c r="F21" s="114">
        <v>25</v>
      </c>
      <c r="G21" s="114">
        <v>67</v>
      </c>
      <c r="H21" s="114">
        <v>30</v>
      </c>
      <c r="I21" s="140">
        <v>38</v>
      </c>
      <c r="J21" s="115">
        <v>-18</v>
      </c>
      <c r="K21" s="116">
        <v>-47.368421052631582</v>
      </c>
    </row>
    <row r="22" spans="1:11" ht="14.1" customHeight="1" x14ac:dyDescent="0.2">
      <c r="A22" s="306">
        <v>22</v>
      </c>
      <c r="B22" s="307" t="s">
        <v>239</v>
      </c>
      <c r="C22" s="308"/>
      <c r="D22" s="113">
        <v>6.6846986089644513</v>
      </c>
      <c r="E22" s="115">
        <v>173</v>
      </c>
      <c r="F22" s="114">
        <v>92</v>
      </c>
      <c r="G22" s="114">
        <v>170</v>
      </c>
      <c r="H22" s="114">
        <v>139</v>
      </c>
      <c r="I22" s="140">
        <v>153</v>
      </c>
      <c r="J22" s="115">
        <v>20</v>
      </c>
      <c r="K22" s="116">
        <v>13.071895424836601</v>
      </c>
    </row>
    <row r="23" spans="1:11" ht="14.1" customHeight="1" x14ac:dyDescent="0.2">
      <c r="A23" s="306">
        <v>23</v>
      </c>
      <c r="B23" s="307" t="s">
        <v>240</v>
      </c>
      <c r="C23" s="308"/>
      <c r="D23" s="113">
        <v>0.23183925811437403</v>
      </c>
      <c r="E23" s="115">
        <v>6</v>
      </c>
      <c r="F23" s="114">
        <v>7</v>
      </c>
      <c r="G23" s="114">
        <v>25</v>
      </c>
      <c r="H23" s="114">
        <v>13</v>
      </c>
      <c r="I23" s="140">
        <v>17</v>
      </c>
      <c r="J23" s="115">
        <v>-11</v>
      </c>
      <c r="K23" s="116">
        <v>-64.705882352941174</v>
      </c>
    </row>
    <row r="24" spans="1:11" ht="14.1" customHeight="1" x14ac:dyDescent="0.2">
      <c r="A24" s="306">
        <v>24</v>
      </c>
      <c r="B24" s="307" t="s">
        <v>241</v>
      </c>
      <c r="C24" s="308"/>
      <c r="D24" s="113">
        <v>2.472952086553323</v>
      </c>
      <c r="E24" s="115">
        <v>64</v>
      </c>
      <c r="F24" s="114">
        <v>49</v>
      </c>
      <c r="G24" s="114">
        <v>100</v>
      </c>
      <c r="H24" s="114">
        <v>134</v>
      </c>
      <c r="I24" s="140">
        <v>156</v>
      </c>
      <c r="J24" s="115">
        <v>-92</v>
      </c>
      <c r="K24" s="116">
        <v>-58.974358974358971</v>
      </c>
    </row>
    <row r="25" spans="1:11" ht="14.1" customHeight="1" x14ac:dyDescent="0.2">
      <c r="A25" s="306">
        <v>25</v>
      </c>
      <c r="B25" s="307" t="s">
        <v>242</v>
      </c>
      <c r="C25" s="308"/>
      <c r="D25" s="113">
        <v>6.6074188562596596</v>
      </c>
      <c r="E25" s="115">
        <v>171</v>
      </c>
      <c r="F25" s="114">
        <v>122</v>
      </c>
      <c r="G25" s="114">
        <v>216</v>
      </c>
      <c r="H25" s="114">
        <v>210</v>
      </c>
      <c r="I25" s="140">
        <v>174</v>
      </c>
      <c r="J25" s="115">
        <v>-3</v>
      </c>
      <c r="K25" s="116">
        <v>-1.7241379310344827</v>
      </c>
    </row>
    <row r="26" spans="1:11" ht="14.1" customHeight="1" x14ac:dyDescent="0.2">
      <c r="A26" s="306">
        <v>26</v>
      </c>
      <c r="B26" s="307" t="s">
        <v>243</v>
      </c>
      <c r="C26" s="308"/>
      <c r="D26" s="113">
        <v>2.3956723338485317</v>
      </c>
      <c r="E26" s="115">
        <v>62</v>
      </c>
      <c r="F26" s="114">
        <v>23</v>
      </c>
      <c r="G26" s="114">
        <v>101</v>
      </c>
      <c r="H26" s="114">
        <v>53</v>
      </c>
      <c r="I26" s="140">
        <v>64</v>
      </c>
      <c r="J26" s="115">
        <v>-2</v>
      </c>
      <c r="K26" s="116">
        <v>-3.125</v>
      </c>
    </row>
    <row r="27" spans="1:11" ht="14.1" customHeight="1" x14ac:dyDescent="0.2">
      <c r="A27" s="306">
        <v>27</v>
      </c>
      <c r="B27" s="307" t="s">
        <v>244</v>
      </c>
      <c r="C27" s="308"/>
      <c r="D27" s="113">
        <v>0.69551777434312212</v>
      </c>
      <c r="E27" s="115">
        <v>18</v>
      </c>
      <c r="F27" s="114">
        <v>12</v>
      </c>
      <c r="G27" s="114">
        <v>34</v>
      </c>
      <c r="H27" s="114">
        <v>24</v>
      </c>
      <c r="I27" s="140">
        <v>21</v>
      </c>
      <c r="J27" s="115">
        <v>-3</v>
      </c>
      <c r="K27" s="116">
        <v>-14.285714285714286</v>
      </c>
    </row>
    <row r="28" spans="1:11" ht="14.1" customHeight="1" x14ac:dyDescent="0.2">
      <c r="A28" s="306">
        <v>28</v>
      </c>
      <c r="B28" s="307" t="s">
        <v>245</v>
      </c>
      <c r="C28" s="308"/>
      <c r="D28" s="113" t="s">
        <v>513</v>
      </c>
      <c r="E28" s="115" t="s">
        <v>513</v>
      </c>
      <c r="F28" s="114">
        <v>3</v>
      </c>
      <c r="G28" s="114">
        <v>4</v>
      </c>
      <c r="H28" s="114" t="s">
        <v>513</v>
      </c>
      <c r="I28" s="140">
        <v>6</v>
      </c>
      <c r="J28" s="115" t="s">
        <v>513</v>
      </c>
      <c r="K28" s="116" t="s">
        <v>513</v>
      </c>
    </row>
    <row r="29" spans="1:11" ht="14.1" customHeight="1" x14ac:dyDescent="0.2">
      <c r="A29" s="306">
        <v>29</v>
      </c>
      <c r="B29" s="307" t="s">
        <v>246</v>
      </c>
      <c r="C29" s="308"/>
      <c r="D29" s="113">
        <v>3.9026275115919629</v>
      </c>
      <c r="E29" s="115">
        <v>101</v>
      </c>
      <c r="F29" s="114">
        <v>124</v>
      </c>
      <c r="G29" s="114">
        <v>124</v>
      </c>
      <c r="H29" s="114">
        <v>136</v>
      </c>
      <c r="I29" s="140">
        <v>113</v>
      </c>
      <c r="J29" s="115">
        <v>-12</v>
      </c>
      <c r="K29" s="116">
        <v>-10.619469026548673</v>
      </c>
    </row>
    <row r="30" spans="1:11" ht="14.1" customHeight="1" x14ac:dyDescent="0.2">
      <c r="A30" s="306" t="s">
        <v>247</v>
      </c>
      <c r="B30" s="307" t="s">
        <v>248</v>
      </c>
      <c r="C30" s="308"/>
      <c r="D30" s="113">
        <v>1.1591962905718702</v>
      </c>
      <c r="E30" s="115">
        <v>30</v>
      </c>
      <c r="F30" s="114">
        <v>10</v>
      </c>
      <c r="G30" s="114" t="s">
        <v>513</v>
      </c>
      <c r="H30" s="114">
        <v>18</v>
      </c>
      <c r="I30" s="140" t="s">
        <v>513</v>
      </c>
      <c r="J30" s="115" t="s">
        <v>513</v>
      </c>
      <c r="K30" s="116" t="s">
        <v>513</v>
      </c>
    </row>
    <row r="31" spans="1:11" ht="14.1" customHeight="1" x14ac:dyDescent="0.2">
      <c r="A31" s="306" t="s">
        <v>249</v>
      </c>
      <c r="B31" s="307" t="s">
        <v>250</v>
      </c>
      <c r="C31" s="308"/>
      <c r="D31" s="113">
        <v>2.6275115919629055</v>
      </c>
      <c r="E31" s="115">
        <v>68</v>
      </c>
      <c r="F31" s="114">
        <v>114</v>
      </c>
      <c r="G31" s="114">
        <v>100</v>
      </c>
      <c r="H31" s="114">
        <v>115</v>
      </c>
      <c r="I31" s="140">
        <v>83</v>
      </c>
      <c r="J31" s="115">
        <v>-15</v>
      </c>
      <c r="K31" s="116">
        <v>-18.072289156626507</v>
      </c>
    </row>
    <row r="32" spans="1:11" ht="14.1" customHeight="1" x14ac:dyDescent="0.2">
      <c r="A32" s="306">
        <v>31</v>
      </c>
      <c r="B32" s="307" t="s">
        <v>251</v>
      </c>
      <c r="C32" s="308"/>
      <c r="D32" s="113">
        <v>0.30911901081916537</v>
      </c>
      <c r="E32" s="115">
        <v>8</v>
      </c>
      <c r="F32" s="114">
        <v>4</v>
      </c>
      <c r="G32" s="114">
        <v>6</v>
      </c>
      <c r="H32" s="114">
        <v>9</v>
      </c>
      <c r="I32" s="140">
        <v>19</v>
      </c>
      <c r="J32" s="115">
        <v>-11</v>
      </c>
      <c r="K32" s="116">
        <v>-57.89473684210526</v>
      </c>
    </row>
    <row r="33" spans="1:11" ht="14.1" customHeight="1" x14ac:dyDescent="0.2">
      <c r="A33" s="306">
        <v>32</v>
      </c>
      <c r="B33" s="307" t="s">
        <v>252</v>
      </c>
      <c r="C33" s="308"/>
      <c r="D33" s="113">
        <v>12.751159196290573</v>
      </c>
      <c r="E33" s="115">
        <v>330</v>
      </c>
      <c r="F33" s="114">
        <v>22</v>
      </c>
      <c r="G33" s="114">
        <v>84</v>
      </c>
      <c r="H33" s="114">
        <v>165</v>
      </c>
      <c r="I33" s="140">
        <v>376</v>
      </c>
      <c r="J33" s="115">
        <v>-46</v>
      </c>
      <c r="K33" s="116">
        <v>-12.23404255319149</v>
      </c>
    </row>
    <row r="34" spans="1:11" ht="14.1" customHeight="1" x14ac:dyDescent="0.2">
      <c r="A34" s="306">
        <v>33</v>
      </c>
      <c r="B34" s="307" t="s">
        <v>253</v>
      </c>
      <c r="C34" s="308"/>
      <c r="D34" s="113">
        <v>7.6893353941267391</v>
      </c>
      <c r="E34" s="115">
        <v>199</v>
      </c>
      <c r="F34" s="114">
        <v>28</v>
      </c>
      <c r="G34" s="114">
        <v>99</v>
      </c>
      <c r="H34" s="114">
        <v>129</v>
      </c>
      <c r="I34" s="140">
        <v>183</v>
      </c>
      <c r="J34" s="115">
        <v>16</v>
      </c>
      <c r="K34" s="116">
        <v>8.7431693989071047</v>
      </c>
    </row>
    <row r="35" spans="1:11" ht="14.1" customHeight="1" x14ac:dyDescent="0.2">
      <c r="A35" s="306">
        <v>34</v>
      </c>
      <c r="B35" s="307" t="s">
        <v>254</v>
      </c>
      <c r="C35" s="308"/>
      <c r="D35" s="113">
        <v>4.6754250386398768</v>
      </c>
      <c r="E35" s="115">
        <v>121</v>
      </c>
      <c r="F35" s="114">
        <v>44</v>
      </c>
      <c r="G35" s="114">
        <v>88</v>
      </c>
      <c r="H35" s="114">
        <v>81</v>
      </c>
      <c r="I35" s="140">
        <v>91</v>
      </c>
      <c r="J35" s="115">
        <v>30</v>
      </c>
      <c r="K35" s="116">
        <v>32.967032967032964</v>
      </c>
    </row>
    <row r="36" spans="1:11" ht="14.1" customHeight="1" x14ac:dyDescent="0.2">
      <c r="A36" s="306">
        <v>41</v>
      </c>
      <c r="B36" s="307" t="s">
        <v>255</v>
      </c>
      <c r="C36" s="308"/>
      <c r="D36" s="113" t="s">
        <v>513</v>
      </c>
      <c r="E36" s="115" t="s">
        <v>513</v>
      </c>
      <c r="F36" s="114" t="s">
        <v>513</v>
      </c>
      <c r="G36" s="114">
        <v>6</v>
      </c>
      <c r="H36" s="114" t="s">
        <v>513</v>
      </c>
      <c r="I36" s="140">
        <v>4</v>
      </c>
      <c r="J36" s="115" t="s">
        <v>513</v>
      </c>
      <c r="K36" s="116" t="s">
        <v>513</v>
      </c>
    </row>
    <row r="37" spans="1:11" ht="14.1" customHeight="1" x14ac:dyDescent="0.2">
      <c r="A37" s="306">
        <v>42</v>
      </c>
      <c r="B37" s="307" t="s">
        <v>256</v>
      </c>
      <c r="C37" s="308"/>
      <c r="D37" s="113">
        <v>0</v>
      </c>
      <c r="E37" s="115">
        <v>0</v>
      </c>
      <c r="F37" s="114">
        <v>5</v>
      </c>
      <c r="G37" s="114">
        <v>5</v>
      </c>
      <c r="H37" s="114">
        <v>4</v>
      </c>
      <c r="I37" s="140">
        <v>3</v>
      </c>
      <c r="J37" s="115">
        <v>-3</v>
      </c>
      <c r="K37" s="116">
        <v>-100</v>
      </c>
    </row>
    <row r="38" spans="1:11" ht="14.1" customHeight="1" x14ac:dyDescent="0.2">
      <c r="A38" s="306">
        <v>43</v>
      </c>
      <c r="B38" s="307" t="s">
        <v>257</v>
      </c>
      <c r="C38" s="308"/>
      <c r="D38" s="113">
        <v>0.57959814528593512</v>
      </c>
      <c r="E38" s="115">
        <v>15</v>
      </c>
      <c r="F38" s="114">
        <v>7</v>
      </c>
      <c r="G38" s="114">
        <v>25</v>
      </c>
      <c r="H38" s="114">
        <v>7</v>
      </c>
      <c r="I38" s="140">
        <v>13</v>
      </c>
      <c r="J38" s="115">
        <v>2</v>
      </c>
      <c r="K38" s="116">
        <v>15.384615384615385</v>
      </c>
    </row>
    <row r="39" spans="1:11" ht="14.1" customHeight="1" x14ac:dyDescent="0.2">
      <c r="A39" s="306">
        <v>51</v>
      </c>
      <c r="B39" s="307" t="s">
        <v>258</v>
      </c>
      <c r="C39" s="308"/>
      <c r="D39" s="113">
        <v>4.0571870170015458</v>
      </c>
      <c r="E39" s="115">
        <v>105</v>
      </c>
      <c r="F39" s="114">
        <v>93</v>
      </c>
      <c r="G39" s="114">
        <v>157</v>
      </c>
      <c r="H39" s="114">
        <v>74</v>
      </c>
      <c r="I39" s="140">
        <v>88</v>
      </c>
      <c r="J39" s="115">
        <v>17</v>
      </c>
      <c r="K39" s="116">
        <v>19.318181818181817</v>
      </c>
    </row>
    <row r="40" spans="1:11" ht="14.1" customHeight="1" x14ac:dyDescent="0.2">
      <c r="A40" s="306" t="s">
        <v>259</v>
      </c>
      <c r="B40" s="307" t="s">
        <v>260</v>
      </c>
      <c r="C40" s="308"/>
      <c r="D40" s="113">
        <v>2.9752704791344669</v>
      </c>
      <c r="E40" s="115">
        <v>77</v>
      </c>
      <c r="F40" s="114">
        <v>81</v>
      </c>
      <c r="G40" s="114">
        <v>131</v>
      </c>
      <c r="H40" s="114">
        <v>56</v>
      </c>
      <c r="I40" s="140">
        <v>79</v>
      </c>
      <c r="J40" s="115">
        <v>-2</v>
      </c>
      <c r="K40" s="116">
        <v>-2.5316455696202533</v>
      </c>
    </row>
    <row r="41" spans="1:11" ht="14.1" customHeight="1" x14ac:dyDescent="0.2">
      <c r="A41" s="306"/>
      <c r="B41" s="307" t="s">
        <v>261</v>
      </c>
      <c r="C41" s="308"/>
      <c r="D41" s="113">
        <v>2.4343122102009271</v>
      </c>
      <c r="E41" s="115">
        <v>63</v>
      </c>
      <c r="F41" s="114">
        <v>65</v>
      </c>
      <c r="G41" s="114">
        <v>114</v>
      </c>
      <c r="H41" s="114">
        <v>40</v>
      </c>
      <c r="I41" s="140">
        <v>67</v>
      </c>
      <c r="J41" s="115">
        <v>-4</v>
      </c>
      <c r="K41" s="116">
        <v>-5.9701492537313436</v>
      </c>
    </row>
    <row r="42" spans="1:11" ht="14.1" customHeight="1" x14ac:dyDescent="0.2">
      <c r="A42" s="306">
        <v>52</v>
      </c>
      <c r="B42" s="307" t="s">
        <v>262</v>
      </c>
      <c r="C42" s="308"/>
      <c r="D42" s="113">
        <v>8.8098918083462134</v>
      </c>
      <c r="E42" s="115">
        <v>228</v>
      </c>
      <c r="F42" s="114">
        <v>53</v>
      </c>
      <c r="G42" s="114">
        <v>91</v>
      </c>
      <c r="H42" s="114">
        <v>136</v>
      </c>
      <c r="I42" s="140">
        <v>255</v>
      </c>
      <c r="J42" s="115">
        <v>-27</v>
      </c>
      <c r="K42" s="116">
        <v>-10.588235294117647</v>
      </c>
    </row>
    <row r="43" spans="1:11" ht="14.1" customHeight="1" x14ac:dyDescent="0.2">
      <c r="A43" s="306" t="s">
        <v>263</v>
      </c>
      <c r="B43" s="307" t="s">
        <v>264</v>
      </c>
      <c r="C43" s="308"/>
      <c r="D43" s="113">
        <v>4.5208655332302934</v>
      </c>
      <c r="E43" s="115">
        <v>117</v>
      </c>
      <c r="F43" s="114">
        <v>30</v>
      </c>
      <c r="G43" s="114">
        <v>45</v>
      </c>
      <c r="H43" s="114">
        <v>79</v>
      </c>
      <c r="I43" s="140">
        <v>121</v>
      </c>
      <c r="J43" s="115">
        <v>-4</v>
      </c>
      <c r="K43" s="116">
        <v>-3.3057851239669422</v>
      </c>
    </row>
    <row r="44" spans="1:11" ht="14.1" customHeight="1" x14ac:dyDescent="0.2">
      <c r="A44" s="306">
        <v>53</v>
      </c>
      <c r="B44" s="307" t="s">
        <v>265</v>
      </c>
      <c r="C44" s="308"/>
      <c r="D44" s="113">
        <v>0.15455950540958269</v>
      </c>
      <c r="E44" s="115">
        <v>4</v>
      </c>
      <c r="F44" s="114">
        <v>11</v>
      </c>
      <c r="G44" s="114">
        <v>7</v>
      </c>
      <c r="H44" s="114">
        <v>6</v>
      </c>
      <c r="I44" s="140" t="s">
        <v>513</v>
      </c>
      <c r="J44" s="115" t="s">
        <v>513</v>
      </c>
      <c r="K44" s="116" t="s">
        <v>513</v>
      </c>
    </row>
    <row r="45" spans="1:11" ht="14.1" customHeight="1" x14ac:dyDescent="0.2">
      <c r="A45" s="306" t="s">
        <v>266</v>
      </c>
      <c r="B45" s="307" t="s">
        <v>267</v>
      </c>
      <c r="C45" s="308"/>
      <c r="D45" s="113">
        <v>0.11591962905718702</v>
      </c>
      <c r="E45" s="115">
        <v>3</v>
      </c>
      <c r="F45" s="114">
        <v>11</v>
      </c>
      <c r="G45" s="114">
        <v>7</v>
      </c>
      <c r="H45" s="114">
        <v>6</v>
      </c>
      <c r="I45" s="140" t="s">
        <v>513</v>
      </c>
      <c r="J45" s="115" t="s">
        <v>513</v>
      </c>
      <c r="K45" s="116" t="s">
        <v>513</v>
      </c>
    </row>
    <row r="46" spans="1:11" ht="14.1" customHeight="1" x14ac:dyDescent="0.2">
      <c r="A46" s="306">
        <v>54</v>
      </c>
      <c r="B46" s="307" t="s">
        <v>268</v>
      </c>
      <c r="C46" s="308"/>
      <c r="D46" s="113">
        <v>2.472952086553323</v>
      </c>
      <c r="E46" s="115">
        <v>64</v>
      </c>
      <c r="F46" s="114">
        <v>65</v>
      </c>
      <c r="G46" s="114">
        <v>84</v>
      </c>
      <c r="H46" s="114">
        <v>78</v>
      </c>
      <c r="I46" s="140">
        <v>69</v>
      </c>
      <c r="J46" s="115">
        <v>-5</v>
      </c>
      <c r="K46" s="116">
        <v>-7.2463768115942031</v>
      </c>
    </row>
    <row r="47" spans="1:11" ht="14.1" customHeight="1" x14ac:dyDescent="0.2">
      <c r="A47" s="306">
        <v>61</v>
      </c>
      <c r="B47" s="307" t="s">
        <v>269</v>
      </c>
      <c r="C47" s="308"/>
      <c r="D47" s="113">
        <v>1.2364760432766615</v>
      </c>
      <c r="E47" s="115">
        <v>32</v>
      </c>
      <c r="F47" s="114">
        <v>18</v>
      </c>
      <c r="G47" s="114">
        <v>27</v>
      </c>
      <c r="H47" s="114">
        <v>16</v>
      </c>
      <c r="I47" s="140">
        <v>13</v>
      </c>
      <c r="J47" s="115">
        <v>19</v>
      </c>
      <c r="K47" s="116">
        <v>146.15384615384616</v>
      </c>
    </row>
    <row r="48" spans="1:11" ht="14.1" customHeight="1" x14ac:dyDescent="0.2">
      <c r="A48" s="306">
        <v>62</v>
      </c>
      <c r="B48" s="307" t="s">
        <v>270</v>
      </c>
      <c r="C48" s="308"/>
      <c r="D48" s="113">
        <v>5.2936630602782069</v>
      </c>
      <c r="E48" s="115">
        <v>137</v>
      </c>
      <c r="F48" s="114">
        <v>112</v>
      </c>
      <c r="G48" s="114">
        <v>188</v>
      </c>
      <c r="H48" s="114">
        <v>127</v>
      </c>
      <c r="I48" s="140">
        <v>145</v>
      </c>
      <c r="J48" s="115">
        <v>-8</v>
      </c>
      <c r="K48" s="116">
        <v>-5.5172413793103452</v>
      </c>
    </row>
    <row r="49" spans="1:11" ht="14.1" customHeight="1" x14ac:dyDescent="0.2">
      <c r="A49" s="306">
        <v>63</v>
      </c>
      <c r="B49" s="307" t="s">
        <v>271</v>
      </c>
      <c r="C49" s="308"/>
      <c r="D49" s="113">
        <v>5.9891808346213296</v>
      </c>
      <c r="E49" s="115">
        <v>155</v>
      </c>
      <c r="F49" s="114">
        <v>213</v>
      </c>
      <c r="G49" s="114">
        <v>198</v>
      </c>
      <c r="H49" s="114">
        <v>206</v>
      </c>
      <c r="I49" s="140">
        <v>150</v>
      </c>
      <c r="J49" s="115">
        <v>5</v>
      </c>
      <c r="K49" s="116">
        <v>3.3333333333333335</v>
      </c>
    </row>
    <row r="50" spans="1:11" ht="14.1" customHeight="1" x14ac:dyDescent="0.2">
      <c r="A50" s="306" t="s">
        <v>272</v>
      </c>
      <c r="B50" s="307" t="s">
        <v>273</v>
      </c>
      <c r="C50" s="308"/>
      <c r="D50" s="113">
        <v>3.5935085007727974</v>
      </c>
      <c r="E50" s="115">
        <v>93</v>
      </c>
      <c r="F50" s="114">
        <v>94</v>
      </c>
      <c r="G50" s="114">
        <v>91</v>
      </c>
      <c r="H50" s="114">
        <v>80</v>
      </c>
      <c r="I50" s="140">
        <v>63</v>
      </c>
      <c r="J50" s="115">
        <v>30</v>
      </c>
      <c r="K50" s="116">
        <v>47.61904761904762</v>
      </c>
    </row>
    <row r="51" spans="1:11" ht="14.1" customHeight="1" x14ac:dyDescent="0.2">
      <c r="A51" s="306" t="s">
        <v>274</v>
      </c>
      <c r="B51" s="307" t="s">
        <v>275</v>
      </c>
      <c r="C51" s="308"/>
      <c r="D51" s="113">
        <v>2.3183925811437405</v>
      </c>
      <c r="E51" s="115">
        <v>60</v>
      </c>
      <c r="F51" s="114">
        <v>115</v>
      </c>
      <c r="G51" s="114">
        <v>99</v>
      </c>
      <c r="H51" s="114">
        <v>121</v>
      </c>
      <c r="I51" s="140">
        <v>80</v>
      </c>
      <c r="J51" s="115">
        <v>-20</v>
      </c>
      <c r="K51" s="116">
        <v>-25</v>
      </c>
    </row>
    <row r="52" spans="1:11" ht="14.1" customHeight="1" x14ac:dyDescent="0.2">
      <c r="A52" s="306">
        <v>71</v>
      </c>
      <c r="B52" s="307" t="s">
        <v>276</v>
      </c>
      <c r="C52" s="308"/>
      <c r="D52" s="113">
        <v>6.7233384853168472</v>
      </c>
      <c r="E52" s="115">
        <v>174</v>
      </c>
      <c r="F52" s="114">
        <v>106</v>
      </c>
      <c r="G52" s="114">
        <v>188</v>
      </c>
      <c r="H52" s="114">
        <v>119</v>
      </c>
      <c r="I52" s="140">
        <v>186</v>
      </c>
      <c r="J52" s="115">
        <v>-12</v>
      </c>
      <c r="K52" s="116">
        <v>-6.4516129032258061</v>
      </c>
    </row>
    <row r="53" spans="1:11" ht="14.1" customHeight="1" x14ac:dyDescent="0.2">
      <c r="A53" s="306" t="s">
        <v>277</v>
      </c>
      <c r="B53" s="307" t="s">
        <v>278</v>
      </c>
      <c r="C53" s="308"/>
      <c r="D53" s="113">
        <v>1.8160741885625966</v>
      </c>
      <c r="E53" s="115">
        <v>47</v>
      </c>
      <c r="F53" s="114">
        <v>20</v>
      </c>
      <c r="G53" s="114">
        <v>76</v>
      </c>
      <c r="H53" s="114">
        <v>22</v>
      </c>
      <c r="I53" s="140">
        <v>47</v>
      </c>
      <c r="J53" s="115">
        <v>0</v>
      </c>
      <c r="K53" s="116">
        <v>0</v>
      </c>
    </row>
    <row r="54" spans="1:11" ht="14.1" customHeight="1" x14ac:dyDescent="0.2">
      <c r="A54" s="306" t="s">
        <v>279</v>
      </c>
      <c r="B54" s="307" t="s">
        <v>280</v>
      </c>
      <c r="C54" s="308"/>
      <c r="D54" s="113">
        <v>4.5981452859350851</v>
      </c>
      <c r="E54" s="115">
        <v>119</v>
      </c>
      <c r="F54" s="114">
        <v>79</v>
      </c>
      <c r="G54" s="114">
        <v>103</v>
      </c>
      <c r="H54" s="114">
        <v>76</v>
      </c>
      <c r="I54" s="140">
        <v>111</v>
      </c>
      <c r="J54" s="115">
        <v>8</v>
      </c>
      <c r="K54" s="116">
        <v>7.2072072072072073</v>
      </c>
    </row>
    <row r="55" spans="1:11" ht="14.1" customHeight="1" x14ac:dyDescent="0.2">
      <c r="A55" s="306">
        <v>72</v>
      </c>
      <c r="B55" s="307" t="s">
        <v>281</v>
      </c>
      <c r="C55" s="308"/>
      <c r="D55" s="113">
        <v>1.1978361669242659</v>
      </c>
      <c r="E55" s="115">
        <v>31</v>
      </c>
      <c r="F55" s="114">
        <v>23</v>
      </c>
      <c r="G55" s="114">
        <v>61</v>
      </c>
      <c r="H55" s="114">
        <v>25</v>
      </c>
      <c r="I55" s="140">
        <v>46</v>
      </c>
      <c r="J55" s="115">
        <v>-15</v>
      </c>
      <c r="K55" s="116">
        <v>-32.608695652173914</v>
      </c>
    </row>
    <row r="56" spans="1:11" ht="14.1" customHeight="1" x14ac:dyDescent="0.2">
      <c r="A56" s="306" t="s">
        <v>282</v>
      </c>
      <c r="B56" s="307" t="s">
        <v>283</v>
      </c>
      <c r="C56" s="308"/>
      <c r="D56" s="113">
        <v>0.61823802163833075</v>
      </c>
      <c r="E56" s="115">
        <v>16</v>
      </c>
      <c r="F56" s="114">
        <v>14</v>
      </c>
      <c r="G56" s="114">
        <v>38</v>
      </c>
      <c r="H56" s="114">
        <v>5</v>
      </c>
      <c r="I56" s="140">
        <v>25</v>
      </c>
      <c r="J56" s="115">
        <v>-9</v>
      </c>
      <c r="K56" s="116">
        <v>-36</v>
      </c>
    </row>
    <row r="57" spans="1:11" ht="14.1" customHeight="1" x14ac:dyDescent="0.2">
      <c r="A57" s="306" t="s">
        <v>284</v>
      </c>
      <c r="B57" s="307" t="s">
        <v>285</v>
      </c>
      <c r="C57" s="308"/>
      <c r="D57" s="113">
        <v>0.27047913446676969</v>
      </c>
      <c r="E57" s="115">
        <v>7</v>
      </c>
      <c r="F57" s="114">
        <v>4</v>
      </c>
      <c r="G57" s="114">
        <v>7</v>
      </c>
      <c r="H57" s="114">
        <v>11</v>
      </c>
      <c r="I57" s="140">
        <v>10</v>
      </c>
      <c r="J57" s="115">
        <v>-3</v>
      </c>
      <c r="K57" s="116">
        <v>-30</v>
      </c>
    </row>
    <row r="58" spans="1:11" ht="14.1" customHeight="1" x14ac:dyDescent="0.2">
      <c r="A58" s="306">
        <v>73</v>
      </c>
      <c r="B58" s="307" t="s">
        <v>286</v>
      </c>
      <c r="C58" s="308"/>
      <c r="D58" s="113">
        <v>0.77279752704791349</v>
      </c>
      <c r="E58" s="115">
        <v>20</v>
      </c>
      <c r="F58" s="114">
        <v>13</v>
      </c>
      <c r="G58" s="114">
        <v>53</v>
      </c>
      <c r="H58" s="114">
        <v>22</v>
      </c>
      <c r="I58" s="140">
        <v>21</v>
      </c>
      <c r="J58" s="115">
        <v>-1</v>
      </c>
      <c r="K58" s="116">
        <v>-4.7619047619047619</v>
      </c>
    </row>
    <row r="59" spans="1:11" ht="14.1" customHeight="1" x14ac:dyDescent="0.2">
      <c r="A59" s="306" t="s">
        <v>287</v>
      </c>
      <c r="B59" s="307" t="s">
        <v>288</v>
      </c>
      <c r="C59" s="308"/>
      <c r="D59" s="113">
        <v>0.69551777434312212</v>
      </c>
      <c r="E59" s="115">
        <v>18</v>
      </c>
      <c r="F59" s="114">
        <v>13</v>
      </c>
      <c r="G59" s="114">
        <v>48</v>
      </c>
      <c r="H59" s="114">
        <v>19</v>
      </c>
      <c r="I59" s="140">
        <v>18</v>
      </c>
      <c r="J59" s="115">
        <v>0</v>
      </c>
      <c r="K59" s="116">
        <v>0</v>
      </c>
    </row>
    <row r="60" spans="1:11" ht="14.1" customHeight="1" x14ac:dyDescent="0.2">
      <c r="A60" s="306">
        <v>81</v>
      </c>
      <c r="B60" s="307" t="s">
        <v>289</v>
      </c>
      <c r="C60" s="308"/>
      <c r="D60" s="113">
        <v>3.3230293663060277</v>
      </c>
      <c r="E60" s="115">
        <v>86</v>
      </c>
      <c r="F60" s="114">
        <v>102</v>
      </c>
      <c r="G60" s="114">
        <v>160</v>
      </c>
      <c r="H60" s="114">
        <v>78</v>
      </c>
      <c r="I60" s="140">
        <v>84</v>
      </c>
      <c r="J60" s="115">
        <v>2</v>
      </c>
      <c r="K60" s="116">
        <v>2.3809523809523809</v>
      </c>
    </row>
    <row r="61" spans="1:11" ht="14.1" customHeight="1" x14ac:dyDescent="0.2">
      <c r="A61" s="306" t="s">
        <v>290</v>
      </c>
      <c r="B61" s="307" t="s">
        <v>291</v>
      </c>
      <c r="C61" s="308"/>
      <c r="D61" s="113">
        <v>1.2364760432766615</v>
      </c>
      <c r="E61" s="115">
        <v>32</v>
      </c>
      <c r="F61" s="114">
        <v>26</v>
      </c>
      <c r="G61" s="114">
        <v>57</v>
      </c>
      <c r="H61" s="114">
        <v>32</v>
      </c>
      <c r="I61" s="140">
        <v>23</v>
      </c>
      <c r="J61" s="115">
        <v>9</v>
      </c>
      <c r="K61" s="116">
        <v>39.130434782608695</v>
      </c>
    </row>
    <row r="62" spans="1:11" ht="14.1" customHeight="1" x14ac:dyDescent="0.2">
      <c r="A62" s="306" t="s">
        <v>292</v>
      </c>
      <c r="B62" s="307" t="s">
        <v>293</v>
      </c>
      <c r="C62" s="308"/>
      <c r="D62" s="113">
        <v>0.81143740340030912</v>
      </c>
      <c r="E62" s="115">
        <v>21</v>
      </c>
      <c r="F62" s="114">
        <v>40</v>
      </c>
      <c r="G62" s="114">
        <v>64</v>
      </c>
      <c r="H62" s="114">
        <v>21</v>
      </c>
      <c r="I62" s="140">
        <v>18</v>
      </c>
      <c r="J62" s="115">
        <v>3</v>
      </c>
      <c r="K62" s="116">
        <v>16.666666666666668</v>
      </c>
    </row>
    <row r="63" spans="1:11" ht="14.1" customHeight="1" x14ac:dyDescent="0.2">
      <c r="A63" s="306"/>
      <c r="B63" s="307" t="s">
        <v>294</v>
      </c>
      <c r="C63" s="308"/>
      <c r="D63" s="113">
        <v>0.77279752704791349</v>
      </c>
      <c r="E63" s="115">
        <v>20</v>
      </c>
      <c r="F63" s="114">
        <v>32</v>
      </c>
      <c r="G63" s="114">
        <v>59</v>
      </c>
      <c r="H63" s="114">
        <v>19</v>
      </c>
      <c r="I63" s="140">
        <v>17</v>
      </c>
      <c r="J63" s="115">
        <v>3</v>
      </c>
      <c r="K63" s="116">
        <v>17.647058823529413</v>
      </c>
    </row>
    <row r="64" spans="1:11" ht="14.1" customHeight="1" x14ac:dyDescent="0.2">
      <c r="A64" s="306" t="s">
        <v>295</v>
      </c>
      <c r="B64" s="307" t="s">
        <v>296</v>
      </c>
      <c r="C64" s="308"/>
      <c r="D64" s="113">
        <v>0.46367851622874806</v>
      </c>
      <c r="E64" s="115">
        <v>12</v>
      </c>
      <c r="F64" s="114">
        <v>13</v>
      </c>
      <c r="G64" s="114">
        <v>9</v>
      </c>
      <c r="H64" s="114">
        <v>15</v>
      </c>
      <c r="I64" s="140">
        <v>12</v>
      </c>
      <c r="J64" s="115">
        <v>0</v>
      </c>
      <c r="K64" s="116">
        <v>0</v>
      </c>
    </row>
    <row r="65" spans="1:11" ht="14.1" customHeight="1" x14ac:dyDescent="0.2">
      <c r="A65" s="306" t="s">
        <v>297</v>
      </c>
      <c r="B65" s="307" t="s">
        <v>298</v>
      </c>
      <c r="C65" s="308"/>
      <c r="D65" s="113">
        <v>0.54095826893353938</v>
      </c>
      <c r="E65" s="115">
        <v>14</v>
      </c>
      <c r="F65" s="114">
        <v>18</v>
      </c>
      <c r="G65" s="114">
        <v>16</v>
      </c>
      <c r="H65" s="114">
        <v>5</v>
      </c>
      <c r="I65" s="140">
        <v>9</v>
      </c>
      <c r="J65" s="115">
        <v>5</v>
      </c>
      <c r="K65" s="116">
        <v>55.555555555555557</v>
      </c>
    </row>
    <row r="66" spans="1:11" ht="14.1" customHeight="1" x14ac:dyDescent="0.2">
      <c r="A66" s="306">
        <v>82</v>
      </c>
      <c r="B66" s="307" t="s">
        <v>299</v>
      </c>
      <c r="C66" s="308"/>
      <c r="D66" s="113">
        <v>2.472952086553323</v>
      </c>
      <c r="E66" s="115">
        <v>64</v>
      </c>
      <c r="F66" s="114">
        <v>48</v>
      </c>
      <c r="G66" s="114">
        <v>99</v>
      </c>
      <c r="H66" s="114">
        <v>61</v>
      </c>
      <c r="I66" s="140">
        <v>59</v>
      </c>
      <c r="J66" s="115">
        <v>5</v>
      </c>
      <c r="K66" s="116">
        <v>8.4745762711864412</v>
      </c>
    </row>
    <row r="67" spans="1:11" ht="14.1" customHeight="1" x14ac:dyDescent="0.2">
      <c r="A67" s="306" t="s">
        <v>300</v>
      </c>
      <c r="B67" s="307" t="s">
        <v>301</v>
      </c>
      <c r="C67" s="308"/>
      <c r="D67" s="113">
        <v>1.4296754250386399</v>
      </c>
      <c r="E67" s="115">
        <v>37</v>
      </c>
      <c r="F67" s="114">
        <v>35</v>
      </c>
      <c r="G67" s="114">
        <v>57</v>
      </c>
      <c r="H67" s="114">
        <v>42</v>
      </c>
      <c r="I67" s="140">
        <v>36</v>
      </c>
      <c r="J67" s="115">
        <v>1</v>
      </c>
      <c r="K67" s="116">
        <v>2.7777777777777777</v>
      </c>
    </row>
    <row r="68" spans="1:11" ht="14.1" customHeight="1" x14ac:dyDescent="0.2">
      <c r="A68" s="306" t="s">
        <v>302</v>
      </c>
      <c r="B68" s="307" t="s">
        <v>303</v>
      </c>
      <c r="C68" s="308"/>
      <c r="D68" s="113">
        <v>0.54095826893353938</v>
      </c>
      <c r="E68" s="115">
        <v>14</v>
      </c>
      <c r="F68" s="114">
        <v>4</v>
      </c>
      <c r="G68" s="114">
        <v>22</v>
      </c>
      <c r="H68" s="114">
        <v>10</v>
      </c>
      <c r="I68" s="140">
        <v>13</v>
      </c>
      <c r="J68" s="115">
        <v>1</v>
      </c>
      <c r="K68" s="116">
        <v>7.6923076923076925</v>
      </c>
    </row>
    <row r="69" spans="1:11" ht="14.1" customHeight="1" x14ac:dyDescent="0.2">
      <c r="A69" s="306">
        <v>83</v>
      </c>
      <c r="B69" s="307" t="s">
        <v>304</v>
      </c>
      <c r="C69" s="308"/>
      <c r="D69" s="113">
        <v>2.5888717156105101</v>
      </c>
      <c r="E69" s="115">
        <v>67</v>
      </c>
      <c r="F69" s="114">
        <v>39</v>
      </c>
      <c r="G69" s="114">
        <v>130</v>
      </c>
      <c r="H69" s="114">
        <v>35</v>
      </c>
      <c r="I69" s="140">
        <v>63</v>
      </c>
      <c r="J69" s="115">
        <v>4</v>
      </c>
      <c r="K69" s="116">
        <v>6.3492063492063489</v>
      </c>
    </row>
    <row r="70" spans="1:11" ht="14.1" customHeight="1" x14ac:dyDescent="0.2">
      <c r="A70" s="306" t="s">
        <v>305</v>
      </c>
      <c r="B70" s="307" t="s">
        <v>306</v>
      </c>
      <c r="C70" s="308"/>
      <c r="D70" s="113">
        <v>1.9706336939721794</v>
      </c>
      <c r="E70" s="115">
        <v>51</v>
      </c>
      <c r="F70" s="114">
        <v>25</v>
      </c>
      <c r="G70" s="114">
        <v>116</v>
      </c>
      <c r="H70" s="114">
        <v>23</v>
      </c>
      <c r="I70" s="140">
        <v>49</v>
      </c>
      <c r="J70" s="115">
        <v>2</v>
      </c>
      <c r="K70" s="116">
        <v>4.0816326530612246</v>
      </c>
    </row>
    <row r="71" spans="1:11" ht="14.1" customHeight="1" x14ac:dyDescent="0.2">
      <c r="A71" s="306"/>
      <c r="B71" s="307" t="s">
        <v>307</v>
      </c>
      <c r="C71" s="308"/>
      <c r="D71" s="113">
        <v>1.2751159196290571</v>
      </c>
      <c r="E71" s="115">
        <v>33</v>
      </c>
      <c r="F71" s="114">
        <v>12</v>
      </c>
      <c r="G71" s="114">
        <v>83</v>
      </c>
      <c r="H71" s="114">
        <v>14</v>
      </c>
      <c r="I71" s="140">
        <v>27</v>
      </c>
      <c r="J71" s="115">
        <v>6</v>
      </c>
      <c r="K71" s="116">
        <v>22.222222222222221</v>
      </c>
    </row>
    <row r="72" spans="1:11" ht="14.1" customHeight="1" x14ac:dyDescent="0.2">
      <c r="A72" s="306">
        <v>84</v>
      </c>
      <c r="B72" s="307" t="s">
        <v>308</v>
      </c>
      <c r="C72" s="308"/>
      <c r="D72" s="113">
        <v>0.69551777434312212</v>
      </c>
      <c r="E72" s="115">
        <v>18</v>
      </c>
      <c r="F72" s="114">
        <v>13</v>
      </c>
      <c r="G72" s="114">
        <v>41</v>
      </c>
      <c r="H72" s="114">
        <v>9</v>
      </c>
      <c r="I72" s="140">
        <v>19</v>
      </c>
      <c r="J72" s="115">
        <v>-1</v>
      </c>
      <c r="K72" s="116">
        <v>-5.2631578947368425</v>
      </c>
    </row>
    <row r="73" spans="1:11" ht="14.1" customHeight="1" x14ac:dyDescent="0.2">
      <c r="A73" s="306" t="s">
        <v>309</v>
      </c>
      <c r="B73" s="307" t="s">
        <v>310</v>
      </c>
      <c r="C73" s="308"/>
      <c r="D73" s="113">
        <v>0.15455950540958269</v>
      </c>
      <c r="E73" s="115">
        <v>4</v>
      </c>
      <c r="F73" s="114">
        <v>3</v>
      </c>
      <c r="G73" s="114">
        <v>18</v>
      </c>
      <c r="H73" s="114">
        <v>0</v>
      </c>
      <c r="I73" s="140">
        <v>8</v>
      </c>
      <c r="J73" s="115">
        <v>-4</v>
      </c>
      <c r="K73" s="116">
        <v>-50</v>
      </c>
    </row>
    <row r="74" spans="1:11" ht="14.1" customHeight="1" x14ac:dyDescent="0.2">
      <c r="A74" s="306" t="s">
        <v>311</v>
      </c>
      <c r="B74" s="307" t="s">
        <v>312</v>
      </c>
      <c r="C74" s="308"/>
      <c r="D74" s="113" t="s">
        <v>513</v>
      </c>
      <c r="E74" s="115" t="s">
        <v>513</v>
      </c>
      <c r="F74" s="114" t="s">
        <v>513</v>
      </c>
      <c r="G74" s="114">
        <v>9</v>
      </c>
      <c r="H74" s="114" t="s">
        <v>513</v>
      </c>
      <c r="I74" s="140">
        <v>0</v>
      </c>
      <c r="J74" s="115" t="s">
        <v>513</v>
      </c>
      <c r="K74" s="116" t="s">
        <v>513</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t="s">
        <v>513</v>
      </c>
      <c r="E76" s="115" t="s">
        <v>513</v>
      </c>
      <c r="F76" s="114" t="s">
        <v>513</v>
      </c>
      <c r="G76" s="114" t="s">
        <v>513</v>
      </c>
      <c r="H76" s="114" t="s">
        <v>513</v>
      </c>
      <c r="I76" s="140" t="s">
        <v>513</v>
      </c>
      <c r="J76" s="115" t="s">
        <v>513</v>
      </c>
      <c r="K76" s="116" t="s">
        <v>513</v>
      </c>
    </row>
    <row r="77" spans="1:11" ht="14.1" customHeight="1" x14ac:dyDescent="0.2">
      <c r="A77" s="306">
        <v>92</v>
      </c>
      <c r="B77" s="307" t="s">
        <v>316</v>
      </c>
      <c r="C77" s="308"/>
      <c r="D77" s="113">
        <v>0.42503863987635238</v>
      </c>
      <c r="E77" s="115">
        <v>11</v>
      </c>
      <c r="F77" s="114">
        <v>6</v>
      </c>
      <c r="G77" s="114">
        <v>9</v>
      </c>
      <c r="H77" s="114">
        <v>3</v>
      </c>
      <c r="I77" s="140">
        <v>6</v>
      </c>
      <c r="J77" s="115">
        <v>5</v>
      </c>
      <c r="K77" s="116">
        <v>83.333333333333329</v>
      </c>
    </row>
    <row r="78" spans="1:11" ht="14.1" customHeight="1" x14ac:dyDescent="0.2">
      <c r="A78" s="306">
        <v>93</v>
      </c>
      <c r="B78" s="307" t="s">
        <v>317</v>
      </c>
      <c r="C78" s="308"/>
      <c r="D78" s="113" t="s">
        <v>513</v>
      </c>
      <c r="E78" s="115" t="s">
        <v>513</v>
      </c>
      <c r="F78" s="114">
        <v>0</v>
      </c>
      <c r="G78" s="114">
        <v>5</v>
      </c>
      <c r="H78" s="114">
        <v>0</v>
      </c>
      <c r="I78" s="140" t="s">
        <v>513</v>
      </c>
      <c r="J78" s="115" t="s">
        <v>513</v>
      </c>
      <c r="K78" s="116" t="s">
        <v>513</v>
      </c>
    </row>
    <row r="79" spans="1:11" ht="14.1" customHeight="1" x14ac:dyDescent="0.2">
      <c r="A79" s="306">
        <v>94</v>
      </c>
      <c r="B79" s="307" t="s">
        <v>318</v>
      </c>
      <c r="C79" s="308"/>
      <c r="D79" s="113" t="s">
        <v>513</v>
      </c>
      <c r="E79" s="115" t="s">
        <v>513</v>
      </c>
      <c r="F79" s="114">
        <v>0</v>
      </c>
      <c r="G79" s="114" t="s">
        <v>513</v>
      </c>
      <c r="H79" s="114" t="s">
        <v>513</v>
      </c>
      <c r="I79" s="140">
        <v>0</v>
      </c>
      <c r="J79" s="115" t="s">
        <v>513</v>
      </c>
      <c r="K79" s="116" t="s">
        <v>513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0.15455950540958269</v>
      </c>
      <c r="E81" s="143">
        <v>4</v>
      </c>
      <c r="F81" s="144">
        <v>3</v>
      </c>
      <c r="G81" s="144">
        <v>31</v>
      </c>
      <c r="H81" s="144" t="s">
        <v>513</v>
      </c>
      <c r="I81" s="145">
        <v>5</v>
      </c>
      <c r="J81" s="143">
        <v>-1</v>
      </c>
      <c r="K81" s="146">
        <v>-20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2148</v>
      </c>
      <c r="E11" s="114">
        <v>2592</v>
      </c>
      <c r="F11" s="114">
        <v>2196</v>
      </c>
      <c r="G11" s="114">
        <v>1729</v>
      </c>
      <c r="H11" s="140">
        <v>2127</v>
      </c>
      <c r="I11" s="115">
        <v>21</v>
      </c>
      <c r="J11" s="116">
        <v>0.98730606488011285</v>
      </c>
    </row>
    <row r="12" spans="1:15" s="110" customFormat="1" ht="24.95" customHeight="1" x14ac:dyDescent="0.2">
      <c r="A12" s="193" t="s">
        <v>132</v>
      </c>
      <c r="B12" s="194" t="s">
        <v>133</v>
      </c>
      <c r="C12" s="113">
        <v>2.7932960893854748</v>
      </c>
      <c r="D12" s="115">
        <v>60</v>
      </c>
      <c r="E12" s="114">
        <v>40</v>
      </c>
      <c r="F12" s="114">
        <v>25</v>
      </c>
      <c r="G12" s="114">
        <v>10</v>
      </c>
      <c r="H12" s="140">
        <v>54</v>
      </c>
      <c r="I12" s="115">
        <v>6</v>
      </c>
      <c r="J12" s="116">
        <v>11.111111111111111</v>
      </c>
    </row>
    <row r="13" spans="1:15" s="110" customFormat="1" ht="24.95" customHeight="1" x14ac:dyDescent="0.2">
      <c r="A13" s="193" t="s">
        <v>134</v>
      </c>
      <c r="B13" s="199" t="s">
        <v>214</v>
      </c>
      <c r="C13" s="113">
        <v>0.37243947858472998</v>
      </c>
      <c r="D13" s="115">
        <v>8</v>
      </c>
      <c r="E13" s="114">
        <v>21</v>
      </c>
      <c r="F13" s="114">
        <v>10</v>
      </c>
      <c r="G13" s="114">
        <v>4</v>
      </c>
      <c r="H13" s="140">
        <v>11</v>
      </c>
      <c r="I13" s="115">
        <v>-3</v>
      </c>
      <c r="J13" s="116">
        <v>-27.272727272727273</v>
      </c>
    </row>
    <row r="14" spans="1:15" s="287" customFormat="1" ht="24.95" customHeight="1" x14ac:dyDescent="0.2">
      <c r="A14" s="193" t="s">
        <v>215</v>
      </c>
      <c r="B14" s="199" t="s">
        <v>137</v>
      </c>
      <c r="C14" s="113">
        <v>22.765363128491622</v>
      </c>
      <c r="D14" s="115">
        <v>489</v>
      </c>
      <c r="E14" s="114">
        <v>484</v>
      </c>
      <c r="F14" s="114">
        <v>457</v>
      </c>
      <c r="G14" s="114">
        <v>413</v>
      </c>
      <c r="H14" s="140">
        <v>508</v>
      </c>
      <c r="I14" s="115">
        <v>-19</v>
      </c>
      <c r="J14" s="116">
        <v>-3.7401574803149606</v>
      </c>
      <c r="K14" s="110"/>
      <c r="L14" s="110"/>
      <c r="M14" s="110"/>
      <c r="N14" s="110"/>
      <c r="O14" s="110"/>
    </row>
    <row r="15" spans="1:15" s="110" customFormat="1" ht="24.95" customHeight="1" x14ac:dyDescent="0.2">
      <c r="A15" s="193" t="s">
        <v>216</v>
      </c>
      <c r="B15" s="199" t="s">
        <v>217</v>
      </c>
      <c r="C15" s="113">
        <v>5.3072625698324023</v>
      </c>
      <c r="D15" s="115">
        <v>114</v>
      </c>
      <c r="E15" s="114">
        <v>72</v>
      </c>
      <c r="F15" s="114">
        <v>87</v>
      </c>
      <c r="G15" s="114">
        <v>87</v>
      </c>
      <c r="H15" s="140">
        <v>93</v>
      </c>
      <c r="I15" s="115">
        <v>21</v>
      </c>
      <c r="J15" s="116">
        <v>22.580645161290324</v>
      </c>
    </row>
    <row r="16" spans="1:15" s="287" customFormat="1" ht="24.95" customHeight="1" x14ac:dyDescent="0.2">
      <c r="A16" s="193" t="s">
        <v>218</v>
      </c>
      <c r="B16" s="199" t="s">
        <v>141</v>
      </c>
      <c r="C16" s="113">
        <v>7.960893854748603</v>
      </c>
      <c r="D16" s="115">
        <v>171</v>
      </c>
      <c r="E16" s="114">
        <v>129</v>
      </c>
      <c r="F16" s="114">
        <v>164</v>
      </c>
      <c r="G16" s="114">
        <v>118</v>
      </c>
      <c r="H16" s="140">
        <v>209</v>
      </c>
      <c r="I16" s="115">
        <v>-38</v>
      </c>
      <c r="J16" s="116">
        <v>-18.181818181818183</v>
      </c>
      <c r="K16" s="110"/>
      <c r="L16" s="110"/>
      <c r="M16" s="110"/>
      <c r="N16" s="110"/>
      <c r="O16" s="110"/>
    </row>
    <row r="17" spans="1:15" s="110" customFormat="1" ht="24.95" customHeight="1" x14ac:dyDescent="0.2">
      <c r="A17" s="193" t="s">
        <v>142</v>
      </c>
      <c r="B17" s="199" t="s">
        <v>220</v>
      </c>
      <c r="C17" s="113">
        <v>9.4972067039106154</v>
      </c>
      <c r="D17" s="115">
        <v>204</v>
      </c>
      <c r="E17" s="114">
        <v>283</v>
      </c>
      <c r="F17" s="114">
        <v>206</v>
      </c>
      <c r="G17" s="114">
        <v>208</v>
      </c>
      <c r="H17" s="140">
        <v>206</v>
      </c>
      <c r="I17" s="115">
        <v>-2</v>
      </c>
      <c r="J17" s="116">
        <v>-0.970873786407767</v>
      </c>
    </row>
    <row r="18" spans="1:15" s="287" customFormat="1" ht="24.95" customHeight="1" x14ac:dyDescent="0.2">
      <c r="A18" s="201" t="s">
        <v>144</v>
      </c>
      <c r="B18" s="202" t="s">
        <v>145</v>
      </c>
      <c r="C18" s="113">
        <v>16.154562383612664</v>
      </c>
      <c r="D18" s="115">
        <v>347</v>
      </c>
      <c r="E18" s="114">
        <v>817</v>
      </c>
      <c r="F18" s="114">
        <v>248</v>
      </c>
      <c r="G18" s="114">
        <v>173</v>
      </c>
      <c r="H18" s="140">
        <v>320</v>
      </c>
      <c r="I18" s="115">
        <v>27</v>
      </c>
      <c r="J18" s="116">
        <v>8.4375</v>
      </c>
      <c r="K18" s="110"/>
      <c r="L18" s="110"/>
      <c r="M18" s="110"/>
      <c r="N18" s="110"/>
      <c r="O18" s="110"/>
    </row>
    <row r="19" spans="1:15" s="110" customFormat="1" ht="24.95" customHeight="1" x14ac:dyDescent="0.2">
      <c r="A19" s="193" t="s">
        <v>146</v>
      </c>
      <c r="B19" s="199" t="s">
        <v>147</v>
      </c>
      <c r="C19" s="113">
        <v>9.7299813780260713</v>
      </c>
      <c r="D19" s="115">
        <v>209</v>
      </c>
      <c r="E19" s="114">
        <v>149</v>
      </c>
      <c r="F19" s="114">
        <v>208</v>
      </c>
      <c r="G19" s="114">
        <v>163</v>
      </c>
      <c r="H19" s="140">
        <v>204</v>
      </c>
      <c r="I19" s="115">
        <v>5</v>
      </c>
      <c r="J19" s="116">
        <v>2.4509803921568629</v>
      </c>
    </row>
    <row r="20" spans="1:15" s="287" customFormat="1" ht="24.95" customHeight="1" x14ac:dyDescent="0.2">
      <c r="A20" s="193" t="s">
        <v>148</v>
      </c>
      <c r="B20" s="199" t="s">
        <v>149</v>
      </c>
      <c r="C20" s="113">
        <v>3.4450651769087521</v>
      </c>
      <c r="D20" s="115">
        <v>74</v>
      </c>
      <c r="E20" s="114">
        <v>76</v>
      </c>
      <c r="F20" s="114">
        <v>60</v>
      </c>
      <c r="G20" s="114">
        <v>61</v>
      </c>
      <c r="H20" s="140">
        <v>78</v>
      </c>
      <c r="I20" s="115">
        <v>-4</v>
      </c>
      <c r="J20" s="116">
        <v>-5.1282051282051286</v>
      </c>
      <c r="K20" s="110"/>
      <c r="L20" s="110"/>
      <c r="M20" s="110"/>
      <c r="N20" s="110"/>
      <c r="O20" s="110"/>
    </row>
    <row r="21" spans="1:15" s="110" customFormat="1" ht="24.95" customHeight="1" x14ac:dyDescent="0.2">
      <c r="A21" s="201" t="s">
        <v>150</v>
      </c>
      <c r="B21" s="202" t="s">
        <v>151</v>
      </c>
      <c r="C21" s="113">
        <v>14.432029795158288</v>
      </c>
      <c r="D21" s="115">
        <v>310</v>
      </c>
      <c r="E21" s="114">
        <v>399</v>
      </c>
      <c r="F21" s="114">
        <v>273</v>
      </c>
      <c r="G21" s="114">
        <v>262</v>
      </c>
      <c r="H21" s="140">
        <v>282</v>
      </c>
      <c r="I21" s="115">
        <v>28</v>
      </c>
      <c r="J21" s="116">
        <v>9.9290780141843964</v>
      </c>
    </row>
    <row r="22" spans="1:15" s="110" customFormat="1" ht="24.95" customHeight="1" x14ac:dyDescent="0.2">
      <c r="A22" s="201" t="s">
        <v>152</v>
      </c>
      <c r="B22" s="199" t="s">
        <v>153</v>
      </c>
      <c r="C22" s="113">
        <v>0.6983240223463687</v>
      </c>
      <c r="D22" s="115">
        <v>15</v>
      </c>
      <c r="E22" s="114">
        <v>13</v>
      </c>
      <c r="F22" s="114">
        <v>34</v>
      </c>
      <c r="G22" s="114">
        <v>22</v>
      </c>
      <c r="H22" s="140">
        <v>33</v>
      </c>
      <c r="I22" s="115">
        <v>-18</v>
      </c>
      <c r="J22" s="116">
        <v>-54.545454545454547</v>
      </c>
    </row>
    <row r="23" spans="1:15" s="110" customFormat="1" ht="24.95" customHeight="1" x14ac:dyDescent="0.2">
      <c r="A23" s="193" t="s">
        <v>154</v>
      </c>
      <c r="B23" s="199" t="s">
        <v>155</v>
      </c>
      <c r="C23" s="113">
        <v>1.6759776536312849</v>
      </c>
      <c r="D23" s="115">
        <v>36</v>
      </c>
      <c r="E23" s="114">
        <v>19</v>
      </c>
      <c r="F23" s="114">
        <v>35</v>
      </c>
      <c r="G23" s="114">
        <v>9</v>
      </c>
      <c r="H23" s="140">
        <v>42</v>
      </c>
      <c r="I23" s="115">
        <v>-6</v>
      </c>
      <c r="J23" s="116">
        <v>-14.285714285714286</v>
      </c>
    </row>
    <row r="24" spans="1:15" s="110" customFormat="1" ht="24.95" customHeight="1" x14ac:dyDescent="0.2">
      <c r="A24" s="193" t="s">
        <v>156</v>
      </c>
      <c r="B24" s="199" t="s">
        <v>221</v>
      </c>
      <c r="C24" s="113">
        <v>2.0949720670391061</v>
      </c>
      <c r="D24" s="115">
        <v>45</v>
      </c>
      <c r="E24" s="114">
        <v>38</v>
      </c>
      <c r="F24" s="114">
        <v>43</v>
      </c>
      <c r="G24" s="114">
        <v>40</v>
      </c>
      <c r="H24" s="140">
        <v>49</v>
      </c>
      <c r="I24" s="115">
        <v>-4</v>
      </c>
      <c r="J24" s="116">
        <v>-8.1632653061224492</v>
      </c>
    </row>
    <row r="25" spans="1:15" s="110" customFormat="1" ht="24.95" customHeight="1" x14ac:dyDescent="0.2">
      <c r="A25" s="193" t="s">
        <v>222</v>
      </c>
      <c r="B25" s="204" t="s">
        <v>159</v>
      </c>
      <c r="C25" s="113">
        <v>2.4208566108007448</v>
      </c>
      <c r="D25" s="115">
        <v>52</v>
      </c>
      <c r="E25" s="114">
        <v>82</v>
      </c>
      <c r="F25" s="114">
        <v>53</v>
      </c>
      <c r="G25" s="114">
        <v>55</v>
      </c>
      <c r="H25" s="140">
        <v>53</v>
      </c>
      <c r="I25" s="115">
        <v>-1</v>
      </c>
      <c r="J25" s="116">
        <v>-1.8867924528301887</v>
      </c>
    </row>
    <row r="26" spans="1:15" s="110" customFormat="1" ht="24.95" customHeight="1" x14ac:dyDescent="0.2">
      <c r="A26" s="201">
        <v>782.78300000000002</v>
      </c>
      <c r="B26" s="203" t="s">
        <v>160</v>
      </c>
      <c r="C26" s="113">
        <v>9.4506517690875231</v>
      </c>
      <c r="D26" s="115">
        <v>203</v>
      </c>
      <c r="E26" s="114">
        <v>203</v>
      </c>
      <c r="F26" s="114">
        <v>203</v>
      </c>
      <c r="G26" s="114">
        <v>202</v>
      </c>
      <c r="H26" s="140">
        <v>185</v>
      </c>
      <c r="I26" s="115">
        <v>18</v>
      </c>
      <c r="J26" s="116">
        <v>9.7297297297297298</v>
      </c>
    </row>
    <row r="27" spans="1:15" s="110" customFormat="1" ht="24.95" customHeight="1" x14ac:dyDescent="0.2">
      <c r="A27" s="193" t="s">
        <v>161</v>
      </c>
      <c r="B27" s="199" t="s">
        <v>162</v>
      </c>
      <c r="C27" s="113">
        <v>2.1415270018621975</v>
      </c>
      <c r="D27" s="115">
        <v>46</v>
      </c>
      <c r="E27" s="114">
        <v>30</v>
      </c>
      <c r="F27" s="114">
        <v>46</v>
      </c>
      <c r="G27" s="114">
        <v>38</v>
      </c>
      <c r="H27" s="140">
        <v>34</v>
      </c>
      <c r="I27" s="115">
        <v>12</v>
      </c>
      <c r="J27" s="116">
        <v>35.294117647058826</v>
      </c>
    </row>
    <row r="28" spans="1:15" s="110" customFormat="1" ht="24.95" customHeight="1" x14ac:dyDescent="0.2">
      <c r="A28" s="193" t="s">
        <v>163</v>
      </c>
      <c r="B28" s="199" t="s">
        <v>164</v>
      </c>
      <c r="C28" s="113">
        <v>0.97765363128491622</v>
      </c>
      <c r="D28" s="115">
        <v>21</v>
      </c>
      <c r="E28" s="114">
        <v>11</v>
      </c>
      <c r="F28" s="114">
        <v>128</v>
      </c>
      <c r="G28" s="114">
        <v>23</v>
      </c>
      <c r="H28" s="140">
        <v>15</v>
      </c>
      <c r="I28" s="115">
        <v>6</v>
      </c>
      <c r="J28" s="116">
        <v>40</v>
      </c>
    </row>
    <row r="29" spans="1:15" s="110" customFormat="1" ht="24.95" customHeight="1" x14ac:dyDescent="0.2">
      <c r="A29" s="193">
        <v>86</v>
      </c>
      <c r="B29" s="199" t="s">
        <v>165</v>
      </c>
      <c r="C29" s="113">
        <v>4.5158286778398509</v>
      </c>
      <c r="D29" s="115">
        <v>97</v>
      </c>
      <c r="E29" s="114">
        <v>66</v>
      </c>
      <c r="F29" s="114">
        <v>124</v>
      </c>
      <c r="G29" s="114">
        <v>102</v>
      </c>
      <c r="H29" s="140">
        <v>93</v>
      </c>
      <c r="I29" s="115">
        <v>4</v>
      </c>
      <c r="J29" s="116">
        <v>4.301075268817204</v>
      </c>
    </row>
    <row r="30" spans="1:15" s="110" customFormat="1" ht="24.95" customHeight="1" x14ac:dyDescent="0.2">
      <c r="A30" s="193">
        <v>87.88</v>
      </c>
      <c r="B30" s="204" t="s">
        <v>166</v>
      </c>
      <c r="C30" s="113">
        <v>4.2364990689013036</v>
      </c>
      <c r="D30" s="115">
        <v>91</v>
      </c>
      <c r="E30" s="114">
        <v>97</v>
      </c>
      <c r="F30" s="114">
        <v>211</v>
      </c>
      <c r="G30" s="114">
        <v>106</v>
      </c>
      <c r="H30" s="140">
        <v>123</v>
      </c>
      <c r="I30" s="115">
        <v>-32</v>
      </c>
      <c r="J30" s="116">
        <v>-26.016260162601625</v>
      </c>
    </row>
    <row r="31" spans="1:15" s="110" customFormat="1" ht="24.95" customHeight="1" x14ac:dyDescent="0.2">
      <c r="A31" s="193" t="s">
        <v>167</v>
      </c>
      <c r="B31" s="199" t="s">
        <v>168</v>
      </c>
      <c r="C31" s="113">
        <v>2.0949720670391061</v>
      </c>
      <c r="D31" s="115">
        <v>45</v>
      </c>
      <c r="E31" s="114">
        <v>47</v>
      </c>
      <c r="F31" s="114">
        <v>38</v>
      </c>
      <c r="G31" s="114">
        <v>46</v>
      </c>
      <c r="H31" s="140">
        <v>42</v>
      </c>
      <c r="I31" s="115">
        <v>3</v>
      </c>
      <c r="J31" s="116">
        <v>7.1428571428571432</v>
      </c>
    </row>
    <row r="32" spans="1:15" s="110" customFormat="1" ht="24.95" customHeight="1" x14ac:dyDescent="0.2">
      <c r="A32" s="193"/>
      <c r="B32" s="204" t="s">
        <v>169</v>
      </c>
      <c r="C32" s="113">
        <v>0</v>
      </c>
      <c r="D32" s="115">
        <v>0</v>
      </c>
      <c r="E32" s="114">
        <v>0</v>
      </c>
      <c r="F32" s="114">
        <v>0</v>
      </c>
      <c r="G32" s="114">
        <v>0</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2.7932960893854748</v>
      </c>
      <c r="D34" s="115">
        <v>60</v>
      </c>
      <c r="E34" s="114">
        <v>40</v>
      </c>
      <c r="F34" s="114">
        <v>25</v>
      </c>
      <c r="G34" s="114">
        <v>10</v>
      </c>
      <c r="H34" s="140">
        <v>54</v>
      </c>
      <c r="I34" s="115">
        <v>6</v>
      </c>
      <c r="J34" s="116">
        <v>11.111111111111111</v>
      </c>
    </row>
    <row r="35" spans="1:10" s="110" customFormat="1" ht="24.95" customHeight="1" x14ac:dyDescent="0.2">
      <c r="A35" s="292" t="s">
        <v>171</v>
      </c>
      <c r="B35" s="293" t="s">
        <v>172</v>
      </c>
      <c r="C35" s="113">
        <v>39.292364990689016</v>
      </c>
      <c r="D35" s="115">
        <v>844</v>
      </c>
      <c r="E35" s="114">
        <v>1322</v>
      </c>
      <c r="F35" s="114">
        <v>715</v>
      </c>
      <c r="G35" s="114">
        <v>590</v>
      </c>
      <c r="H35" s="140">
        <v>839</v>
      </c>
      <c r="I35" s="115">
        <v>5</v>
      </c>
      <c r="J35" s="116">
        <v>0.59594755661501786</v>
      </c>
    </row>
    <row r="36" spans="1:10" s="110" customFormat="1" ht="24.95" customHeight="1" x14ac:dyDescent="0.2">
      <c r="A36" s="294" t="s">
        <v>173</v>
      </c>
      <c r="B36" s="295" t="s">
        <v>174</v>
      </c>
      <c r="C36" s="125">
        <v>57.914338919925513</v>
      </c>
      <c r="D36" s="143">
        <v>1244</v>
      </c>
      <c r="E36" s="144">
        <v>1230</v>
      </c>
      <c r="F36" s="144">
        <v>1456</v>
      </c>
      <c r="G36" s="144">
        <v>1129</v>
      </c>
      <c r="H36" s="145">
        <v>1233</v>
      </c>
      <c r="I36" s="143">
        <v>11</v>
      </c>
      <c r="J36" s="146">
        <v>0.89213300892133007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2148</v>
      </c>
      <c r="F11" s="264">
        <v>2592</v>
      </c>
      <c r="G11" s="264">
        <v>2196</v>
      </c>
      <c r="H11" s="264">
        <v>1729</v>
      </c>
      <c r="I11" s="265">
        <v>2127</v>
      </c>
      <c r="J11" s="263">
        <v>21</v>
      </c>
      <c r="K11" s="266">
        <v>0.98730606488011285</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29.934823091247672</v>
      </c>
      <c r="E13" s="115">
        <v>643</v>
      </c>
      <c r="F13" s="114">
        <v>896</v>
      </c>
      <c r="G13" s="114">
        <v>648</v>
      </c>
      <c r="H13" s="114">
        <v>645</v>
      </c>
      <c r="I13" s="140">
        <v>610</v>
      </c>
      <c r="J13" s="115">
        <v>33</v>
      </c>
      <c r="K13" s="116">
        <v>5.4098360655737707</v>
      </c>
    </row>
    <row r="14" spans="1:17" ht="15.95" customHeight="1" x14ac:dyDescent="0.2">
      <c r="A14" s="306" t="s">
        <v>230</v>
      </c>
      <c r="B14" s="307"/>
      <c r="C14" s="308"/>
      <c r="D14" s="113">
        <v>60.102420856610799</v>
      </c>
      <c r="E14" s="115">
        <v>1291</v>
      </c>
      <c r="F14" s="114">
        <v>1509</v>
      </c>
      <c r="G14" s="114">
        <v>1313</v>
      </c>
      <c r="H14" s="114">
        <v>908</v>
      </c>
      <c r="I14" s="140">
        <v>1305</v>
      </c>
      <c r="J14" s="115">
        <v>-14</v>
      </c>
      <c r="K14" s="116">
        <v>-1.0727969348659003</v>
      </c>
    </row>
    <row r="15" spans="1:17" ht="15.95" customHeight="1" x14ac:dyDescent="0.2">
      <c r="A15" s="306" t="s">
        <v>231</v>
      </c>
      <c r="B15" s="307"/>
      <c r="C15" s="308"/>
      <c r="D15" s="113">
        <v>6.005586592178771</v>
      </c>
      <c r="E15" s="115">
        <v>129</v>
      </c>
      <c r="F15" s="114">
        <v>120</v>
      </c>
      <c r="G15" s="114">
        <v>96</v>
      </c>
      <c r="H15" s="114">
        <v>96</v>
      </c>
      <c r="I15" s="140">
        <v>124</v>
      </c>
      <c r="J15" s="115">
        <v>5</v>
      </c>
      <c r="K15" s="116">
        <v>4.032258064516129</v>
      </c>
    </row>
    <row r="16" spans="1:17" ht="15.95" customHeight="1" x14ac:dyDescent="0.2">
      <c r="A16" s="306" t="s">
        <v>232</v>
      </c>
      <c r="B16" s="307"/>
      <c r="C16" s="308"/>
      <c r="D16" s="113">
        <v>3.5381750465549349</v>
      </c>
      <c r="E16" s="115">
        <v>76</v>
      </c>
      <c r="F16" s="114">
        <v>61</v>
      </c>
      <c r="G16" s="114">
        <v>107</v>
      </c>
      <c r="H16" s="114">
        <v>76</v>
      </c>
      <c r="I16" s="140">
        <v>84</v>
      </c>
      <c r="J16" s="115">
        <v>-8</v>
      </c>
      <c r="K16" s="116">
        <v>-9.5238095238095237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2.1415270018621975</v>
      </c>
      <c r="E18" s="115">
        <v>46</v>
      </c>
      <c r="F18" s="114">
        <v>24</v>
      </c>
      <c r="G18" s="114">
        <v>20</v>
      </c>
      <c r="H18" s="114">
        <v>14</v>
      </c>
      <c r="I18" s="140">
        <v>53</v>
      </c>
      <c r="J18" s="115">
        <v>-7</v>
      </c>
      <c r="K18" s="116">
        <v>-13.20754716981132</v>
      </c>
    </row>
    <row r="19" spans="1:11" ht="14.1" customHeight="1" x14ac:dyDescent="0.2">
      <c r="A19" s="306" t="s">
        <v>235</v>
      </c>
      <c r="B19" s="307" t="s">
        <v>236</v>
      </c>
      <c r="C19" s="308"/>
      <c r="D19" s="113">
        <v>0.13966480446927373</v>
      </c>
      <c r="E19" s="115">
        <v>3</v>
      </c>
      <c r="F19" s="114">
        <v>8</v>
      </c>
      <c r="G19" s="114">
        <v>12</v>
      </c>
      <c r="H19" s="114">
        <v>6</v>
      </c>
      <c r="I19" s="140">
        <v>5</v>
      </c>
      <c r="J19" s="115">
        <v>-2</v>
      </c>
      <c r="K19" s="116">
        <v>-40</v>
      </c>
    </row>
    <row r="20" spans="1:11" ht="14.1" customHeight="1" x14ac:dyDescent="0.2">
      <c r="A20" s="306">
        <v>12</v>
      </c>
      <c r="B20" s="307" t="s">
        <v>237</v>
      </c>
      <c r="C20" s="308"/>
      <c r="D20" s="113">
        <v>0.93109869646182497</v>
      </c>
      <c r="E20" s="115">
        <v>20</v>
      </c>
      <c r="F20" s="114">
        <v>37</v>
      </c>
      <c r="G20" s="114">
        <v>21</v>
      </c>
      <c r="H20" s="114">
        <v>7</v>
      </c>
      <c r="I20" s="140">
        <v>7</v>
      </c>
      <c r="J20" s="115">
        <v>13</v>
      </c>
      <c r="K20" s="116">
        <v>185.71428571428572</v>
      </c>
    </row>
    <row r="21" spans="1:11" ht="14.1" customHeight="1" x14ac:dyDescent="0.2">
      <c r="A21" s="306">
        <v>21</v>
      </c>
      <c r="B21" s="307" t="s">
        <v>238</v>
      </c>
      <c r="C21" s="308"/>
      <c r="D21" s="113">
        <v>1.5363128491620113</v>
      </c>
      <c r="E21" s="115">
        <v>33</v>
      </c>
      <c r="F21" s="114">
        <v>59</v>
      </c>
      <c r="G21" s="114">
        <v>39</v>
      </c>
      <c r="H21" s="114">
        <v>24</v>
      </c>
      <c r="I21" s="140">
        <v>50</v>
      </c>
      <c r="J21" s="115">
        <v>-17</v>
      </c>
      <c r="K21" s="116">
        <v>-34</v>
      </c>
    </row>
    <row r="22" spans="1:11" ht="14.1" customHeight="1" x14ac:dyDescent="0.2">
      <c r="A22" s="306">
        <v>22</v>
      </c>
      <c r="B22" s="307" t="s">
        <v>239</v>
      </c>
      <c r="C22" s="308"/>
      <c r="D22" s="113">
        <v>5.8659217877094969</v>
      </c>
      <c r="E22" s="115">
        <v>126</v>
      </c>
      <c r="F22" s="114">
        <v>182</v>
      </c>
      <c r="G22" s="114">
        <v>147</v>
      </c>
      <c r="H22" s="114">
        <v>174</v>
      </c>
      <c r="I22" s="140">
        <v>123</v>
      </c>
      <c r="J22" s="115">
        <v>3</v>
      </c>
      <c r="K22" s="116">
        <v>2.4390243902439024</v>
      </c>
    </row>
    <row r="23" spans="1:11" ht="14.1" customHeight="1" x14ac:dyDescent="0.2">
      <c r="A23" s="306">
        <v>23</v>
      </c>
      <c r="B23" s="307" t="s">
        <v>240</v>
      </c>
      <c r="C23" s="308"/>
      <c r="D23" s="113">
        <v>0.51210428305400368</v>
      </c>
      <c r="E23" s="115">
        <v>11</v>
      </c>
      <c r="F23" s="114">
        <v>8</v>
      </c>
      <c r="G23" s="114">
        <v>25</v>
      </c>
      <c r="H23" s="114">
        <v>10</v>
      </c>
      <c r="I23" s="140">
        <v>10</v>
      </c>
      <c r="J23" s="115">
        <v>1</v>
      </c>
      <c r="K23" s="116">
        <v>10</v>
      </c>
    </row>
    <row r="24" spans="1:11" ht="14.1" customHeight="1" x14ac:dyDescent="0.2">
      <c r="A24" s="306">
        <v>24</v>
      </c>
      <c r="B24" s="307" t="s">
        <v>241</v>
      </c>
      <c r="C24" s="308"/>
      <c r="D24" s="113">
        <v>4.0968342644320295</v>
      </c>
      <c r="E24" s="115">
        <v>88</v>
      </c>
      <c r="F24" s="114">
        <v>73</v>
      </c>
      <c r="G24" s="114">
        <v>67</v>
      </c>
      <c r="H24" s="114">
        <v>88</v>
      </c>
      <c r="I24" s="140">
        <v>102</v>
      </c>
      <c r="J24" s="115">
        <v>-14</v>
      </c>
      <c r="K24" s="116">
        <v>-13.725490196078431</v>
      </c>
    </row>
    <row r="25" spans="1:11" ht="14.1" customHeight="1" x14ac:dyDescent="0.2">
      <c r="A25" s="306">
        <v>25</v>
      </c>
      <c r="B25" s="307" t="s">
        <v>242</v>
      </c>
      <c r="C25" s="308"/>
      <c r="D25" s="113">
        <v>7.355679702048417</v>
      </c>
      <c r="E25" s="115">
        <v>158</v>
      </c>
      <c r="F25" s="114">
        <v>148</v>
      </c>
      <c r="G25" s="114">
        <v>141</v>
      </c>
      <c r="H25" s="114">
        <v>115</v>
      </c>
      <c r="I25" s="140">
        <v>183</v>
      </c>
      <c r="J25" s="115">
        <v>-25</v>
      </c>
      <c r="K25" s="116">
        <v>-13.66120218579235</v>
      </c>
    </row>
    <row r="26" spans="1:11" ht="14.1" customHeight="1" x14ac:dyDescent="0.2">
      <c r="A26" s="306">
        <v>26</v>
      </c>
      <c r="B26" s="307" t="s">
        <v>243</v>
      </c>
      <c r="C26" s="308"/>
      <c r="D26" s="113">
        <v>3.1657355679702048</v>
      </c>
      <c r="E26" s="115">
        <v>68</v>
      </c>
      <c r="F26" s="114">
        <v>34</v>
      </c>
      <c r="G26" s="114">
        <v>48</v>
      </c>
      <c r="H26" s="114">
        <v>48</v>
      </c>
      <c r="I26" s="140">
        <v>52</v>
      </c>
      <c r="J26" s="115">
        <v>16</v>
      </c>
      <c r="K26" s="116">
        <v>30.76923076923077</v>
      </c>
    </row>
    <row r="27" spans="1:11" ht="14.1" customHeight="1" x14ac:dyDescent="0.2">
      <c r="A27" s="306">
        <v>27</v>
      </c>
      <c r="B27" s="307" t="s">
        <v>244</v>
      </c>
      <c r="C27" s="308"/>
      <c r="D27" s="113">
        <v>1.4432029795158288</v>
      </c>
      <c r="E27" s="115">
        <v>31</v>
      </c>
      <c r="F27" s="114">
        <v>24</v>
      </c>
      <c r="G27" s="114">
        <v>20</v>
      </c>
      <c r="H27" s="114">
        <v>25</v>
      </c>
      <c r="I27" s="140">
        <v>24</v>
      </c>
      <c r="J27" s="115">
        <v>7</v>
      </c>
      <c r="K27" s="116">
        <v>29.166666666666668</v>
      </c>
    </row>
    <row r="28" spans="1:11" ht="14.1" customHeight="1" x14ac:dyDescent="0.2">
      <c r="A28" s="306">
        <v>28</v>
      </c>
      <c r="B28" s="307" t="s">
        <v>245</v>
      </c>
      <c r="C28" s="308"/>
      <c r="D28" s="113">
        <v>0.27932960893854747</v>
      </c>
      <c r="E28" s="115">
        <v>6</v>
      </c>
      <c r="F28" s="114" t="s">
        <v>513</v>
      </c>
      <c r="G28" s="114" t="s">
        <v>513</v>
      </c>
      <c r="H28" s="114" t="s">
        <v>513</v>
      </c>
      <c r="I28" s="140">
        <v>7</v>
      </c>
      <c r="J28" s="115">
        <v>-1</v>
      </c>
      <c r="K28" s="116">
        <v>-14.285714285714286</v>
      </c>
    </row>
    <row r="29" spans="1:11" ht="14.1" customHeight="1" x14ac:dyDescent="0.2">
      <c r="A29" s="306">
        <v>29</v>
      </c>
      <c r="B29" s="307" t="s">
        <v>246</v>
      </c>
      <c r="C29" s="308"/>
      <c r="D29" s="113">
        <v>6.1452513966480451</v>
      </c>
      <c r="E29" s="115">
        <v>132</v>
      </c>
      <c r="F29" s="114">
        <v>140</v>
      </c>
      <c r="G29" s="114">
        <v>128</v>
      </c>
      <c r="H29" s="114">
        <v>115</v>
      </c>
      <c r="I29" s="140">
        <v>128</v>
      </c>
      <c r="J29" s="115">
        <v>4</v>
      </c>
      <c r="K29" s="116">
        <v>3.125</v>
      </c>
    </row>
    <row r="30" spans="1:11" ht="14.1" customHeight="1" x14ac:dyDescent="0.2">
      <c r="A30" s="306" t="s">
        <v>247</v>
      </c>
      <c r="B30" s="307" t="s">
        <v>248</v>
      </c>
      <c r="C30" s="308"/>
      <c r="D30" s="113" t="s">
        <v>513</v>
      </c>
      <c r="E30" s="115" t="s">
        <v>513</v>
      </c>
      <c r="F30" s="114">
        <v>18</v>
      </c>
      <c r="G30" s="114">
        <v>25</v>
      </c>
      <c r="H30" s="114">
        <v>10</v>
      </c>
      <c r="I30" s="140">
        <v>25</v>
      </c>
      <c r="J30" s="115" t="s">
        <v>513</v>
      </c>
      <c r="K30" s="116" t="s">
        <v>513</v>
      </c>
    </row>
    <row r="31" spans="1:11" ht="14.1" customHeight="1" x14ac:dyDescent="0.2">
      <c r="A31" s="306" t="s">
        <v>249</v>
      </c>
      <c r="B31" s="307" t="s">
        <v>250</v>
      </c>
      <c r="C31" s="308"/>
      <c r="D31" s="113">
        <v>4.2830540037243949</v>
      </c>
      <c r="E31" s="115">
        <v>92</v>
      </c>
      <c r="F31" s="114">
        <v>122</v>
      </c>
      <c r="G31" s="114">
        <v>103</v>
      </c>
      <c r="H31" s="114">
        <v>101</v>
      </c>
      <c r="I31" s="140">
        <v>96</v>
      </c>
      <c r="J31" s="115">
        <v>-4</v>
      </c>
      <c r="K31" s="116">
        <v>-4.166666666666667</v>
      </c>
    </row>
    <row r="32" spans="1:11" ht="14.1" customHeight="1" x14ac:dyDescent="0.2">
      <c r="A32" s="306">
        <v>31</v>
      </c>
      <c r="B32" s="307" t="s">
        <v>251</v>
      </c>
      <c r="C32" s="308"/>
      <c r="D32" s="113">
        <v>0.60521415270018619</v>
      </c>
      <c r="E32" s="115">
        <v>13</v>
      </c>
      <c r="F32" s="114">
        <v>7</v>
      </c>
      <c r="G32" s="114">
        <v>7</v>
      </c>
      <c r="H32" s="114" t="s">
        <v>513</v>
      </c>
      <c r="I32" s="140">
        <v>11</v>
      </c>
      <c r="J32" s="115">
        <v>2</v>
      </c>
      <c r="K32" s="116">
        <v>18.181818181818183</v>
      </c>
    </row>
    <row r="33" spans="1:11" ht="14.1" customHeight="1" x14ac:dyDescent="0.2">
      <c r="A33" s="306">
        <v>32</v>
      </c>
      <c r="B33" s="307" t="s">
        <v>252</v>
      </c>
      <c r="C33" s="308"/>
      <c r="D33" s="113">
        <v>5.400372439478585</v>
      </c>
      <c r="E33" s="115">
        <v>116</v>
      </c>
      <c r="F33" s="114">
        <v>401</v>
      </c>
      <c r="G33" s="114">
        <v>61</v>
      </c>
      <c r="H33" s="114">
        <v>73</v>
      </c>
      <c r="I33" s="140">
        <v>107</v>
      </c>
      <c r="J33" s="115">
        <v>9</v>
      </c>
      <c r="K33" s="116">
        <v>8.4112149532710276</v>
      </c>
    </row>
    <row r="34" spans="1:11" ht="14.1" customHeight="1" x14ac:dyDescent="0.2">
      <c r="A34" s="306">
        <v>33</v>
      </c>
      <c r="B34" s="307" t="s">
        <v>253</v>
      </c>
      <c r="C34" s="308"/>
      <c r="D34" s="113">
        <v>3.3519553072625698</v>
      </c>
      <c r="E34" s="115">
        <v>72</v>
      </c>
      <c r="F34" s="114">
        <v>228</v>
      </c>
      <c r="G34" s="114">
        <v>96</v>
      </c>
      <c r="H34" s="114">
        <v>37</v>
      </c>
      <c r="I34" s="140">
        <v>85</v>
      </c>
      <c r="J34" s="115">
        <v>-13</v>
      </c>
      <c r="K34" s="116">
        <v>-15.294117647058824</v>
      </c>
    </row>
    <row r="35" spans="1:11" ht="14.1" customHeight="1" x14ac:dyDescent="0.2">
      <c r="A35" s="306">
        <v>34</v>
      </c>
      <c r="B35" s="307" t="s">
        <v>254</v>
      </c>
      <c r="C35" s="308"/>
      <c r="D35" s="113">
        <v>3.4450651769087521</v>
      </c>
      <c r="E35" s="115">
        <v>74</v>
      </c>
      <c r="F35" s="114">
        <v>100</v>
      </c>
      <c r="G35" s="114">
        <v>60</v>
      </c>
      <c r="H35" s="114">
        <v>52</v>
      </c>
      <c r="I35" s="140">
        <v>59</v>
      </c>
      <c r="J35" s="115">
        <v>15</v>
      </c>
      <c r="K35" s="116">
        <v>25.423728813559322</v>
      </c>
    </row>
    <row r="36" spans="1:11" ht="14.1" customHeight="1" x14ac:dyDescent="0.2">
      <c r="A36" s="306">
        <v>41</v>
      </c>
      <c r="B36" s="307" t="s">
        <v>255</v>
      </c>
      <c r="C36" s="308"/>
      <c r="D36" s="113">
        <v>0.18621973929236499</v>
      </c>
      <c r="E36" s="115">
        <v>4</v>
      </c>
      <c r="F36" s="114">
        <v>3</v>
      </c>
      <c r="G36" s="114" t="s">
        <v>513</v>
      </c>
      <c r="H36" s="114" t="s">
        <v>513</v>
      </c>
      <c r="I36" s="140">
        <v>4</v>
      </c>
      <c r="J36" s="115">
        <v>0</v>
      </c>
      <c r="K36" s="116">
        <v>0</v>
      </c>
    </row>
    <row r="37" spans="1:11" ht="14.1" customHeight="1" x14ac:dyDescent="0.2">
      <c r="A37" s="306">
        <v>42</v>
      </c>
      <c r="B37" s="307" t="s">
        <v>256</v>
      </c>
      <c r="C37" s="308"/>
      <c r="D37" s="113" t="s">
        <v>513</v>
      </c>
      <c r="E37" s="115" t="s">
        <v>513</v>
      </c>
      <c r="F37" s="114" t="s">
        <v>513</v>
      </c>
      <c r="G37" s="114">
        <v>6</v>
      </c>
      <c r="H37" s="114">
        <v>6</v>
      </c>
      <c r="I37" s="140" t="s">
        <v>513</v>
      </c>
      <c r="J37" s="115" t="s">
        <v>513</v>
      </c>
      <c r="K37" s="116" t="s">
        <v>513</v>
      </c>
    </row>
    <row r="38" spans="1:11" ht="14.1" customHeight="1" x14ac:dyDescent="0.2">
      <c r="A38" s="306">
        <v>43</v>
      </c>
      <c r="B38" s="307" t="s">
        <v>257</v>
      </c>
      <c r="C38" s="308"/>
      <c r="D38" s="113">
        <v>0.51210428305400368</v>
      </c>
      <c r="E38" s="115">
        <v>11</v>
      </c>
      <c r="F38" s="114">
        <v>9</v>
      </c>
      <c r="G38" s="114">
        <v>12</v>
      </c>
      <c r="H38" s="114">
        <v>5</v>
      </c>
      <c r="I38" s="140">
        <v>16</v>
      </c>
      <c r="J38" s="115">
        <v>-5</v>
      </c>
      <c r="K38" s="116">
        <v>-31.25</v>
      </c>
    </row>
    <row r="39" spans="1:11" ht="14.1" customHeight="1" x14ac:dyDescent="0.2">
      <c r="A39" s="306">
        <v>51</v>
      </c>
      <c r="B39" s="307" t="s">
        <v>258</v>
      </c>
      <c r="C39" s="308"/>
      <c r="D39" s="113">
        <v>5.2141527001862196</v>
      </c>
      <c r="E39" s="115">
        <v>112</v>
      </c>
      <c r="F39" s="114">
        <v>119</v>
      </c>
      <c r="G39" s="114">
        <v>131</v>
      </c>
      <c r="H39" s="114">
        <v>67</v>
      </c>
      <c r="I39" s="140">
        <v>52</v>
      </c>
      <c r="J39" s="115">
        <v>60</v>
      </c>
      <c r="K39" s="116">
        <v>115.38461538461539</v>
      </c>
    </row>
    <row r="40" spans="1:11" ht="14.1" customHeight="1" x14ac:dyDescent="0.2">
      <c r="A40" s="306" t="s">
        <v>259</v>
      </c>
      <c r="B40" s="307" t="s">
        <v>260</v>
      </c>
      <c r="C40" s="308"/>
      <c r="D40" s="113">
        <v>4.5623836126629422</v>
      </c>
      <c r="E40" s="115">
        <v>98</v>
      </c>
      <c r="F40" s="114">
        <v>103</v>
      </c>
      <c r="G40" s="114">
        <v>116</v>
      </c>
      <c r="H40" s="114">
        <v>55</v>
      </c>
      <c r="I40" s="140">
        <v>43</v>
      </c>
      <c r="J40" s="115">
        <v>55</v>
      </c>
      <c r="K40" s="116">
        <v>127.90697674418605</v>
      </c>
    </row>
    <row r="41" spans="1:11" ht="14.1" customHeight="1" x14ac:dyDescent="0.2">
      <c r="A41" s="306"/>
      <c r="B41" s="307" t="s">
        <v>261</v>
      </c>
      <c r="C41" s="308"/>
      <c r="D41" s="113">
        <v>3.7709497206703912</v>
      </c>
      <c r="E41" s="115">
        <v>81</v>
      </c>
      <c r="F41" s="114">
        <v>91</v>
      </c>
      <c r="G41" s="114">
        <v>100</v>
      </c>
      <c r="H41" s="114">
        <v>42</v>
      </c>
      <c r="I41" s="140">
        <v>31</v>
      </c>
      <c r="J41" s="115">
        <v>50</v>
      </c>
      <c r="K41" s="116">
        <v>161.29032258064515</v>
      </c>
    </row>
    <row r="42" spans="1:11" ht="14.1" customHeight="1" x14ac:dyDescent="0.2">
      <c r="A42" s="306">
        <v>52</v>
      </c>
      <c r="B42" s="307" t="s">
        <v>262</v>
      </c>
      <c r="C42" s="308"/>
      <c r="D42" s="113">
        <v>6.7039106145251397</v>
      </c>
      <c r="E42" s="115">
        <v>144</v>
      </c>
      <c r="F42" s="114">
        <v>192</v>
      </c>
      <c r="G42" s="114">
        <v>86</v>
      </c>
      <c r="H42" s="114">
        <v>73</v>
      </c>
      <c r="I42" s="140">
        <v>157</v>
      </c>
      <c r="J42" s="115">
        <v>-13</v>
      </c>
      <c r="K42" s="116">
        <v>-8.2802547770700645</v>
      </c>
    </row>
    <row r="43" spans="1:11" ht="14.1" customHeight="1" x14ac:dyDescent="0.2">
      <c r="A43" s="306" t="s">
        <v>263</v>
      </c>
      <c r="B43" s="307" t="s">
        <v>264</v>
      </c>
      <c r="C43" s="308"/>
      <c r="D43" s="113">
        <v>3.7243947858472999</v>
      </c>
      <c r="E43" s="115">
        <v>80</v>
      </c>
      <c r="F43" s="114">
        <v>92</v>
      </c>
      <c r="G43" s="114">
        <v>55</v>
      </c>
      <c r="H43" s="114">
        <v>41</v>
      </c>
      <c r="I43" s="140">
        <v>86</v>
      </c>
      <c r="J43" s="115">
        <v>-6</v>
      </c>
      <c r="K43" s="116">
        <v>-6.9767441860465116</v>
      </c>
    </row>
    <row r="44" spans="1:11" ht="14.1" customHeight="1" x14ac:dyDescent="0.2">
      <c r="A44" s="306">
        <v>53</v>
      </c>
      <c r="B44" s="307" t="s">
        <v>265</v>
      </c>
      <c r="C44" s="308"/>
      <c r="D44" s="113">
        <v>0.23277467411545624</v>
      </c>
      <c r="E44" s="115">
        <v>5</v>
      </c>
      <c r="F44" s="114">
        <v>5</v>
      </c>
      <c r="G44" s="114">
        <v>4</v>
      </c>
      <c r="H44" s="114">
        <v>12</v>
      </c>
      <c r="I44" s="140">
        <v>3</v>
      </c>
      <c r="J44" s="115">
        <v>2</v>
      </c>
      <c r="K44" s="116">
        <v>66.666666666666671</v>
      </c>
    </row>
    <row r="45" spans="1:11" ht="14.1" customHeight="1" x14ac:dyDescent="0.2">
      <c r="A45" s="306" t="s">
        <v>266</v>
      </c>
      <c r="B45" s="307" t="s">
        <v>267</v>
      </c>
      <c r="C45" s="308"/>
      <c r="D45" s="113">
        <v>0.23277467411545624</v>
      </c>
      <c r="E45" s="115">
        <v>5</v>
      </c>
      <c r="F45" s="114">
        <v>5</v>
      </c>
      <c r="G45" s="114">
        <v>3</v>
      </c>
      <c r="H45" s="114">
        <v>10</v>
      </c>
      <c r="I45" s="140" t="s">
        <v>513</v>
      </c>
      <c r="J45" s="115" t="s">
        <v>513</v>
      </c>
      <c r="K45" s="116" t="s">
        <v>513</v>
      </c>
    </row>
    <row r="46" spans="1:11" ht="14.1" customHeight="1" x14ac:dyDescent="0.2">
      <c r="A46" s="306">
        <v>54</v>
      </c>
      <c r="B46" s="307" t="s">
        <v>268</v>
      </c>
      <c r="C46" s="308"/>
      <c r="D46" s="113">
        <v>3.0726256983240225</v>
      </c>
      <c r="E46" s="115">
        <v>66</v>
      </c>
      <c r="F46" s="114">
        <v>60</v>
      </c>
      <c r="G46" s="114">
        <v>53</v>
      </c>
      <c r="H46" s="114">
        <v>77</v>
      </c>
      <c r="I46" s="140">
        <v>64</v>
      </c>
      <c r="J46" s="115">
        <v>2</v>
      </c>
      <c r="K46" s="116">
        <v>3.125</v>
      </c>
    </row>
    <row r="47" spans="1:11" ht="14.1" customHeight="1" x14ac:dyDescent="0.2">
      <c r="A47" s="306">
        <v>61</v>
      </c>
      <c r="B47" s="307" t="s">
        <v>269</v>
      </c>
      <c r="C47" s="308"/>
      <c r="D47" s="113">
        <v>0.83798882681564246</v>
      </c>
      <c r="E47" s="115">
        <v>18</v>
      </c>
      <c r="F47" s="114">
        <v>11</v>
      </c>
      <c r="G47" s="114">
        <v>20</v>
      </c>
      <c r="H47" s="114">
        <v>19</v>
      </c>
      <c r="I47" s="140">
        <v>25</v>
      </c>
      <c r="J47" s="115">
        <v>-7</v>
      </c>
      <c r="K47" s="116">
        <v>-28</v>
      </c>
    </row>
    <row r="48" spans="1:11" ht="14.1" customHeight="1" x14ac:dyDescent="0.2">
      <c r="A48" s="306">
        <v>62</v>
      </c>
      <c r="B48" s="307" t="s">
        <v>270</v>
      </c>
      <c r="C48" s="308"/>
      <c r="D48" s="113">
        <v>6.2849162011173183</v>
      </c>
      <c r="E48" s="115">
        <v>135</v>
      </c>
      <c r="F48" s="114">
        <v>128</v>
      </c>
      <c r="G48" s="114">
        <v>175</v>
      </c>
      <c r="H48" s="114">
        <v>139</v>
      </c>
      <c r="I48" s="140">
        <v>146</v>
      </c>
      <c r="J48" s="115">
        <v>-11</v>
      </c>
      <c r="K48" s="116">
        <v>-7.5342465753424657</v>
      </c>
    </row>
    <row r="49" spans="1:11" ht="14.1" customHeight="1" x14ac:dyDescent="0.2">
      <c r="A49" s="306">
        <v>63</v>
      </c>
      <c r="B49" s="307" t="s">
        <v>271</v>
      </c>
      <c r="C49" s="308"/>
      <c r="D49" s="113">
        <v>8.938547486033519</v>
      </c>
      <c r="E49" s="115">
        <v>192</v>
      </c>
      <c r="F49" s="114">
        <v>234</v>
      </c>
      <c r="G49" s="114">
        <v>173</v>
      </c>
      <c r="H49" s="114">
        <v>148</v>
      </c>
      <c r="I49" s="140">
        <v>170</v>
      </c>
      <c r="J49" s="115">
        <v>22</v>
      </c>
      <c r="K49" s="116">
        <v>12.941176470588236</v>
      </c>
    </row>
    <row r="50" spans="1:11" ht="14.1" customHeight="1" x14ac:dyDescent="0.2">
      <c r="A50" s="306" t="s">
        <v>272</v>
      </c>
      <c r="B50" s="307" t="s">
        <v>273</v>
      </c>
      <c r="C50" s="308"/>
      <c r="D50" s="113">
        <v>4.5158286778398509</v>
      </c>
      <c r="E50" s="115">
        <v>97</v>
      </c>
      <c r="F50" s="114">
        <v>96</v>
      </c>
      <c r="G50" s="114">
        <v>88</v>
      </c>
      <c r="H50" s="114">
        <v>66</v>
      </c>
      <c r="I50" s="140">
        <v>73</v>
      </c>
      <c r="J50" s="115">
        <v>24</v>
      </c>
      <c r="K50" s="116">
        <v>32.876712328767127</v>
      </c>
    </row>
    <row r="51" spans="1:11" ht="14.1" customHeight="1" x14ac:dyDescent="0.2">
      <c r="A51" s="306" t="s">
        <v>274</v>
      </c>
      <c r="B51" s="307" t="s">
        <v>275</v>
      </c>
      <c r="C51" s="308"/>
      <c r="D51" s="113">
        <v>4.0502793296089381</v>
      </c>
      <c r="E51" s="115">
        <v>87</v>
      </c>
      <c r="F51" s="114">
        <v>134</v>
      </c>
      <c r="G51" s="114">
        <v>80</v>
      </c>
      <c r="H51" s="114">
        <v>80</v>
      </c>
      <c r="I51" s="140">
        <v>92</v>
      </c>
      <c r="J51" s="115">
        <v>-5</v>
      </c>
      <c r="K51" s="116">
        <v>-5.4347826086956523</v>
      </c>
    </row>
    <row r="52" spans="1:11" ht="14.1" customHeight="1" x14ac:dyDescent="0.2">
      <c r="A52" s="306">
        <v>71</v>
      </c>
      <c r="B52" s="307" t="s">
        <v>276</v>
      </c>
      <c r="C52" s="308"/>
      <c r="D52" s="113">
        <v>6.9366852886405956</v>
      </c>
      <c r="E52" s="115">
        <v>149</v>
      </c>
      <c r="F52" s="114">
        <v>122</v>
      </c>
      <c r="G52" s="114">
        <v>152</v>
      </c>
      <c r="H52" s="114">
        <v>135</v>
      </c>
      <c r="I52" s="140">
        <v>171</v>
      </c>
      <c r="J52" s="115">
        <v>-22</v>
      </c>
      <c r="K52" s="116">
        <v>-12.865497076023392</v>
      </c>
    </row>
    <row r="53" spans="1:11" ht="14.1" customHeight="1" x14ac:dyDescent="0.2">
      <c r="A53" s="306" t="s">
        <v>277</v>
      </c>
      <c r="B53" s="307" t="s">
        <v>278</v>
      </c>
      <c r="C53" s="308"/>
      <c r="D53" s="113">
        <v>1.9087523277467411</v>
      </c>
      <c r="E53" s="115">
        <v>41</v>
      </c>
      <c r="F53" s="114">
        <v>35</v>
      </c>
      <c r="G53" s="114">
        <v>50</v>
      </c>
      <c r="H53" s="114">
        <v>26</v>
      </c>
      <c r="I53" s="140">
        <v>59</v>
      </c>
      <c r="J53" s="115">
        <v>-18</v>
      </c>
      <c r="K53" s="116">
        <v>-30.508474576271187</v>
      </c>
    </row>
    <row r="54" spans="1:11" ht="14.1" customHeight="1" x14ac:dyDescent="0.2">
      <c r="A54" s="306" t="s">
        <v>279</v>
      </c>
      <c r="B54" s="307" t="s">
        <v>280</v>
      </c>
      <c r="C54" s="308"/>
      <c r="D54" s="113">
        <v>4.5158286778398509</v>
      </c>
      <c r="E54" s="115">
        <v>97</v>
      </c>
      <c r="F54" s="114">
        <v>77</v>
      </c>
      <c r="G54" s="114">
        <v>88</v>
      </c>
      <c r="H54" s="114">
        <v>90</v>
      </c>
      <c r="I54" s="140">
        <v>92</v>
      </c>
      <c r="J54" s="115">
        <v>5</v>
      </c>
      <c r="K54" s="116">
        <v>5.4347826086956523</v>
      </c>
    </row>
    <row r="55" spans="1:11" ht="14.1" customHeight="1" x14ac:dyDescent="0.2">
      <c r="A55" s="306">
        <v>72</v>
      </c>
      <c r="B55" s="307" t="s">
        <v>281</v>
      </c>
      <c r="C55" s="308"/>
      <c r="D55" s="113">
        <v>2.1415270018621975</v>
      </c>
      <c r="E55" s="115">
        <v>46</v>
      </c>
      <c r="F55" s="114">
        <v>25</v>
      </c>
      <c r="G55" s="114">
        <v>48</v>
      </c>
      <c r="H55" s="114">
        <v>24</v>
      </c>
      <c r="I55" s="140">
        <v>43</v>
      </c>
      <c r="J55" s="115">
        <v>3</v>
      </c>
      <c r="K55" s="116">
        <v>6.9767441860465116</v>
      </c>
    </row>
    <row r="56" spans="1:11" ht="14.1" customHeight="1" x14ac:dyDescent="0.2">
      <c r="A56" s="306" t="s">
        <v>282</v>
      </c>
      <c r="B56" s="307" t="s">
        <v>283</v>
      </c>
      <c r="C56" s="308"/>
      <c r="D56" s="113">
        <v>1.4432029795158288</v>
      </c>
      <c r="E56" s="115">
        <v>31</v>
      </c>
      <c r="F56" s="114">
        <v>14</v>
      </c>
      <c r="G56" s="114">
        <v>28</v>
      </c>
      <c r="H56" s="114">
        <v>10</v>
      </c>
      <c r="I56" s="140">
        <v>33</v>
      </c>
      <c r="J56" s="115">
        <v>-2</v>
      </c>
      <c r="K56" s="116">
        <v>-6.0606060606060606</v>
      </c>
    </row>
    <row r="57" spans="1:11" ht="14.1" customHeight="1" x14ac:dyDescent="0.2">
      <c r="A57" s="306" t="s">
        <v>284</v>
      </c>
      <c r="B57" s="307" t="s">
        <v>285</v>
      </c>
      <c r="C57" s="308"/>
      <c r="D57" s="113">
        <v>0.37243947858472998</v>
      </c>
      <c r="E57" s="115">
        <v>8</v>
      </c>
      <c r="F57" s="114">
        <v>3</v>
      </c>
      <c r="G57" s="114">
        <v>9</v>
      </c>
      <c r="H57" s="114">
        <v>7</v>
      </c>
      <c r="I57" s="140">
        <v>4</v>
      </c>
      <c r="J57" s="115">
        <v>4</v>
      </c>
      <c r="K57" s="116">
        <v>100</v>
      </c>
    </row>
    <row r="58" spans="1:11" ht="14.1" customHeight="1" x14ac:dyDescent="0.2">
      <c r="A58" s="306">
        <v>73</v>
      </c>
      <c r="B58" s="307" t="s">
        <v>286</v>
      </c>
      <c r="C58" s="308"/>
      <c r="D58" s="113">
        <v>0.88454376163873372</v>
      </c>
      <c r="E58" s="115">
        <v>19</v>
      </c>
      <c r="F58" s="114">
        <v>16</v>
      </c>
      <c r="G58" s="114">
        <v>31</v>
      </c>
      <c r="H58" s="114">
        <v>18</v>
      </c>
      <c r="I58" s="140">
        <v>23</v>
      </c>
      <c r="J58" s="115">
        <v>-4</v>
      </c>
      <c r="K58" s="116">
        <v>-17.391304347826086</v>
      </c>
    </row>
    <row r="59" spans="1:11" ht="14.1" customHeight="1" x14ac:dyDescent="0.2">
      <c r="A59" s="306" t="s">
        <v>287</v>
      </c>
      <c r="B59" s="307" t="s">
        <v>288</v>
      </c>
      <c r="C59" s="308"/>
      <c r="D59" s="113">
        <v>0.74487895716945995</v>
      </c>
      <c r="E59" s="115">
        <v>16</v>
      </c>
      <c r="F59" s="114">
        <v>15</v>
      </c>
      <c r="G59" s="114">
        <v>26</v>
      </c>
      <c r="H59" s="114">
        <v>15</v>
      </c>
      <c r="I59" s="140">
        <v>19</v>
      </c>
      <c r="J59" s="115">
        <v>-3</v>
      </c>
      <c r="K59" s="116">
        <v>-15.789473684210526</v>
      </c>
    </row>
    <row r="60" spans="1:11" ht="14.1" customHeight="1" x14ac:dyDescent="0.2">
      <c r="A60" s="306">
        <v>81</v>
      </c>
      <c r="B60" s="307" t="s">
        <v>289</v>
      </c>
      <c r="C60" s="308"/>
      <c r="D60" s="113">
        <v>4.6089385474860336</v>
      </c>
      <c r="E60" s="115">
        <v>99</v>
      </c>
      <c r="F60" s="114">
        <v>77</v>
      </c>
      <c r="G60" s="114">
        <v>114</v>
      </c>
      <c r="H60" s="114">
        <v>81</v>
      </c>
      <c r="I60" s="140">
        <v>102</v>
      </c>
      <c r="J60" s="115">
        <v>-3</v>
      </c>
      <c r="K60" s="116">
        <v>-2.9411764705882355</v>
      </c>
    </row>
    <row r="61" spans="1:11" ht="14.1" customHeight="1" x14ac:dyDescent="0.2">
      <c r="A61" s="306" t="s">
        <v>290</v>
      </c>
      <c r="B61" s="307" t="s">
        <v>291</v>
      </c>
      <c r="C61" s="308"/>
      <c r="D61" s="113">
        <v>1.2104283054003724</v>
      </c>
      <c r="E61" s="115">
        <v>26</v>
      </c>
      <c r="F61" s="114">
        <v>25</v>
      </c>
      <c r="G61" s="114">
        <v>51</v>
      </c>
      <c r="H61" s="114">
        <v>29</v>
      </c>
      <c r="I61" s="140">
        <v>37</v>
      </c>
      <c r="J61" s="115">
        <v>-11</v>
      </c>
      <c r="K61" s="116">
        <v>-29.72972972972973</v>
      </c>
    </row>
    <row r="62" spans="1:11" ht="14.1" customHeight="1" x14ac:dyDescent="0.2">
      <c r="A62" s="306" t="s">
        <v>292</v>
      </c>
      <c r="B62" s="307" t="s">
        <v>293</v>
      </c>
      <c r="C62" s="308"/>
      <c r="D62" s="113">
        <v>1.5363128491620113</v>
      </c>
      <c r="E62" s="115">
        <v>33</v>
      </c>
      <c r="F62" s="114">
        <v>24</v>
      </c>
      <c r="G62" s="114">
        <v>35</v>
      </c>
      <c r="H62" s="114">
        <v>25</v>
      </c>
      <c r="I62" s="140">
        <v>24</v>
      </c>
      <c r="J62" s="115">
        <v>9</v>
      </c>
      <c r="K62" s="116">
        <v>37.5</v>
      </c>
    </row>
    <row r="63" spans="1:11" ht="14.1" customHeight="1" x14ac:dyDescent="0.2">
      <c r="A63" s="306"/>
      <c r="B63" s="307" t="s">
        <v>294</v>
      </c>
      <c r="C63" s="308"/>
      <c r="D63" s="113">
        <v>1.3500931098696463</v>
      </c>
      <c r="E63" s="115">
        <v>29</v>
      </c>
      <c r="F63" s="114">
        <v>18</v>
      </c>
      <c r="G63" s="114">
        <v>32</v>
      </c>
      <c r="H63" s="114">
        <v>22</v>
      </c>
      <c r="I63" s="140">
        <v>22</v>
      </c>
      <c r="J63" s="115">
        <v>7</v>
      </c>
      <c r="K63" s="116">
        <v>31.818181818181817</v>
      </c>
    </row>
    <row r="64" spans="1:11" ht="14.1" customHeight="1" x14ac:dyDescent="0.2">
      <c r="A64" s="306" t="s">
        <v>295</v>
      </c>
      <c r="B64" s="307" t="s">
        <v>296</v>
      </c>
      <c r="C64" s="308"/>
      <c r="D64" s="113">
        <v>0.51210428305400368</v>
      </c>
      <c r="E64" s="115">
        <v>11</v>
      </c>
      <c r="F64" s="114">
        <v>8</v>
      </c>
      <c r="G64" s="114">
        <v>13</v>
      </c>
      <c r="H64" s="114">
        <v>10</v>
      </c>
      <c r="I64" s="140">
        <v>10</v>
      </c>
      <c r="J64" s="115">
        <v>1</v>
      </c>
      <c r="K64" s="116">
        <v>10</v>
      </c>
    </row>
    <row r="65" spans="1:11" ht="14.1" customHeight="1" x14ac:dyDescent="0.2">
      <c r="A65" s="306" t="s">
        <v>297</v>
      </c>
      <c r="B65" s="307" t="s">
        <v>298</v>
      </c>
      <c r="C65" s="308"/>
      <c r="D65" s="113">
        <v>0.88454376163873372</v>
      </c>
      <c r="E65" s="115">
        <v>19</v>
      </c>
      <c r="F65" s="114">
        <v>14</v>
      </c>
      <c r="G65" s="114">
        <v>8</v>
      </c>
      <c r="H65" s="114">
        <v>8</v>
      </c>
      <c r="I65" s="140">
        <v>9</v>
      </c>
      <c r="J65" s="115">
        <v>10</v>
      </c>
      <c r="K65" s="116">
        <v>111.11111111111111</v>
      </c>
    </row>
    <row r="66" spans="1:11" ht="14.1" customHeight="1" x14ac:dyDescent="0.2">
      <c r="A66" s="306">
        <v>82</v>
      </c>
      <c r="B66" s="307" t="s">
        <v>299</v>
      </c>
      <c r="C66" s="308"/>
      <c r="D66" s="113">
        <v>2.9795158286778398</v>
      </c>
      <c r="E66" s="115">
        <v>64</v>
      </c>
      <c r="F66" s="114">
        <v>56</v>
      </c>
      <c r="G66" s="114">
        <v>83</v>
      </c>
      <c r="H66" s="114">
        <v>62</v>
      </c>
      <c r="I66" s="140">
        <v>64</v>
      </c>
      <c r="J66" s="115">
        <v>0</v>
      </c>
      <c r="K66" s="116">
        <v>0</v>
      </c>
    </row>
    <row r="67" spans="1:11" ht="14.1" customHeight="1" x14ac:dyDescent="0.2">
      <c r="A67" s="306" t="s">
        <v>300</v>
      </c>
      <c r="B67" s="307" t="s">
        <v>301</v>
      </c>
      <c r="C67" s="308"/>
      <c r="D67" s="113">
        <v>1.3500931098696463</v>
      </c>
      <c r="E67" s="115">
        <v>29</v>
      </c>
      <c r="F67" s="114">
        <v>40</v>
      </c>
      <c r="G67" s="114">
        <v>52</v>
      </c>
      <c r="H67" s="114">
        <v>39</v>
      </c>
      <c r="I67" s="140">
        <v>47</v>
      </c>
      <c r="J67" s="115">
        <v>-18</v>
      </c>
      <c r="K67" s="116">
        <v>-38.297872340425535</v>
      </c>
    </row>
    <row r="68" spans="1:11" ht="14.1" customHeight="1" x14ac:dyDescent="0.2">
      <c r="A68" s="306" t="s">
        <v>302</v>
      </c>
      <c r="B68" s="307" t="s">
        <v>303</v>
      </c>
      <c r="C68" s="308"/>
      <c r="D68" s="113">
        <v>0.88454376163873372</v>
      </c>
      <c r="E68" s="115">
        <v>19</v>
      </c>
      <c r="F68" s="114">
        <v>12</v>
      </c>
      <c r="G68" s="114">
        <v>17</v>
      </c>
      <c r="H68" s="114">
        <v>13</v>
      </c>
      <c r="I68" s="140">
        <v>9</v>
      </c>
      <c r="J68" s="115">
        <v>10</v>
      </c>
      <c r="K68" s="116">
        <v>111.11111111111111</v>
      </c>
    </row>
    <row r="69" spans="1:11" ht="14.1" customHeight="1" x14ac:dyDescent="0.2">
      <c r="A69" s="306">
        <v>83</v>
      </c>
      <c r="B69" s="307" t="s">
        <v>304</v>
      </c>
      <c r="C69" s="308"/>
      <c r="D69" s="113">
        <v>2.5605214152700184</v>
      </c>
      <c r="E69" s="115">
        <v>55</v>
      </c>
      <c r="F69" s="114">
        <v>44</v>
      </c>
      <c r="G69" s="114">
        <v>116</v>
      </c>
      <c r="H69" s="114">
        <v>56</v>
      </c>
      <c r="I69" s="140">
        <v>62</v>
      </c>
      <c r="J69" s="115">
        <v>-7</v>
      </c>
      <c r="K69" s="116">
        <v>-11.290322580645162</v>
      </c>
    </row>
    <row r="70" spans="1:11" ht="14.1" customHeight="1" x14ac:dyDescent="0.2">
      <c r="A70" s="306" t="s">
        <v>305</v>
      </c>
      <c r="B70" s="307" t="s">
        <v>306</v>
      </c>
      <c r="C70" s="308"/>
      <c r="D70" s="113">
        <v>1.7690875232774674</v>
      </c>
      <c r="E70" s="115">
        <v>38</v>
      </c>
      <c r="F70" s="114">
        <v>29</v>
      </c>
      <c r="G70" s="114">
        <v>102</v>
      </c>
      <c r="H70" s="114">
        <v>42</v>
      </c>
      <c r="I70" s="140">
        <v>51</v>
      </c>
      <c r="J70" s="115">
        <v>-13</v>
      </c>
      <c r="K70" s="116">
        <v>-25.490196078431371</v>
      </c>
    </row>
    <row r="71" spans="1:11" ht="14.1" customHeight="1" x14ac:dyDescent="0.2">
      <c r="A71" s="306"/>
      <c r="B71" s="307" t="s">
        <v>307</v>
      </c>
      <c r="C71" s="308"/>
      <c r="D71" s="113">
        <v>1.1638733705772812</v>
      </c>
      <c r="E71" s="115">
        <v>25</v>
      </c>
      <c r="F71" s="114">
        <v>13</v>
      </c>
      <c r="G71" s="114">
        <v>76</v>
      </c>
      <c r="H71" s="114">
        <v>31</v>
      </c>
      <c r="I71" s="140">
        <v>25</v>
      </c>
      <c r="J71" s="115">
        <v>0</v>
      </c>
      <c r="K71" s="116">
        <v>0</v>
      </c>
    </row>
    <row r="72" spans="1:11" ht="14.1" customHeight="1" x14ac:dyDescent="0.2">
      <c r="A72" s="306">
        <v>84</v>
      </c>
      <c r="B72" s="307" t="s">
        <v>308</v>
      </c>
      <c r="C72" s="308"/>
      <c r="D72" s="113">
        <v>0.55865921787709494</v>
      </c>
      <c r="E72" s="115">
        <v>12</v>
      </c>
      <c r="F72" s="114">
        <v>10</v>
      </c>
      <c r="G72" s="114">
        <v>53</v>
      </c>
      <c r="H72" s="114">
        <v>10</v>
      </c>
      <c r="I72" s="140">
        <v>8</v>
      </c>
      <c r="J72" s="115">
        <v>4</v>
      </c>
      <c r="K72" s="116">
        <v>50</v>
      </c>
    </row>
    <row r="73" spans="1:11" ht="14.1" customHeight="1" x14ac:dyDescent="0.2">
      <c r="A73" s="306" t="s">
        <v>309</v>
      </c>
      <c r="B73" s="307" t="s">
        <v>310</v>
      </c>
      <c r="C73" s="308"/>
      <c r="D73" s="113">
        <v>0.18621973929236499</v>
      </c>
      <c r="E73" s="115">
        <v>4</v>
      </c>
      <c r="F73" s="114" t="s">
        <v>513</v>
      </c>
      <c r="G73" s="114">
        <v>33</v>
      </c>
      <c r="H73" s="114" t="s">
        <v>513</v>
      </c>
      <c r="I73" s="140" t="s">
        <v>513</v>
      </c>
      <c r="J73" s="115" t="s">
        <v>513</v>
      </c>
      <c r="K73" s="116" t="s">
        <v>513</v>
      </c>
    </row>
    <row r="74" spans="1:11" ht="14.1" customHeight="1" x14ac:dyDescent="0.2">
      <c r="A74" s="306" t="s">
        <v>311</v>
      </c>
      <c r="B74" s="307" t="s">
        <v>312</v>
      </c>
      <c r="C74" s="308"/>
      <c r="D74" s="113" t="s">
        <v>513</v>
      </c>
      <c r="E74" s="115" t="s">
        <v>513</v>
      </c>
      <c r="F74" s="114">
        <v>0</v>
      </c>
      <c r="G74" s="114">
        <v>8</v>
      </c>
      <c r="H74" s="114" t="s">
        <v>513</v>
      </c>
      <c r="I74" s="140" t="s">
        <v>513</v>
      </c>
      <c r="J74" s="115" t="s">
        <v>513</v>
      </c>
      <c r="K74" s="116" t="s">
        <v>513</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t="s">
        <v>513</v>
      </c>
      <c r="E76" s="115" t="s">
        <v>513</v>
      </c>
      <c r="F76" s="114">
        <v>0</v>
      </c>
      <c r="G76" s="114" t="s">
        <v>513</v>
      </c>
      <c r="H76" s="114">
        <v>0</v>
      </c>
      <c r="I76" s="140">
        <v>0</v>
      </c>
      <c r="J76" s="115" t="s">
        <v>513</v>
      </c>
      <c r="K76" s="116" t="s">
        <v>513</v>
      </c>
    </row>
    <row r="77" spans="1:11" ht="14.1" customHeight="1" x14ac:dyDescent="0.2">
      <c r="A77" s="306">
        <v>92</v>
      </c>
      <c r="B77" s="307" t="s">
        <v>316</v>
      </c>
      <c r="C77" s="308"/>
      <c r="D77" s="113">
        <v>0.41899441340782123</v>
      </c>
      <c r="E77" s="115">
        <v>9</v>
      </c>
      <c r="F77" s="114">
        <v>6</v>
      </c>
      <c r="G77" s="114">
        <v>13</v>
      </c>
      <c r="H77" s="114">
        <v>5</v>
      </c>
      <c r="I77" s="140">
        <v>5</v>
      </c>
      <c r="J77" s="115">
        <v>4</v>
      </c>
      <c r="K77" s="116">
        <v>80</v>
      </c>
    </row>
    <row r="78" spans="1:11" ht="14.1" customHeight="1" x14ac:dyDescent="0.2">
      <c r="A78" s="306">
        <v>93</v>
      </c>
      <c r="B78" s="307" t="s">
        <v>317</v>
      </c>
      <c r="C78" s="308"/>
      <c r="D78" s="113" t="s">
        <v>513</v>
      </c>
      <c r="E78" s="115" t="s">
        <v>513</v>
      </c>
      <c r="F78" s="114" t="s">
        <v>513</v>
      </c>
      <c r="G78" s="114">
        <v>5</v>
      </c>
      <c r="H78" s="114" t="s">
        <v>513</v>
      </c>
      <c r="I78" s="140">
        <v>3</v>
      </c>
      <c r="J78" s="115" t="s">
        <v>513</v>
      </c>
      <c r="K78" s="116" t="s">
        <v>513</v>
      </c>
    </row>
    <row r="79" spans="1:11" ht="14.1" customHeight="1" x14ac:dyDescent="0.2">
      <c r="A79" s="306">
        <v>94</v>
      </c>
      <c r="B79" s="307" t="s">
        <v>318</v>
      </c>
      <c r="C79" s="308"/>
      <c r="D79" s="113">
        <v>0</v>
      </c>
      <c r="E79" s="115">
        <v>0</v>
      </c>
      <c r="F79" s="114">
        <v>0</v>
      </c>
      <c r="G79" s="114">
        <v>4</v>
      </c>
      <c r="H79" s="114">
        <v>0</v>
      </c>
      <c r="I79" s="140" t="s">
        <v>513</v>
      </c>
      <c r="J79" s="115" t="s">
        <v>513</v>
      </c>
      <c r="K79" s="116" t="s">
        <v>513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0.41899441340782123</v>
      </c>
      <c r="E81" s="143">
        <v>9</v>
      </c>
      <c r="F81" s="144">
        <v>6</v>
      </c>
      <c r="G81" s="144">
        <v>32</v>
      </c>
      <c r="H81" s="144">
        <v>4</v>
      </c>
      <c r="I81" s="145">
        <v>4</v>
      </c>
      <c r="J81" s="143">
        <v>5</v>
      </c>
      <c r="K81" s="146">
        <v>125</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21296</v>
      </c>
      <c r="C10" s="114">
        <v>11148</v>
      </c>
      <c r="D10" s="114">
        <v>10148</v>
      </c>
      <c r="E10" s="114">
        <v>16064</v>
      </c>
      <c r="F10" s="114">
        <v>4814</v>
      </c>
      <c r="G10" s="114">
        <v>3743</v>
      </c>
      <c r="H10" s="114">
        <v>5165</v>
      </c>
      <c r="I10" s="115">
        <v>6308</v>
      </c>
      <c r="J10" s="114">
        <v>4944</v>
      </c>
      <c r="K10" s="114">
        <v>1364</v>
      </c>
      <c r="L10" s="423">
        <v>2131</v>
      </c>
      <c r="M10" s="424">
        <v>2156</v>
      </c>
    </row>
    <row r="11" spans="1:13" ht="11.1" customHeight="1" x14ac:dyDescent="0.2">
      <c r="A11" s="422" t="s">
        <v>387</v>
      </c>
      <c r="B11" s="115">
        <v>22620</v>
      </c>
      <c r="C11" s="114">
        <v>12331</v>
      </c>
      <c r="D11" s="114">
        <v>10289</v>
      </c>
      <c r="E11" s="114">
        <v>17305</v>
      </c>
      <c r="F11" s="114">
        <v>4910</v>
      </c>
      <c r="G11" s="114">
        <v>3815</v>
      </c>
      <c r="H11" s="114">
        <v>5594</v>
      </c>
      <c r="I11" s="115">
        <v>6334</v>
      </c>
      <c r="J11" s="114">
        <v>4886</v>
      </c>
      <c r="K11" s="114">
        <v>1448</v>
      </c>
      <c r="L11" s="423">
        <v>2547</v>
      </c>
      <c r="M11" s="424">
        <v>1258</v>
      </c>
    </row>
    <row r="12" spans="1:13" ht="11.1" customHeight="1" x14ac:dyDescent="0.2">
      <c r="A12" s="422" t="s">
        <v>388</v>
      </c>
      <c r="B12" s="115">
        <v>23156</v>
      </c>
      <c r="C12" s="114">
        <v>12575</v>
      </c>
      <c r="D12" s="114">
        <v>10581</v>
      </c>
      <c r="E12" s="114">
        <v>17649</v>
      </c>
      <c r="F12" s="114">
        <v>5087</v>
      </c>
      <c r="G12" s="114">
        <v>4124</v>
      </c>
      <c r="H12" s="114">
        <v>5736</v>
      </c>
      <c r="I12" s="115">
        <v>6348</v>
      </c>
      <c r="J12" s="114">
        <v>4853</v>
      </c>
      <c r="K12" s="114">
        <v>1495</v>
      </c>
      <c r="L12" s="423">
        <v>2326</v>
      </c>
      <c r="M12" s="424">
        <v>1863</v>
      </c>
    </row>
    <row r="13" spans="1:13" s="110" customFormat="1" ht="11.1" customHeight="1" x14ac:dyDescent="0.2">
      <c r="A13" s="422" t="s">
        <v>389</v>
      </c>
      <c r="B13" s="115">
        <v>22090</v>
      </c>
      <c r="C13" s="114">
        <v>11545</v>
      </c>
      <c r="D13" s="114">
        <v>10545</v>
      </c>
      <c r="E13" s="114">
        <v>16555</v>
      </c>
      <c r="F13" s="114">
        <v>5116</v>
      </c>
      <c r="G13" s="114">
        <v>3922</v>
      </c>
      <c r="H13" s="114">
        <v>5577</v>
      </c>
      <c r="I13" s="115">
        <v>6396</v>
      </c>
      <c r="J13" s="114">
        <v>4918</v>
      </c>
      <c r="K13" s="114">
        <v>1478</v>
      </c>
      <c r="L13" s="423">
        <v>1438</v>
      </c>
      <c r="M13" s="424">
        <v>2512</v>
      </c>
    </row>
    <row r="14" spans="1:13" ht="15" customHeight="1" x14ac:dyDescent="0.2">
      <c r="A14" s="422" t="s">
        <v>390</v>
      </c>
      <c r="B14" s="115">
        <v>22632</v>
      </c>
      <c r="C14" s="114">
        <v>12068</v>
      </c>
      <c r="D14" s="114">
        <v>10564</v>
      </c>
      <c r="E14" s="114">
        <v>16320</v>
      </c>
      <c r="F14" s="114">
        <v>5999</v>
      </c>
      <c r="G14" s="114">
        <v>3925</v>
      </c>
      <c r="H14" s="114">
        <v>5755</v>
      </c>
      <c r="I14" s="115">
        <v>6342</v>
      </c>
      <c r="J14" s="114">
        <v>4865</v>
      </c>
      <c r="K14" s="114">
        <v>1477</v>
      </c>
      <c r="L14" s="423">
        <v>3070</v>
      </c>
      <c r="M14" s="424">
        <v>2547</v>
      </c>
    </row>
    <row r="15" spans="1:13" ht="11.1" customHeight="1" x14ac:dyDescent="0.2">
      <c r="A15" s="422" t="s">
        <v>387</v>
      </c>
      <c r="B15" s="115">
        <v>23340</v>
      </c>
      <c r="C15" s="114">
        <v>12630</v>
      </c>
      <c r="D15" s="114">
        <v>10710</v>
      </c>
      <c r="E15" s="114">
        <v>16860</v>
      </c>
      <c r="F15" s="114">
        <v>6177</v>
      </c>
      <c r="G15" s="114">
        <v>3913</v>
      </c>
      <c r="H15" s="114">
        <v>6055</v>
      </c>
      <c r="I15" s="115">
        <v>6408</v>
      </c>
      <c r="J15" s="114">
        <v>4894</v>
      </c>
      <c r="K15" s="114">
        <v>1514</v>
      </c>
      <c r="L15" s="423">
        <v>1930</v>
      </c>
      <c r="M15" s="424">
        <v>1239</v>
      </c>
    </row>
    <row r="16" spans="1:13" ht="11.1" customHeight="1" x14ac:dyDescent="0.2">
      <c r="A16" s="422" t="s">
        <v>388</v>
      </c>
      <c r="B16" s="115">
        <v>23844</v>
      </c>
      <c r="C16" s="114">
        <v>12950</v>
      </c>
      <c r="D16" s="114">
        <v>10894</v>
      </c>
      <c r="E16" s="114">
        <v>17258</v>
      </c>
      <c r="F16" s="114">
        <v>6268</v>
      </c>
      <c r="G16" s="114">
        <v>4252</v>
      </c>
      <c r="H16" s="114">
        <v>6181</v>
      </c>
      <c r="I16" s="115">
        <v>6443</v>
      </c>
      <c r="J16" s="114">
        <v>4889</v>
      </c>
      <c r="K16" s="114">
        <v>1554</v>
      </c>
      <c r="L16" s="423">
        <v>2231</v>
      </c>
      <c r="M16" s="424">
        <v>1786</v>
      </c>
    </row>
    <row r="17" spans="1:13" s="110" customFormat="1" ht="11.1" customHeight="1" x14ac:dyDescent="0.2">
      <c r="A17" s="422" t="s">
        <v>389</v>
      </c>
      <c r="B17" s="115">
        <v>22728</v>
      </c>
      <c r="C17" s="114">
        <v>11888</v>
      </c>
      <c r="D17" s="114">
        <v>10840</v>
      </c>
      <c r="E17" s="114">
        <v>16499</v>
      </c>
      <c r="F17" s="114">
        <v>6219</v>
      </c>
      <c r="G17" s="114">
        <v>4016</v>
      </c>
      <c r="H17" s="114">
        <v>5992</v>
      </c>
      <c r="I17" s="115">
        <v>6454</v>
      </c>
      <c r="J17" s="114">
        <v>4911</v>
      </c>
      <c r="K17" s="114">
        <v>1543</v>
      </c>
      <c r="L17" s="423">
        <v>1371</v>
      </c>
      <c r="M17" s="424">
        <v>2531</v>
      </c>
    </row>
    <row r="18" spans="1:13" ht="15" customHeight="1" x14ac:dyDescent="0.2">
      <c r="A18" s="422" t="s">
        <v>391</v>
      </c>
      <c r="B18" s="115">
        <v>23171</v>
      </c>
      <c r="C18" s="114">
        <v>12359</v>
      </c>
      <c r="D18" s="114">
        <v>10812</v>
      </c>
      <c r="E18" s="114">
        <v>16625</v>
      </c>
      <c r="F18" s="114">
        <v>6342</v>
      </c>
      <c r="G18" s="114">
        <v>3962</v>
      </c>
      <c r="H18" s="114">
        <v>6161</v>
      </c>
      <c r="I18" s="115">
        <v>6487</v>
      </c>
      <c r="J18" s="114">
        <v>4944</v>
      </c>
      <c r="K18" s="114">
        <v>1543</v>
      </c>
      <c r="L18" s="423">
        <v>2550</v>
      </c>
      <c r="M18" s="424">
        <v>2122</v>
      </c>
    </row>
    <row r="19" spans="1:13" ht="11.1" customHeight="1" x14ac:dyDescent="0.2">
      <c r="A19" s="422" t="s">
        <v>387</v>
      </c>
      <c r="B19" s="115">
        <v>23859</v>
      </c>
      <c r="C19" s="114">
        <v>12963</v>
      </c>
      <c r="D19" s="114">
        <v>10896</v>
      </c>
      <c r="E19" s="114">
        <v>17154</v>
      </c>
      <c r="F19" s="114">
        <v>6510</v>
      </c>
      <c r="G19" s="114">
        <v>3906</v>
      </c>
      <c r="H19" s="114">
        <v>6473</v>
      </c>
      <c r="I19" s="115">
        <v>6612</v>
      </c>
      <c r="J19" s="114">
        <v>4936</v>
      </c>
      <c r="K19" s="114">
        <v>1676</v>
      </c>
      <c r="L19" s="423">
        <v>1840</v>
      </c>
      <c r="M19" s="424">
        <v>1194</v>
      </c>
    </row>
    <row r="20" spans="1:13" ht="11.1" customHeight="1" x14ac:dyDescent="0.2">
      <c r="A20" s="422" t="s">
        <v>388</v>
      </c>
      <c r="B20" s="115">
        <v>24237</v>
      </c>
      <c r="C20" s="114">
        <v>13205</v>
      </c>
      <c r="D20" s="114">
        <v>11032</v>
      </c>
      <c r="E20" s="114">
        <v>17446</v>
      </c>
      <c r="F20" s="114">
        <v>6546</v>
      </c>
      <c r="G20" s="114">
        <v>4227</v>
      </c>
      <c r="H20" s="114">
        <v>6578</v>
      </c>
      <c r="I20" s="115">
        <v>6579</v>
      </c>
      <c r="J20" s="114">
        <v>4883</v>
      </c>
      <c r="K20" s="114">
        <v>1696</v>
      </c>
      <c r="L20" s="423">
        <v>2307</v>
      </c>
      <c r="M20" s="424">
        <v>1927</v>
      </c>
    </row>
    <row r="21" spans="1:13" s="110" customFormat="1" ht="11.1" customHeight="1" x14ac:dyDescent="0.2">
      <c r="A21" s="422" t="s">
        <v>389</v>
      </c>
      <c r="B21" s="115">
        <v>22967</v>
      </c>
      <c r="C21" s="114">
        <v>11974</v>
      </c>
      <c r="D21" s="114">
        <v>10993</v>
      </c>
      <c r="E21" s="114">
        <v>16533</v>
      </c>
      <c r="F21" s="114">
        <v>6430</v>
      </c>
      <c r="G21" s="114">
        <v>3923</v>
      </c>
      <c r="H21" s="114">
        <v>6348</v>
      </c>
      <c r="I21" s="115">
        <v>6661</v>
      </c>
      <c r="J21" s="114">
        <v>4929</v>
      </c>
      <c r="K21" s="114">
        <v>1732</v>
      </c>
      <c r="L21" s="423">
        <v>1316</v>
      </c>
      <c r="M21" s="424">
        <v>2607</v>
      </c>
    </row>
    <row r="22" spans="1:13" ht="15" customHeight="1" x14ac:dyDescent="0.2">
      <c r="A22" s="422" t="s">
        <v>392</v>
      </c>
      <c r="B22" s="115">
        <v>23236</v>
      </c>
      <c r="C22" s="114">
        <v>12236</v>
      </c>
      <c r="D22" s="114">
        <v>11000</v>
      </c>
      <c r="E22" s="114">
        <v>16758</v>
      </c>
      <c r="F22" s="114">
        <v>6412</v>
      </c>
      <c r="G22" s="114">
        <v>3846</v>
      </c>
      <c r="H22" s="114">
        <v>6503</v>
      </c>
      <c r="I22" s="115">
        <v>6702</v>
      </c>
      <c r="J22" s="114">
        <v>4953</v>
      </c>
      <c r="K22" s="114">
        <v>1749</v>
      </c>
      <c r="L22" s="423">
        <v>2090</v>
      </c>
      <c r="M22" s="424">
        <v>1903</v>
      </c>
    </row>
    <row r="23" spans="1:13" ht="11.1" customHeight="1" x14ac:dyDescent="0.2">
      <c r="A23" s="422" t="s">
        <v>387</v>
      </c>
      <c r="B23" s="115">
        <v>24163</v>
      </c>
      <c r="C23" s="114">
        <v>13071</v>
      </c>
      <c r="D23" s="114">
        <v>11092</v>
      </c>
      <c r="E23" s="114">
        <v>17592</v>
      </c>
      <c r="F23" s="114">
        <v>6506</v>
      </c>
      <c r="G23" s="114">
        <v>3798</v>
      </c>
      <c r="H23" s="114">
        <v>6879</v>
      </c>
      <c r="I23" s="115">
        <v>6697</v>
      </c>
      <c r="J23" s="114">
        <v>4908</v>
      </c>
      <c r="K23" s="114">
        <v>1789</v>
      </c>
      <c r="L23" s="423">
        <v>2025</v>
      </c>
      <c r="M23" s="424">
        <v>1107</v>
      </c>
    </row>
    <row r="24" spans="1:13" ht="11.1" customHeight="1" x14ac:dyDescent="0.2">
      <c r="A24" s="422" t="s">
        <v>388</v>
      </c>
      <c r="B24" s="115">
        <v>24754</v>
      </c>
      <c r="C24" s="114">
        <v>13431</v>
      </c>
      <c r="D24" s="114">
        <v>11323</v>
      </c>
      <c r="E24" s="114">
        <v>17763</v>
      </c>
      <c r="F24" s="114">
        <v>6613</v>
      </c>
      <c r="G24" s="114">
        <v>4115</v>
      </c>
      <c r="H24" s="114">
        <v>7004</v>
      </c>
      <c r="I24" s="115">
        <v>6824</v>
      </c>
      <c r="J24" s="114">
        <v>4976</v>
      </c>
      <c r="K24" s="114">
        <v>1848</v>
      </c>
      <c r="L24" s="423">
        <v>2177</v>
      </c>
      <c r="M24" s="424">
        <v>1671</v>
      </c>
    </row>
    <row r="25" spans="1:13" s="110" customFormat="1" ht="11.1" customHeight="1" x14ac:dyDescent="0.2">
      <c r="A25" s="422" t="s">
        <v>389</v>
      </c>
      <c r="B25" s="115">
        <v>23662</v>
      </c>
      <c r="C25" s="114">
        <v>12329</v>
      </c>
      <c r="D25" s="114">
        <v>11333</v>
      </c>
      <c r="E25" s="114">
        <v>16680</v>
      </c>
      <c r="F25" s="114">
        <v>6597</v>
      </c>
      <c r="G25" s="114">
        <v>3914</v>
      </c>
      <c r="H25" s="114">
        <v>6770</v>
      </c>
      <c r="I25" s="115">
        <v>6819</v>
      </c>
      <c r="J25" s="114">
        <v>4986</v>
      </c>
      <c r="K25" s="114">
        <v>1833</v>
      </c>
      <c r="L25" s="423">
        <v>1407</v>
      </c>
      <c r="M25" s="424">
        <v>2506</v>
      </c>
    </row>
    <row r="26" spans="1:13" ht="15" customHeight="1" x14ac:dyDescent="0.2">
      <c r="A26" s="422" t="s">
        <v>393</v>
      </c>
      <c r="B26" s="115">
        <v>24447</v>
      </c>
      <c r="C26" s="114">
        <v>13102</v>
      </c>
      <c r="D26" s="114">
        <v>11345</v>
      </c>
      <c r="E26" s="114">
        <v>17451</v>
      </c>
      <c r="F26" s="114">
        <v>6618</v>
      </c>
      <c r="G26" s="114">
        <v>3893</v>
      </c>
      <c r="H26" s="114">
        <v>7007</v>
      </c>
      <c r="I26" s="115">
        <v>6793</v>
      </c>
      <c r="J26" s="114">
        <v>4930</v>
      </c>
      <c r="K26" s="114">
        <v>1863</v>
      </c>
      <c r="L26" s="423">
        <v>2614</v>
      </c>
      <c r="M26" s="424">
        <v>1910</v>
      </c>
    </row>
    <row r="27" spans="1:13" ht="11.1" customHeight="1" x14ac:dyDescent="0.2">
      <c r="A27" s="422" t="s">
        <v>387</v>
      </c>
      <c r="B27" s="115">
        <v>25137</v>
      </c>
      <c r="C27" s="114">
        <v>13621</v>
      </c>
      <c r="D27" s="114">
        <v>11516</v>
      </c>
      <c r="E27" s="114">
        <v>17979</v>
      </c>
      <c r="F27" s="114">
        <v>6786</v>
      </c>
      <c r="G27" s="114">
        <v>3871</v>
      </c>
      <c r="H27" s="114">
        <v>7359</v>
      </c>
      <c r="I27" s="115">
        <v>6914</v>
      </c>
      <c r="J27" s="114">
        <v>4937</v>
      </c>
      <c r="K27" s="114">
        <v>1977</v>
      </c>
      <c r="L27" s="423">
        <v>1829</v>
      </c>
      <c r="M27" s="424">
        <v>1158</v>
      </c>
    </row>
    <row r="28" spans="1:13" ht="11.1" customHeight="1" x14ac:dyDescent="0.2">
      <c r="A28" s="422" t="s">
        <v>388</v>
      </c>
      <c r="B28" s="115">
        <v>25574</v>
      </c>
      <c r="C28" s="114">
        <v>13863</v>
      </c>
      <c r="D28" s="114">
        <v>11711</v>
      </c>
      <c r="E28" s="114">
        <v>18669</v>
      </c>
      <c r="F28" s="114">
        <v>6860</v>
      </c>
      <c r="G28" s="114">
        <v>4147</v>
      </c>
      <c r="H28" s="114">
        <v>7407</v>
      </c>
      <c r="I28" s="115">
        <v>7086</v>
      </c>
      <c r="J28" s="114">
        <v>5009</v>
      </c>
      <c r="K28" s="114">
        <v>2077</v>
      </c>
      <c r="L28" s="423">
        <v>2182</v>
      </c>
      <c r="M28" s="424">
        <v>1808</v>
      </c>
    </row>
    <row r="29" spans="1:13" s="110" customFormat="1" ht="11.1" customHeight="1" x14ac:dyDescent="0.2">
      <c r="A29" s="422" t="s">
        <v>389</v>
      </c>
      <c r="B29" s="115">
        <v>24407</v>
      </c>
      <c r="C29" s="114">
        <v>12728</v>
      </c>
      <c r="D29" s="114">
        <v>11679</v>
      </c>
      <c r="E29" s="114">
        <v>17561</v>
      </c>
      <c r="F29" s="114">
        <v>6836</v>
      </c>
      <c r="G29" s="114">
        <v>3881</v>
      </c>
      <c r="H29" s="114">
        <v>7174</v>
      </c>
      <c r="I29" s="115">
        <v>7099</v>
      </c>
      <c r="J29" s="114">
        <v>5073</v>
      </c>
      <c r="K29" s="114">
        <v>2026</v>
      </c>
      <c r="L29" s="423">
        <v>1312</v>
      </c>
      <c r="M29" s="424">
        <v>2457</v>
      </c>
    </row>
    <row r="30" spans="1:13" ht="15" customHeight="1" x14ac:dyDescent="0.2">
      <c r="A30" s="422" t="s">
        <v>394</v>
      </c>
      <c r="B30" s="115">
        <v>24976</v>
      </c>
      <c r="C30" s="114">
        <v>13225</v>
      </c>
      <c r="D30" s="114">
        <v>11751</v>
      </c>
      <c r="E30" s="114">
        <v>17975</v>
      </c>
      <c r="F30" s="114">
        <v>6999</v>
      </c>
      <c r="G30" s="114">
        <v>3834</v>
      </c>
      <c r="H30" s="114">
        <v>7333</v>
      </c>
      <c r="I30" s="115">
        <v>7020</v>
      </c>
      <c r="J30" s="114">
        <v>4980</v>
      </c>
      <c r="K30" s="114">
        <v>2040</v>
      </c>
      <c r="L30" s="423">
        <v>2360</v>
      </c>
      <c r="M30" s="424">
        <v>1797</v>
      </c>
    </row>
    <row r="31" spans="1:13" ht="11.1" customHeight="1" x14ac:dyDescent="0.2">
      <c r="A31" s="422" t="s">
        <v>387</v>
      </c>
      <c r="B31" s="115">
        <v>25796</v>
      </c>
      <c r="C31" s="114">
        <v>13880</v>
      </c>
      <c r="D31" s="114">
        <v>11916</v>
      </c>
      <c r="E31" s="114">
        <v>18577</v>
      </c>
      <c r="F31" s="114">
        <v>7217</v>
      </c>
      <c r="G31" s="114">
        <v>3812</v>
      </c>
      <c r="H31" s="114">
        <v>7702</v>
      </c>
      <c r="I31" s="115">
        <v>7091</v>
      </c>
      <c r="J31" s="114">
        <v>4942</v>
      </c>
      <c r="K31" s="114">
        <v>2149</v>
      </c>
      <c r="L31" s="423">
        <v>2094</v>
      </c>
      <c r="M31" s="424">
        <v>1282</v>
      </c>
    </row>
    <row r="32" spans="1:13" ht="11.1" customHeight="1" x14ac:dyDescent="0.2">
      <c r="A32" s="422" t="s">
        <v>388</v>
      </c>
      <c r="B32" s="115">
        <v>26417</v>
      </c>
      <c r="C32" s="114">
        <v>14246</v>
      </c>
      <c r="D32" s="114">
        <v>12171</v>
      </c>
      <c r="E32" s="114">
        <v>19106</v>
      </c>
      <c r="F32" s="114">
        <v>7309</v>
      </c>
      <c r="G32" s="114">
        <v>4147</v>
      </c>
      <c r="H32" s="114">
        <v>7826</v>
      </c>
      <c r="I32" s="115">
        <v>7129</v>
      </c>
      <c r="J32" s="114">
        <v>4945</v>
      </c>
      <c r="K32" s="114">
        <v>2184</v>
      </c>
      <c r="L32" s="423">
        <v>2370</v>
      </c>
      <c r="M32" s="424">
        <v>1772</v>
      </c>
    </row>
    <row r="33" spans="1:13" s="110" customFormat="1" ht="11.1" customHeight="1" x14ac:dyDescent="0.2">
      <c r="A33" s="422" t="s">
        <v>389</v>
      </c>
      <c r="B33" s="115">
        <v>25298</v>
      </c>
      <c r="C33" s="114">
        <v>13202</v>
      </c>
      <c r="D33" s="114">
        <v>12096</v>
      </c>
      <c r="E33" s="114">
        <v>17995</v>
      </c>
      <c r="F33" s="114">
        <v>7301</v>
      </c>
      <c r="G33" s="114">
        <v>3882</v>
      </c>
      <c r="H33" s="114">
        <v>7550</v>
      </c>
      <c r="I33" s="115">
        <v>7056</v>
      </c>
      <c r="J33" s="114">
        <v>4931</v>
      </c>
      <c r="K33" s="114">
        <v>2125</v>
      </c>
      <c r="L33" s="423">
        <v>1340</v>
      </c>
      <c r="M33" s="424">
        <v>2476</v>
      </c>
    </row>
    <row r="34" spans="1:13" ht="15" customHeight="1" x14ac:dyDescent="0.2">
      <c r="A34" s="422" t="s">
        <v>395</v>
      </c>
      <c r="B34" s="115">
        <v>25692</v>
      </c>
      <c r="C34" s="114">
        <v>13670</v>
      </c>
      <c r="D34" s="114">
        <v>12022</v>
      </c>
      <c r="E34" s="114">
        <v>18369</v>
      </c>
      <c r="F34" s="114">
        <v>7322</v>
      </c>
      <c r="G34" s="114">
        <v>3729</v>
      </c>
      <c r="H34" s="114">
        <v>7742</v>
      </c>
      <c r="I34" s="115">
        <v>7120</v>
      </c>
      <c r="J34" s="114">
        <v>4932</v>
      </c>
      <c r="K34" s="114">
        <v>2188</v>
      </c>
      <c r="L34" s="423">
        <v>2844</v>
      </c>
      <c r="M34" s="424">
        <v>2389</v>
      </c>
    </row>
    <row r="35" spans="1:13" ht="11.1" customHeight="1" x14ac:dyDescent="0.2">
      <c r="A35" s="422" t="s">
        <v>387</v>
      </c>
      <c r="B35" s="115">
        <v>26360</v>
      </c>
      <c r="C35" s="114">
        <v>14277</v>
      </c>
      <c r="D35" s="114">
        <v>12083</v>
      </c>
      <c r="E35" s="114">
        <v>18935</v>
      </c>
      <c r="F35" s="114">
        <v>7425</v>
      </c>
      <c r="G35" s="114">
        <v>3718</v>
      </c>
      <c r="H35" s="114">
        <v>8076</v>
      </c>
      <c r="I35" s="115">
        <v>7154</v>
      </c>
      <c r="J35" s="114">
        <v>4885</v>
      </c>
      <c r="K35" s="114">
        <v>2269</v>
      </c>
      <c r="L35" s="423">
        <v>1923</v>
      </c>
      <c r="M35" s="424">
        <v>1471</v>
      </c>
    </row>
    <row r="36" spans="1:13" ht="11.1" customHeight="1" x14ac:dyDescent="0.2">
      <c r="A36" s="422" t="s">
        <v>388</v>
      </c>
      <c r="B36" s="115">
        <v>26939</v>
      </c>
      <c r="C36" s="114">
        <v>14602</v>
      </c>
      <c r="D36" s="114">
        <v>12337</v>
      </c>
      <c r="E36" s="114">
        <v>19346</v>
      </c>
      <c r="F36" s="114">
        <v>7593</v>
      </c>
      <c r="G36" s="114">
        <v>4100</v>
      </c>
      <c r="H36" s="114">
        <v>8194</v>
      </c>
      <c r="I36" s="115">
        <v>7190</v>
      </c>
      <c r="J36" s="114">
        <v>4862</v>
      </c>
      <c r="K36" s="114">
        <v>2328</v>
      </c>
      <c r="L36" s="423">
        <v>2520</v>
      </c>
      <c r="M36" s="424">
        <v>1992</v>
      </c>
    </row>
    <row r="37" spans="1:13" s="110" customFormat="1" ht="11.1" customHeight="1" x14ac:dyDescent="0.2">
      <c r="A37" s="422" t="s">
        <v>389</v>
      </c>
      <c r="B37" s="115">
        <v>25887</v>
      </c>
      <c r="C37" s="114">
        <v>13615</v>
      </c>
      <c r="D37" s="114">
        <v>12272</v>
      </c>
      <c r="E37" s="114">
        <v>18334</v>
      </c>
      <c r="F37" s="114">
        <v>7553</v>
      </c>
      <c r="G37" s="114">
        <v>3901</v>
      </c>
      <c r="H37" s="114">
        <v>7964</v>
      </c>
      <c r="I37" s="115">
        <v>7173</v>
      </c>
      <c r="J37" s="114">
        <v>4880</v>
      </c>
      <c r="K37" s="114">
        <v>2293</v>
      </c>
      <c r="L37" s="423">
        <v>1499</v>
      </c>
      <c r="M37" s="424">
        <v>2502</v>
      </c>
    </row>
    <row r="38" spans="1:13" ht="15" customHeight="1" x14ac:dyDescent="0.2">
      <c r="A38" s="425" t="s">
        <v>396</v>
      </c>
      <c r="B38" s="115">
        <v>26603</v>
      </c>
      <c r="C38" s="114">
        <v>14313</v>
      </c>
      <c r="D38" s="114">
        <v>12290</v>
      </c>
      <c r="E38" s="114">
        <v>19026</v>
      </c>
      <c r="F38" s="114">
        <v>7577</v>
      </c>
      <c r="G38" s="114">
        <v>3879</v>
      </c>
      <c r="H38" s="114">
        <v>8198</v>
      </c>
      <c r="I38" s="115">
        <v>7196</v>
      </c>
      <c r="J38" s="114">
        <v>4867</v>
      </c>
      <c r="K38" s="114">
        <v>2329</v>
      </c>
      <c r="L38" s="423">
        <v>2634</v>
      </c>
      <c r="M38" s="424">
        <v>1948</v>
      </c>
    </row>
    <row r="39" spans="1:13" ht="11.1" customHeight="1" x14ac:dyDescent="0.2">
      <c r="A39" s="422" t="s">
        <v>387</v>
      </c>
      <c r="B39" s="115">
        <v>27088</v>
      </c>
      <c r="C39" s="114">
        <v>14749</v>
      </c>
      <c r="D39" s="114">
        <v>12339</v>
      </c>
      <c r="E39" s="114">
        <v>19439</v>
      </c>
      <c r="F39" s="114">
        <v>7649</v>
      </c>
      <c r="G39" s="114">
        <v>3814</v>
      </c>
      <c r="H39" s="114">
        <v>8452</v>
      </c>
      <c r="I39" s="115">
        <v>7318</v>
      </c>
      <c r="J39" s="114">
        <v>4862</v>
      </c>
      <c r="K39" s="114">
        <v>2456</v>
      </c>
      <c r="L39" s="423">
        <v>2030</v>
      </c>
      <c r="M39" s="424">
        <v>1563</v>
      </c>
    </row>
    <row r="40" spans="1:13" ht="11.1" customHeight="1" x14ac:dyDescent="0.2">
      <c r="A40" s="425" t="s">
        <v>388</v>
      </c>
      <c r="B40" s="115">
        <v>27748</v>
      </c>
      <c r="C40" s="114">
        <v>15079</v>
      </c>
      <c r="D40" s="114">
        <v>12669</v>
      </c>
      <c r="E40" s="114">
        <v>19945</v>
      </c>
      <c r="F40" s="114">
        <v>7803</v>
      </c>
      <c r="G40" s="114">
        <v>4134</v>
      </c>
      <c r="H40" s="114">
        <v>8617</v>
      </c>
      <c r="I40" s="115">
        <v>7370</v>
      </c>
      <c r="J40" s="114">
        <v>4858</v>
      </c>
      <c r="K40" s="114">
        <v>2512</v>
      </c>
      <c r="L40" s="423">
        <v>2619</v>
      </c>
      <c r="M40" s="424">
        <v>2066</v>
      </c>
    </row>
    <row r="41" spans="1:13" s="110" customFormat="1" ht="11.1" customHeight="1" x14ac:dyDescent="0.2">
      <c r="A41" s="422" t="s">
        <v>389</v>
      </c>
      <c r="B41" s="115">
        <v>26812</v>
      </c>
      <c r="C41" s="114">
        <v>14147</v>
      </c>
      <c r="D41" s="114">
        <v>12665</v>
      </c>
      <c r="E41" s="114">
        <v>19051</v>
      </c>
      <c r="F41" s="114">
        <v>7761</v>
      </c>
      <c r="G41" s="114">
        <v>3955</v>
      </c>
      <c r="H41" s="114">
        <v>8348</v>
      </c>
      <c r="I41" s="115">
        <v>7377</v>
      </c>
      <c r="J41" s="114">
        <v>4918</v>
      </c>
      <c r="K41" s="114">
        <v>2459</v>
      </c>
      <c r="L41" s="423">
        <v>1767</v>
      </c>
      <c r="M41" s="424">
        <v>2740</v>
      </c>
    </row>
    <row r="42" spans="1:13" ht="15" customHeight="1" x14ac:dyDescent="0.2">
      <c r="A42" s="422" t="s">
        <v>397</v>
      </c>
      <c r="B42" s="115">
        <v>27484</v>
      </c>
      <c r="C42" s="114">
        <v>14695</v>
      </c>
      <c r="D42" s="114">
        <v>12789</v>
      </c>
      <c r="E42" s="114">
        <v>19586</v>
      </c>
      <c r="F42" s="114">
        <v>7898</v>
      </c>
      <c r="G42" s="114">
        <v>3917</v>
      </c>
      <c r="H42" s="114">
        <v>8588</v>
      </c>
      <c r="I42" s="115">
        <v>7380</v>
      </c>
      <c r="J42" s="114">
        <v>4863</v>
      </c>
      <c r="K42" s="114">
        <v>2517</v>
      </c>
      <c r="L42" s="423">
        <v>3055</v>
      </c>
      <c r="M42" s="424">
        <v>2435</v>
      </c>
    </row>
    <row r="43" spans="1:13" ht="11.1" customHeight="1" x14ac:dyDescent="0.2">
      <c r="A43" s="422" t="s">
        <v>387</v>
      </c>
      <c r="B43" s="115">
        <v>28218</v>
      </c>
      <c r="C43" s="114">
        <v>15291</v>
      </c>
      <c r="D43" s="114">
        <v>12927</v>
      </c>
      <c r="E43" s="114">
        <v>20136</v>
      </c>
      <c r="F43" s="114">
        <v>8082</v>
      </c>
      <c r="G43" s="114">
        <v>3883</v>
      </c>
      <c r="H43" s="114">
        <v>8952</v>
      </c>
      <c r="I43" s="115">
        <v>7401</v>
      </c>
      <c r="J43" s="114">
        <v>4819</v>
      </c>
      <c r="K43" s="114">
        <v>2582</v>
      </c>
      <c r="L43" s="423">
        <v>2375</v>
      </c>
      <c r="M43" s="424">
        <v>1672</v>
      </c>
    </row>
    <row r="44" spans="1:13" ht="11.1" customHeight="1" x14ac:dyDescent="0.2">
      <c r="A44" s="422" t="s">
        <v>388</v>
      </c>
      <c r="B44" s="115">
        <v>28911</v>
      </c>
      <c r="C44" s="114">
        <v>15736</v>
      </c>
      <c r="D44" s="114">
        <v>13175</v>
      </c>
      <c r="E44" s="114">
        <v>20685</v>
      </c>
      <c r="F44" s="114">
        <v>8226</v>
      </c>
      <c r="G44" s="114">
        <v>4297</v>
      </c>
      <c r="H44" s="114">
        <v>9073</v>
      </c>
      <c r="I44" s="115">
        <v>7488</v>
      </c>
      <c r="J44" s="114">
        <v>4826</v>
      </c>
      <c r="K44" s="114">
        <v>2662</v>
      </c>
      <c r="L44" s="423">
        <v>3012</v>
      </c>
      <c r="M44" s="424">
        <v>2461</v>
      </c>
    </row>
    <row r="45" spans="1:13" s="110" customFormat="1" ht="11.1" customHeight="1" x14ac:dyDescent="0.2">
      <c r="A45" s="422" t="s">
        <v>389</v>
      </c>
      <c r="B45" s="115">
        <v>27899</v>
      </c>
      <c r="C45" s="114">
        <v>14745</v>
      </c>
      <c r="D45" s="114">
        <v>13154</v>
      </c>
      <c r="E45" s="114">
        <v>19756</v>
      </c>
      <c r="F45" s="114">
        <v>8143</v>
      </c>
      <c r="G45" s="114">
        <v>4102</v>
      </c>
      <c r="H45" s="114">
        <v>8773</v>
      </c>
      <c r="I45" s="115">
        <v>7474</v>
      </c>
      <c r="J45" s="114">
        <v>4849</v>
      </c>
      <c r="K45" s="114">
        <v>2625</v>
      </c>
      <c r="L45" s="423">
        <v>1717</v>
      </c>
      <c r="M45" s="424">
        <v>2730</v>
      </c>
    </row>
    <row r="46" spans="1:13" ht="15" customHeight="1" x14ac:dyDescent="0.2">
      <c r="A46" s="422" t="s">
        <v>398</v>
      </c>
      <c r="B46" s="115">
        <v>28499</v>
      </c>
      <c r="C46" s="114">
        <v>15330</v>
      </c>
      <c r="D46" s="114">
        <v>13169</v>
      </c>
      <c r="E46" s="114">
        <v>20344</v>
      </c>
      <c r="F46" s="114">
        <v>8155</v>
      </c>
      <c r="G46" s="114">
        <v>4035</v>
      </c>
      <c r="H46" s="114">
        <v>8985</v>
      </c>
      <c r="I46" s="115">
        <v>7524</v>
      </c>
      <c r="J46" s="114">
        <v>4789</v>
      </c>
      <c r="K46" s="114">
        <v>2735</v>
      </c>
      <c r="L46" s="423">
        <v>2724</v>
      </c>
      <c r="M46" s="424">
        <v>2127</v>
      </c>
    </row>
    <row r="47" spans="1:13" ht="11.1" customHeight="1" x14ac:dyDescent="0.2">
      <c r="A47" s="422" t="s">
        <v>387</v>
      </c>
      <c r="B47" s="115">
        <v>29017</v>
      </c>
      <c r="C47" s="114">
        <v>15824</v>
      </c>
      <c r="D47" s="114">
        <v>13193</v>
      </c>
      <c r="E47" s="114">
        <v>20738</v>
      </c>
      <c r="F47" s="114">
        <v>8279</v>
      </c>
      <c r="G47" s="114">
        <v>3991</v>
      </c>
      <c r="H47" s="114">
        <v>9172</v>
      </c>
      <c r="I47" s="115">
        <v>7571</v>
      </c>
      <c r="J47" s="114">
        <v>4772</v>
      </c>
      <c r="K47" s="114">
        <v>2799</v>
      </c>
      <c r="L47" s="423">
        <v>2189</v>
      </c>
      <c r="M47" s="424">
        <v>1729</v>
      </c>
    </row>
    <row r="48" spans="1:13" ht="11.1" customHeight="1" x14ac:dyDescent="0.2">
      <c r="A48" s="422" t="s">
        <v>388</v>
      </c>
      <c r="B48" s="115">
        <v>29610</v>
      </c>
      <c r="C48" s="114">
        <v>16141</v>
      </c>
      <c r="D48" s="114">
        <v>13469</v>
      </c>
      <c r="E48" s="114">
        <v>21095</v>
      </c>
      <c r="F48" s="114">
        <v>8515</v>
      </c>
      <c r="G48" s="114">
        <v>4350</v>
      </c>
      <c r="H48" s="114">
        <v>9307</v>
      </c>
      <c r="I48" s="115">
        <v>7589</v>
      </c>
      <c r="J48" s="114">
        <v>4699</v>
      </c>
      <c r="K48" s="114">
        <v>2890</v>
      </c>
      <c r="L48" s="423">
        <v>2726</v>
      </c>
      <c r="M48" s="424">
        <v>2196</v>
      </c>
    </row>
    <row r="49" spans="1:17" s="110" customFormat="1" ht="11.1" customHeight="1" x14ac:dyDescent="0.2">
      <c r="A49" s="422" t="s">
        <v>389</v>
      </c>
      <c r="B49" s="115">
        <v>28546</v>
      </c>
      <c r="C49" s="114">
        <v>15135</v>
      </c>
      <c r="D49" s="114">
        <v>13411</v>
      </c>
      <c r="E49" s="114">
        <v>20052</v>
      </c>
      <c r="F49" s="114">
        <v>8494</v>
      </c>
      <c r="G49" s="114">
        <v>4131</v>
      </c>
      <c r="H49" s="114">
        <v>9026</v>
      </c>
      <c r="I49" s="115">
        <v>7551</v>
      </c>
      <c r="J49" s="114">
        <v>4739</v>
      </c>
      <c r="K49" s="114">
        <v>2812</v>
      </c>
      <c r="L49" s="423">
        <v>1500</v>
      </c>
      <c r="M49" s="424">
        <v>2592</v>
      </c>
    </row>
    <row r="50" spans="1:17" ht="15" customHeight="1" x14ac:dyDescent="0.2">
      <c r="A50" s="422" t="s">
        <v>399</v>
      </c>
      <c r="B50" s="143">
        <v>29023</v>
      </c>
      <c r="C50" s="144">
        <v>15602</v>
      </c>
      <c r="D50" s="144">
        <v>13421</v>
      </c>
      <c r="E50" s="144">
        <v>20466</v>
      </c>
      <c r="F50" s="144">
        <v>8557</v>
      </c>
      <c r="G50" s="144">
        <v>4042</v>
      </c>
      <c r="H50" s="144">
        <v>9227</v>
      </c>
      <c r="I50" s="143">
        <v>7380</v>
      </c>
      <c r="J50" s="144">
        <v>4615</v>
      </c>
      <c r="K50" s="144">
        <v>2765</v>
      </c>
      <c r="L50" s="426">
        <v>2588</v>
      </c>
      <c r="M50" s="427">
        <v>2148</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1.8386610056493211</v>
      </c>
      <c r="C6" s="480">
        <f>'Tabelle 3.3'!J11</f>
        <v>-1.9138755980861244</v>
      </c>
      <c r="D6" s="481">
        <f t="shared" ref="D6:E9" si="0">IF(OR(AND(B6&gt;=-50,B6&lt;=50),ISNUMBER(B6)=FALSE),B6,"")</f>
        <v>1.8386610056493211</v>
      </c>
      <c r="E6" s="481">
        <f t="shared" si="0"/>
        <v>-1.9138755980861244</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1.8386610056493211</v>
      </c>
      <c r="C14" s="480">
        <f>'Tabelle 3.3'!J11</f>
        <v>-1.9138755980861244</v>
      </c>
      <c r="D14" s="481">
        <f>IF(OR(AND(B14&gt;=-50,B14&lt;=50),ISNUMBER(B14)=FALSE),B14,"")</f>
        <v>1.8386610056493211</v>
      </c>
      <c r="E14" s="481">
        <f>IF(OR(AND(C14&gt;=-50,C14&lt;=50),ISNUMBER(C14)=FALSE),C14,"")</f>
        <v>-1.9138755980861244</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2.9411764705882355</v>
      </c>
      <c r="C15" s="480">
        <f>'Tabelle 3.3'!J12</f>
        <v>9.473684210526315</v>
      </c>
      <c r="D15" s="481">
        <f t="shared" ref="D15:E45" si="3">IF(OR(AND(B15&gt;=-50,B15&lt;=50),ISNUMBER(B15)=FALSE),B15,"")</f>
        <v>2.9411764705882355</v>
      </c>
      <c r="E15" s="481">
        <f t="shared" si="3"/>
        <v>9.473684210526315</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11.382113821138212</v>
      </c>
      <c r="C16" s="480">
        <f>'Tabelle 3.3'!J13</f>
        <v>-6.9444444444444446</v>
      </c>
      <c r="D16" s="481">
        <f t="shared" si="3"/>
        <v>11.382113821138212</v>
      </c>
      <c r="E16" s="481">
        <f t="shared" si="3"/>
        <v>-6.9444444444444446</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0.91985517173891773</v>
      </c>
      <c r="C17" s="480">
        <f>'Tabelle 3.3'!J14</f>
        <v>-0.45871559633027525</v>
      </c>
      <c r="D17" s="481">
        <f t="shared" si="3"/>
        <v>0.91985517173891773</v>
      </c>
      <c r="E17" s="481">
        <f t="shared" si="3"/>
        <v>-0.45871559633027525</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-2.479892761394102</v>
      </c>
      <c r="C18" s="480">
        <f>'Tabelle 3.3'!J15</f>
        <v>0.42643923240938164</v>
      </c>
      <c r="D18" s="481">
        <f t="shared" si="3"/>
        <v>-2.479892761394102</v>
      </c>
      <c r="E18" s="481">
        <f t="shared" si="3"/>
        <v>0.42643923240938164</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3.2562814070351758</v>
      </c>
      <c r="C19" s="480">
        <f>'Tabelle 3.3'!J16</f>
        <v>-3.4161490683229814</v>
      </c>
      <c r="D19" s="481">
        <f t="shared" si="3"/>
        <v>3.2562814070351758</v>
      </c>
      <c r="E19" s="481">
        <f t="shared" si="3"/>
        <v>-3.4161490683229814</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-0.82622601279317698</v>
      </c>
      <c r="C20" s="480">
        <f>'Tabelle 3.3'!J17</f>
        <v>1.3377926421404682</v>
      </c>
      <c r="D20" s="481">
        <f t="shared" si="3"/>
        <v>-0.82622601279317698</v>
      </c>
      <c r="E20" s="481">
        <f t="shared" si="3"/>
        <v>1.3377926421404682</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3.2559750606165569</v>
      </c>
      <c r="C21" s="480">
        <f>'Tabelle 3.3'!J18</f>
        <v>1.8255578093306288</v>
      </c>
      <c r="D21" s="481">
        <f t="shared" si="3"/>
        <v>3.2559750606165569</v>
      </c>
      <c r="E21" s="481">
        <f t="shared" si="3"/>
        <v>1.8255578093306288</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2.6188557614826751</v>
      </c>
      <c r="C22" s="480">
        <f>'Tabelle 3.3'!J19</f>
        <v>-0.19083969465648856</v>
      </c>
      <c r="D22" s="481">
        <f t="shared" si="3"/>
        <v>2.6188557614826751</v>
      </c>
      <c r="E22" s="481">
        <f t="shared" si="3"/>
        <v>-0.19083969465648856</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6.3263041065482799</v>
      </c>
      <c r="C23" s="480">
        <f>'Tabelle 3.3'!J20</f>
        <v>-3.6303630363036303</v>
      </c>
      <c r="D23" s="481">
        <f t="shared" si="3"/>
        <v>6.3263041065482799</v>
      </c>
      <c r="E23" s="481">
        <f t="shared" si="3"/>
        <v>-3.6303630363036303</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-0.26205450733752622</v>
      </c>
      <c r="C24" s="480">
        <f>'Tabelle 3.3'!J21</f>
        <v>-6.5818997756170532</v>
      </c>
      <c r="D24" s="481">
        <f t="shared" si="3"/>
        <v>-0.26205450733752622</v>
      </c>
      <c r="E24" s="481">
        <f t="shared" si="3"/>
        <v>-6.5818997756170532</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-0.64377682403433478</v>
      </c>
      <c r="C25" s="480">
        <f>'Tabelle 3.3'!J22</f>
        <v>10.714285714285714</v>
      </c>
      <c r="D25" s="481">
        <f t="shared" si="3"/>
        <v>-0.64377682403433478</v>
      </c>
      <c r="E25" s="481">
        <f t="shared" si="3"/>
        <v>10.714285714285714</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2.9548989113530326</v>
      </c>
      <c r="C26" s="480">
        <f>'Tabelle 3.3'!J23</f>
        <v>1.3513513513513513</v>
      </c>
      <c r="D26" s="481">
        <f t="shared" si="3"/>
        <v>2.9548989113530326</v>
      </c>
      <c r="E26" s="481">
        <f t="shared" si="3"/>
        <v>1.3513513513513513</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4.3969849246231156</v>
      </c>
      <c r="C27" s="480">
        <f>'Tabelle 3.3'!J24</f>
        <v>0.18281535648994515</v>
      </c>
      <c r="D27" s="481">
        <f t="shared" si="3"/>
        <v>4.3969849246231156</v>
      </c>
      <c r="E27" s="481">
        <f t="shared" si="3"/>
        <v>0.18281535648994515</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8.878504672897197</v>
      </c>
      <c r="C28" s="480">
        <f>'Tabelle 3.3'!J25</f>
        <v>2.587800369685767</v>
      </c>
      <c r="D28" s="481">
        <f t="shared" si="3"/>
        <v>8.878504672897197</v>
      </c>
      <c r="E28" s="481">
        <f t="shared" si="3"/>
        <v>2.587800369685767</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-3.1762295081967213</v>
      </c>
      <c r="C29" s="480">
        <f>'Tabelle 3.3'!J26</f>
        <v>-40.909090909090907</v>
      </c>
      <c r="D29" s="481">
        <f t="shared" si="3"/>
        <v>-3.1762295081967213</v>
      </c>
      <c r="E29" s="481">
        <f t="shared" si="3"/>
        <v>-40.909090909090907</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3.3282904689863844</v>
      </c>
      <c r="C30" s="480">
        <f>'Tabelle 3.3'!J27</f>
        <v>-2</v>
      </c>
      <c r="D30" s="481">
        <f t="shared" si="3"/>
        <v>3.3282904689863844</v>
      </c>
      <c r="E30" s="481">
        <f t="shared" si="3"/>
        <v>-2</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-4.3103448275862073</v>
      </c>
      <c r="C31" s="480">
        <f>'Tabelle 3.3'!J28</f>
        <v>-8.5</v>
      </c>
      <c r="D31" s="481">
        <f t="shared" si="3"/>
        <v>-4.3103448275862073</v>
      </c>
      <c r="E31" s="481">
        <f t="shared" si="3"/>
        <v>-8.5</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5.3619302949061662</v>
      </c>
      <c r="C32" s="480">
        <f>'Tabelle 3.3'!J29</f>
        <v>1.3129102844638949</v>
      </c>
      <c r="D32" s="481">
        <f t="shared" si="3"/>
        <v>5.3619302949061662</v>
      </c>
      <c r="E32" s="481">
        <f t="shared" si="3"/>
        <v>1.3129102844638949</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0.62052505966587113</v>
      </c>
      <c r="C33" s="480">
        <f>'Tabelle 3.3'!J30</f>
        <v>-5.8495821727019495</v>
      </c>
      <c r="D33" s="481">
        <f t="shared" si="3"/>
        <v>0.62052505966587113</v>
      </c>
      <c r="E33" s="481">
        <f t="shared" si="3"/>
        <v>-5.8495821727019495</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-1.0395010395010396</v>
      </c>
      <c r="C34" s="480">
        <f>'Tabelle 3.3'!J31</f>
        <v>-4.2647058823529411</v>
      </c>
      <c r="D34" s="481">
        <f t="shared" si="3"/>
        <v>-1.0395010395010396</v>
      </c>
      <c r="E34" s="481">
        <f t="shared" si="3"/>
        <v>-4.2647058823529411</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2.9411764705882355</v>
      </c>
      <c r="C37" s="480">
        <f>'Tabelle 3.3'!J34</f>
        <v>9.473684210526315</v>
      </c>
      <c r="D37" s="481">
        <f t="shared" si="3"/>
        <v>2.9411764705882355</v>
      </c>
      <c r="E37" s="481">
        <f t="shared" si="3"/>
        <v>9.473684210526315</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1.6177351707609346</v>
      </c>
      <c r="C38" s="480">
        <f>'Tabelle 3.3'!J35</f>
        <v>-6.0422960725075532E-2</v>
      </c>
      <c r="D38" s="481">
        <f t="shared" si="3"/>
        <v>1.6177351707609346</v>
      </c>
      <c r="E38" s="481">
        <f t="shared" si="3"/>
        <v>-6.0422960725075532E-2</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2.0210131834303686</v>
      </c>
      <c r="C39" s="480">
        <f>'Tabelle 3.3'!J36</f>
        <v>-2.6324904745410462</v>
      </c>
      <c r="D39" s="481">
        <f t="shared" si="3"/>
        <v>2.0210131834303686</v>
      </c>
      <c r="E39" s="481">
        <f t="shared" si="3"/>
        <v>-2.6324904745410462</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2.0210131834303686</v>
      </c>
      <c r="C45" s="480">
        <f>'Tabelle 3.3'!J36</f>
        <v>-2.6324904745410462</v>
      </c>
      <c r="D45" s="481">
        <f t="shared" si="3"/>
        <v>2.0210131834303686</v>
      </c>
      <c r="E45" s="481">
        <f t="shared" si="3"/>
        <v>-2.6324904745410462</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24447</v>
      </c>
      <c r="C51" s="487">
        <v>4930</v>
      </c>
      <c r="D51" s="487">
        <v>1863</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25137</v>
      </c>
      <c r="C52" s="487">
        <v>4937</v>
      </c>
      <c r="D52" s="487">
        <v>1977</v>
      </c>
      <c r="E52" s="488">
        <f t="shared" ref="E52:G70" si="11">IF($A$51=37802,IF(COUNTBLANK(B$51:B$70)&gt;0,#N/A,B52/B$51*100),IF(COUNTBLANK(B$51:B$75)&gt;0,#N/A,B52/B$51*100))</f>
        <v>102.82243220026996</v>
      </c>
      <c r="F52" s="488">
        <f t="shared" si="11"/>
        <v>100.14198782961461</v>
      </c>
      <c r="G52" s="488">
        <f t="shared" si="11"/>
        <v>106.11916264090178</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25574</v>
      </c>
      <c r="C53" s="487">
        <v>5009</v>
      </c>
      <c r="D53" s="487">
        <v>2077</v>
      </c>
      <c r="E53" s="488">
        <f t="shared" si="11"/>
        <v>104.60997259377429</v>
      </c>
      <c r="F53" s="488">
        <f t="shared" si="11"/>
        <v>101.60243407707912</v>
      </c>
      <c r="G53" s="488">
        <f t="shared" si="11"/>
        <v>111.48684916800859</v>
      </c>
      <c r="H53" s="489">
        <f>IF(ISERROR(L53)=TRUE,IF(MONTH(A53)=MONTH(MAX(A$51:A$75)),A53,""),"")</f>
        <v>41883</v>
      </c>
      <c r="I53" s="488">
        <f t="shared" si="12"/>
        <v>104.60997259377429</v>
      </c>
      <c r="J53" s="488">
        <f t="shared" si="10"/>
        <v>101.60243407707912</v>
      </c>
      <c r="K53" s="488">
        <f t="shared" si="10"/>
        <v>111.48684916800859</v>
      </c>
      <c r="L53" s="488" t="e">
        <f t="shared" si="13"/>
        <v>#N/A</v>
      </c>
    </row>
    <row r="54" spans="1:14" ht="15" customHeight="1" x14ac:dyDescent="0.2">
      <c r="A54" s="490" t="s">
        <v>462</v>
      </c>
      <c r="B54" s="487">
        <v>24407</v>
      </c>
      <c r="C54" s="487">
        <v>5073</v>
      </c>
      <c r="D54" s="487">
        <v>2026</v>
      </c>
      <c r="E54" s="488">
        <f t="shared" si="11"/>
        <v>99.836380742013333</v>
      </c>
      <c r="F54" s="488">
        <f t="shared" si="11"/>
        <v>102.90060851926978</v>
      </c>
      <c r="G54" s="488">
        <f t="shared" si="11"/>
        <v>108.7493290391841</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24976</v>
      </c>
      <c r="C55" s="487">
        <v>4980</v>
      </c>
      <c r="D55" s="487">
        <v>2040</v>
      </c>
      <c r="E55" s="488">
        <f t="shared" si="11"/>
        <v>102.16386468687364</v>
      </c>
      <c r="F55" s="488">
        <f t="shared" si="11"/>
        <v>101.01419878296144</v>
      </c>
      <c r="G55" s="488">
        <f t="shared" si="11"/>
        <v>109.50080515297907</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25796</v>
      </c>
      <c r="C56" s="487">
        <v>4942</v>
      </c>
      <c r="D56" s="487">
        <v>2149</v>
      </c>
      <c r="E56" s="488">
        <f t="shared" si="11"/>
        <v>105.51805947560027</v>
      </c>
      <c r="F56" s="488">
        <f t="shared" si="11"/>
        <v>100.24340770791076</v>
      </c>
      <c r="G56" s="488">
        <f t="shared" si="11"/>
        <v>115.3515834675255</v>
      </c>
      <c r="H56" s="489" t="str">
        <f t="shared" si="14"/>
        <v/>
      </c>
      <c r="I56" s="488" t="str">
        <f t="shared" si="12"/>
        <v/>
      </c>
      <c r="J56" s="488" t="str">
        <f t="shared" si="10"/>
        <v/>
      </c>
      <c r="K56" s="488" t="str">
        <f t="shared" si="10"/>
        <v/>
      </c>
      <c r="L56" s="488" t="e">
        <f t="shared" si="13"/>
        <v>#N/A</v>
      </c>
    </row>
    <row r="57" spans="1:14" ht="15" customHeight="1" x14ac:dyDescent="0.2">
      <c r="A57" s="490">
        <v>42248</v>
      </c>
      <c r="B57" s="487">
        <v>26417</v>
      </c>
      <c r="C57" s="487">
        <v>4945</v>
      </c>
      <c r="D57" s="487">
        <v>2184</v>
      </c>
      <c r="E57" s="488">
        <f t="shared" si="11"/>
        <v>108.05824845584324</v>
      </c>
      <c r="F57" s="488">
        <f t="shared" si="11"/>
        <v>100.30425963488845</v>
      </c>
      <c r="G57" s="488">
        <f t="shared" si="11"/>
        <v>117.23027375201289</v>
      </c>
      <c r="H57" s="489">
        <f t="shared" si="14"/>
        <v>42248</v>
      </c>
      <c r="I57" s="488">
        <f t="shared" si="12"/>
        <v>108.05824845584324</v>
      </c>
      <c r="J57" s="488">
        <f t="shared" si="10"/>
        <v>100.30425963488845</v>
      </c>
      <c r="K57" s="488">
        <f t="shared" si="10"/>
        <v>117.23027375201289</v>
      </c>
      <c r="L57" s="488" t="e">
        <f t="shared" si="13"/>
        <v>#N/A</v>
      </c>
    </row>
    <row r="58" spans="1:14" ht="15" customHeight="1" x14ac:dyDescent="0.2">
      <c r="A58" s="490" t="s">
        <v>465</v>
      </c>
      <c r="B58" s="487">
        <v>25298</v>
      </c>
      <c r="C58" s="487">
        <v>4931</v>
      </c>
      <c r="D58" s="487">
        <v>2125</v>
      </c>
      <c r="E58" s="488">
        <f t="shared" si="11"/>
        <v>103.48099971366629</v>
      </c>
      <c r="F58" s="488">
        <f t="shared" si="11"/>
        <v>100.02028397565923</v>
      </c>
      <c r="G58" s="488">
        <f t="shared" si="11"/>
        <v>114.06333870101986</v>
      </c>
      <c r="H58" s="489" t="str">
        <f t="shared" si="14"/>
        <v/>
      </c>
      <c r="I58" s="488" t="str">
        <f t="shared" si="12"/>
        <v/>
      </c>
      <c r="J58" s="488" t="str">
        <f t="shared" si="10"/>
        <v/>
      </c>
      <c r="K58" s="488" t="str">
        <f t="shared" si="10"/>
        <v/>
      </c>
      <c r="L58" s="488" t="e">
        <f t="shared" si="13"/>
        <v>#N/A</v>
      </c>
    </row>
    <row r="59" spans="1:14" ht="15" customHeight="1" x14ac:dyDescent="0.2">
      <c r="A59" s="490" t="s">
        <v>466</v>
      </c>
      <c r="B59" s="487">
        <v>25692</v>
      </c>
      <c r="C59" s="487">
        <v>4932</v>
      </c>
      <c r="D59" s="487">
        <v>2188</v>
      </c>
      <c r="E59" s="488">
        <f t="shared" si="11"/>
        <v>105.09264940483496</v>
      </c>
      <c r="F59" s="488">
        <f t="shared" si="11"/>
        <v>100.04056795131847</v>
      </c>
      <c r="G59" s="488">
        <f t="shared" si="11"/>
        <v>117.44498121309717</v>
      </c>
      <c r="H59" s="489" t="str">
        <f t="shared" si="14"/>
        <v/>
      </c>
      <c r="I59" s="488" t="str">
        <f t="shared" si="12"/>
        <v/>
      </c>
      <c r="J59" s="488" t="str">
        <f t="shared" si="10"/>
        <v/>
      </c>
      <c r="K59" s="488" t="str">
        <f t="shared" si="10"/>
        <v/>
      </c>
      <c r="L59" s="488" t="e">
        <f t="shared" si="13"/>
        <v>#N/A</v>
      </c>
    </row>
    <row r="60" spans="1:14" ht="15" customHeight="1" x14ac:dyDescent="0.2">
      <c r="A60" s="490" t="s">
        <v>467</v>
      </c>
      <c r="B60" s="487">
        <v>26360</v>
      </c>
      <c r="C60" s="487">
        <v>4885</v>
      </c>
      <c r="D60" s="487">
        <v>2269</v>
      </c>
      <c r="E60" s="488">
        <f t="shared" si="11"/>
        <v>107.82509101321224</v>
      </c>
      <c r="F60" s="488">
        <f t="shared" si="11"/>
        <v>99.087221095334684</v>
      </c>
      <c r="G60" s="488">
        <f t="shared" si="11"/>
        <v>121.79280730005368</v>
      </c>
      <c r="H60" s="489" t="str">
        <f t="shared" si="14"/>
        <v/>
      </c>
      <c r="I60" s="488" t="str">
        <f t="shared" si="12"/>
        <v/>
      </c>
      <c r="J60" s="488" t="str">
        <f t="shared" si="10"/>
        <v/>
      </c>
      <c r="K60" s="488" t="str">
        <f t="shared" si="10"/>
        <v/>
      </c>
      <c r="L60" s="488" t="e">
        <f t="shared" si="13"/>
        <v>#N/A</v>
      </c>
    </row>
    <row r="61" spans="1:14" ht="15" customHeight="1" x14ac:dyDescent="0.2">
      <c r="A61" s="490">
        <v>42614</v>
      </c>
      <c r="B61" s="487">
        <v>26939</v>
      </c>
      <c r="C61" s="487">
        <v>4862</v>
      </c>
      <c r="D61" s="487">
        <v>2328</v>
      </c>
      <c r="E61" s="488">
        <f t="shared" si="11"/>
        <v>110.19347977256923</v>
      </c>
      <c r="F61" s="488">
        <f t="shared" si="11"/>
        <v>98.620689655172413</v>
      </c>
      <c r="G61" s="488">
        <f t="shared" si="11"/>
        <v>124.9597423510467</v>
      </c>
      <c r="H61" s="489">
        <f t="shared" si="14"/>
        <v>42614</v>
      </c>
      <c r="I61" s="488">
        <f t="shared" si="12"/>
        <v>110.19347977256923</v>
      </c>
      <c r="J61" s="488">
        <f t="shared" si="10"/>
        <v>98.620689655172413</v>
      </c>
      <c r="K61" s="488">
        <f t="shared" si="10"/>
        <v>124.9597423510467</v>
      </c>
      <c r="L61" s="488" t="e">
        <f t="shared" si="13"/>
        <v>#N/A</v>
      </c>
    </row>
    <row r="62" spans="1:14" ht="15" customHeight="1" x14ac:dyDescent="0.2">
      <c r="A62" s="490" t="s">
        <v>468</v>
      </c>
      <c r="B62" s="487">
        <v>25887</v>
      </c>
      <c r="C62" s="487">
        <v>4880</v>
      </c>
      <c r="D62" s="487">
        <v>2293</v>
      </c>
      <c r="E62" s="488">
        <f t="shared" si="11"/>
        <v>105.89029328751994</v>
      </c>
      <c r="F62" s="488">
        <f t="shared" si="11"/>
        <v>98.985801217038542</v>
      </c>
      <c r="G62" s="488">
        <f t="shared" si="11"/>
        <v>123.08105206655931</v>
      </c>
      <c r="H62" s="489" t="str">
        <f t="shared" si="14"/>
        <v/>
      </c>
      <c r="I62" s="488" t="str">
        <f t="shared" si="12"/>
        <v/>
      </c>
      <c r="J62" s="488" t="str">
        <f t="shared" si="10"/>
        <v/>
      </c>
      <c r="K62" s="488" t="str">
        <f t="shared" si="10"/>
        <v/>
      </c>
      <c r="L62" s="488" t="e">
        <f t="shared" si="13"/>
        <v>#N/A</v>
      </c>
    </row>
    <row r="63" spans="1:14" ht="15" customHeight="1" x14ac:dyDescent="0.2">
      <c r="A63" s="490" t="s">
        <v>469</v>
      </c>
      <c r="B63" s="487">
        <v>26603</v>
      </c>
      <c r="C63" s="487">
        <v>4867</v>
      </c>
      <c r="D63" s="487">
        <v>2329</v>
      </c>
      <c r="E63" s="488">
        <f t="shared" si="11"/>
        <v>108.81907800548124</v>
      </c>
      <c r="F63" s="488">
        <f t="shared" si="11"/>
        <v>98.722109533468554</v>
      </c>
      <c r="G63" s="488">
        <f t="shared" si="11"/>
        <v>125.01341921631777</v>
      </c>
      <c r="H63" s="489" t="str">
        <f t="shared" si="14"/>
        <v/>
      </c>
      <c r="I63" s="488" t="str">
        <f t="shared" si="12"/>
        <v/>
      </c>
      <c r="J63" s="488" t="str">
        <f t="shared" si="10"/>
        <v/>
      </c>
      <c r="K63" s="488" t="str">
        <f t="shared" si="10"/>
        <v/>
      </c>
      <c r="L63" s="488" t="e">
        <f t="shared" si="13"/>
        <v>#N/A</v>
      </c>
    </row>
    <row r="64" spans="1:14" ht="15" customHeight="1" x14ac:dyDescent="0.2">
      <c r="A64" s="490" t="s">
        <v>470</v>
      </c>
      <c r="B64" s="487">
        <v>27088</v>
      </c>
      <c r="C64" s="487">
        <v>4862</v>
      </c>
      <c r="D64" s="487">
        <v>2456</v>
      </c>
      <c r="E64" s="488">
        <f t="shared" si="11"/>
        <v>110.80296150856957</v>
      </c>
      <c r="F64" s="488">
        <f t="shared" si="11"/>
        <v>98.620689655172413</v>
      </c>
      <c r="G64" s="488">
        <f t="shared" si="11"/>
        <v>131.83038110574344</v>
      </c>
      <c r="H64" s="489" t="str">
        <f t="shared" si="14"/>
        <v/>
      </c>
      <c r="I64" s="488" t="str">
        <f t="shared" si="12"/>
        <v/>
      </c>
      <c r="J64" s="488" t="str">
        <f t="shared" si="10"/>
        <v/>
      </c>
      <c r="K64" s="488" t="str">
        <f t="shared" si="10"/>
        <v/>
      </c>
      <c r="L64" s="488" t="e">
        <f t="shared" si="13"/>
        <v>#N/A</v>
      </c>
    </row>
    <row r="65" spans="1:12" ht="15" customHeight="1" x14ac:dyDescent="0.2">
      <c r="A65" s="490">
        <v>42979</v>
      </c>
      <c r="B65" s="487">
        <v>27748</v>
      </c>
      <c r="C65" s="487">
        <v>4858</v>
      </c>
      <c r="D65" s="487">
        <v>2512</v>
      </c>
      <c r="E65" s="488">
        <f t="shared" si="11"/>
        <v>113.50267926534954</v>
      </c>
      <c r="F65" s="488">
        <f t="shared" si="11"/>
        <v>98.539553752535497</v>
      </c>
      <c r="G65" s="488">
        <f t="shared" si="11"/>
        <v>134.83628556092324</v>
      </c>
      <c r="H65" s="489">
        <f t="shared" si="14"/>
        <v>42979</v>
      </c>
      <c r="I65" s="488">
        <f t="shared" si="12"/>
        <v>113.50267926534954</v>
      </c>
      <c r="J65" s="488">
        <f t="shared" si="10"/>
        <v>98.539553752535497</v>
      </c>
      <c r="K65" s="488">
        <f t="shared" si="10"/>
        <v>134.83628556092324</v>
      </c>
      <c r="L65" s="488" t="e">
        <f t="shared" si="13"/>
        <v>#N/A</v>
      </c>
    </row>
    <row r="66" spans="1:12" ht="15" customHeight="1" x14ac:dyDescent="0.2">
      <c r="A66" s="490" t="s">
        <v>471</v>
      </c>
      <c r="B66" s="487">
        <v>26812</v>
      </c>
      <c r="C66" s="487">
        <v>4918</v>
      </c>
      <c r="D66" s="487">
        <v>2459</v>
      </c>
      <c r="E66" s="488">
        <f t="shared" si="11"/>
        <v>109.67398862846156</v>
      </c>
      <c r="F66" s="488">
        <f t="shared" si="11"/>
        <v>99.756592292089252</v>
      </c>
      <c r="G66" s="488">
        <f t="shared" si="11"/>
        <v>131.99141170155664</v>
      </c>
      <c r="H66" s="489" t="str">
        <f t="shared" si="14"/>
        <v/>
      </c>
      <c r="I66" s="488" t="str">
        <f t="shared" si="12"/>
        <v/>
      </c>
      <c r="J66" s="488" t="str">
        <f t="shared" si="10"/>
        <v/>
      </c>
      <c r="K66" s="488" t="str">
        <f t="shared" si="10"/>
        <v/>
      </c>
      <c r="L66" s="488" t="e">
        <f t="shared" si="13"/>
        <v>#N/A</v>
      </c>
    </row>
    <row r="67" spans="1:12" ht="15" customHeight="1" x14ac:dyDescent="0.2">
      <c r="A67" s="490" t="s">
        <v>472</v>
      </c>
      <c r="B67" s="487">
        <v>27484</v>
      </c>
      <c r="C67" s="487">
        <v>4863</v>
      </c>
      <c r="D67" s="487">
        <v>2517</v>
      </c>
      <c r="E67" s="488">
        <f t="shared" si="11"/>
        <v>112.42279216263755</v>
      </c>
      <c r="F67" s="488">
        <f t="shared" si="11"/>
        <v>98.640973630831638</v>
      </c>
      <c r="G67" s="488">
        <f t="shared" si="11"/>
        <v>135.10466988727859</v>
      </c>
      <c r="H67" s="489" t="str">
        <f t="shared" si="14"/>
        <v/>
      </c>
      <c r="I67" s="488" t="str">
        <f t="shared" si="12"/>
        <v/>
      </c>
      <c r="J67" s="488" t="str">
        <f t="shared" si="12"/>
        <v/>
      </c>
      <c r="K67" s="488" t="str">
        <f t="shared" si="12"/>
        <v/>
      </c>
      <c r="L67" s="488" t="e">
        <f t="shared" si="13"/>
        <v>#N/A</v>
      </c>
    </row>
    <row r="68" spans="1:12" ht="15" customHeight="1" x14ac:dyDescent="0.2">
      <c r="A68" s="490" t="s">
        <v>473</v>
      </c>
      <c r="B68" s="487">
        <v>28218</v>
      </c>
      <c r="C68" s="487">
        <v>4819</v>
      </c>
      <c r="D68" s="487">
        <v>2582</v>
      </c>
      <c r="E68" s="488">
        <f t="shared" si="11"/>
        <v>115.42520554669284</v>
      </c>
      <c r="F68" s="488">
        <f t="shared" si="11"/>
        <v>97.748478701825562</v>
      </c>
      <c r="G68" s="488">
        <f t="shared" si="11"/>
        <v>138.593666129898</v>
      </c>
      <c r="H68" s="489" t="str">
        <f t="shared" si="14"/>
        <v/>
      </c>
      <c r="I68" s="488" t="str">
        <f t="shared" si="12"/>
        <v/>
      </c>
      <c r="J68" s="488" t="str">
        <f t="shared" si="12"/>
        <v/>
      </c>
      <c r="K68" s="488" t="str">
        <f t="shared" si="12"/>
        <v/>
      </c>
      <c r="L68" s="488" t="e">
        <f t="shared" si="13"/>
        <v>#N/A</v>
      </c>
    </row>
    <row r="69" spans="1:12" ht="15" customHeight="1" x14ac:dyDescent="0.2">
      <c r="A69" s="490">
        <v>43344</v>
      </c>
      <c r="B69" s="487">
        <v>28911</v>
      </c>
      <c r="C69" s="487">
        <v>4826</v>
      </c>
      <c r="D69" s="487">
        <v>2662</v>
      </c>
      <c r="E69" s="488">
        <f t="shared" si="11"/>
        <v>118.25990919131182</v>
      </c>
      <c r="F69" s="488">
        <f t="shared" si="11"/>
        <v>97.890466531440154</v>
      </c>
      <c r="G69" s="488">
        <f t="shared" si="11"/>
        <v>142.88781535158347</v>
      </c>
      <c r="H69" s="489">
        <f t="shared" si="14"/>
        <v>43344</v>
      </c>
      <c r="I69" s="488">
        <f t="shared" si="12"/>
        <v>118.25990919131182</v>
      </c>
      <c r="J69" s="488">
        <f t="shared" si="12"/>
        <v>97.890466531440154</v>
      </c>
      <c r="K69" s="488">
        <f t="shared" si="12"/>
        <v>142.88781535158347</v>
      </c>
      <c r="L69" s="488" t="e">
        <f t="shared" si="13"/>
        <v>#N/A</v>
      </c>
    </row>
    <row r="70" spans="1:12" ht="15" customHeight="1" x14ac:dyDescent="0.2">
      <c r="A70" s="490" t="s">
        <v>474</v>
      </c>
      <c r="B70" s="487">
        <v>27899</v>
      </c>
      <c r="C70" s="487">
        <v>4849</v>
      </c>
      <c r="D70" s="487">
        <v>2625</v>
      </c>
      <c r="E70" s="488">
        <f t="shared" si="11"/>
        <v>114.12034196424918</v>
      </c>
      <c r="F70" s="488">
        <f t="shared" si="11"/>
        <v>98.356997971602439</v>
      </c>
      <c r="G70" s="488">
        <f t="shared" si="11"/>
        <v>140.90177133655396</v>
      </c>
      <c r="H70" s="489" t="str">
        <f t="shared" si="14"/>
        <v/>
      </c>
      <c r="I70" s="488" t="str">
        <f t="shared" si="12"/>
        <v/>
      </c>
      <c r="J70" s="488" t="str">
        <f t="shared" si="12"/>
        <v/>
      </c>
      <c r="K70" s="488" t="str">
        <f t="shared" si="12"/>
        <v/>
      </c>
      <c r="L70" s="488" t="e">
        <f t="shared" si="13"/>
        <v>#N/A</v>
      </c>
    </row>
    <row r="71" spans="1:12" ht="15" customHeight="1" x14ac:dyDescent="0.2">
      <c r="A71" s="490" t="s">
        <v>475</v>
      </c>
      <c r="B71" s="487">
        <v>28499</v>
      </c>
      <c r="C71" s="487">
        <v>4789</v>
      </c>
      <c r="D71" s="487">
        <v>2735</v>
      </c>
      <c r="E71" s="491">
        <f t="shared" ref="E71:G75" si="15">IF($A$51=37802,IF(COUNTBLANK(B$51:B$70)&gt;0,#N/A,IF(ISBLANK(B71)=FALSE,B71/B$51*100,#N/A)),IF(COUNTBLANK(B$51:B$75)&gt;0,#N/A,B71/B$51*100))</f>
        <v>116.57463083404917</v>
      </c>
      <c r="F71" s="491">
        <f t="shared" si="15"/>
        <v>97.139959432048684</v>
      </c>
      <c r="G71" s="491">
        <f t="shared" si="15"/>
        <v>146.80622651637145</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29017</v>
      </c>
      <c r="C72" s="487">
        <v>4772</v>
      </c>
      <c r="D72" s="487">
        <v>2799</v>
      </c>
      <c r="E72" s="491">
        <f t="shared" si="15"/>
        <v>118.69350022497649</v>
      </c>
      <c r="F72" s="491">
        <f t="shared" si="15"/>
        <v>96.79513184584178</v>
      </c>
      <c r="G72" s="491">
        <f t="shared" si="15"/>
        <v>150.2415458937198</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29610</v>
      </c>
      <c r="C73" s="487">
        <v>4699</v>
      </c>
      <c r="D73" s="487">
        <v>2890</v>
      </c>
      <c r="E73" s="491">
        <f t="shared" si="15"/>
        <v>121.1191557246288</v>
      </c>
      <c r="F73" s="491">
        <f t="shared" si="15"/>
        <v>95.314401622718051</v>
      </c>
      <c r="G73" s="491">
        <f t="shared" si="15"/>
        <v>155.12614063338702</v>
      </c>
      <c r="H73" s="492">
        <f>IF(A$51=37802,IF(ISERROR(L73)=TRUE,IF(ISBLANK(A73)=FALSE,IF(MONTH(A73)=MONTH(MAX(A$51:A$75)),A73,""),""),""),IF(ISERROR(L73)=TRUE,IF(MONTH(A73)=MONTH(MAX(A$51:A$75)),A73,""),""))</f>
        <v>43709</v>
      </c>
      <c r="I73" s="488">
        <f t="shared" si="12"/>
        <v>121.1191557246288</v>
      </c>
      <c r="J73" s="488">
        <f t="shared" si="12"/>
        <v>95.314401622718051</v>
      </c>
      <c r="K73" s="488">
        <f t="shared" si="12"/>
        <v>155.12614063338702</v>
      </c>
      <c r="L73" s="488" t="e">
        <f t="shared" si="13"/>
        <v>#N/A</v>
      </c>
    </row>
    <row r="74" spans="1:12" ht="15" customHeight="1" x14ac:dyDescent="0.2">
      <c r="A74" s="490" t="s">
        <v>477</v>
      </c>
      <c r="B74" s="487">
        <v>28546</v>
      </c>
      <c r="C74" s="487">
        <v>4739</v>
      </c>
      <c r="D74" s="487">
        <v>2812</v>
      </c>
      <c r="E74" s="491">
        <f t="shared" si="15"/>
        <v>116.76688346218349</v>
      </c>
      <c r="F74" s="491">
        <f t="shared" si="15"/>
        <v>96.125760649087226</v>
      </c>
      <c r="G74" s="491">
        <f t="shared" si="15"/>
        <v>150.9393451422437</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29023</v>
      </c>
      <c r="C75" s="493">
        <v>4615</v>
      </c>
      <c r="D75" s="493">
        <v>2765</v>
      </c>
      <c r="E75" s="491">
        <f t="shared" si="15"/>
        <v>118.71804311367448</v>
      </c>
      <c r="F75" s="491">
        <f t="shared" si="15"/>
        <v>93.6105476673428</v>
      </c>
      <c r="G75" s="491">
        <f t="shared" si="15"/>
        <v>148.41653247450347</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121.1191557246288</v>
      </c>
      <c r="J77" s="488">
        <f>IF(J75&lt;&gt;"",J75,IF(J74&lt;&gt;"",J74,IF(J73&lt;&gt;"",J73,IF(J72&lt;&gt;"",J72,IF(J71&lt;&gt;"",J71,IF(J70&lt;&gt;"",J70,""))))))</f>
        <v>95.314401622718051</v>
      </c>
      <c r="K77" s="488">
        <f>IF(K75&lt;&gt;"",K75,IF(K74&lt;&gt;"",K74,IF(K73&lt;&gt;"",K73,IF(K72&lt;&gt;"",K72,IF(K71&lt;&gt;"",K71,IF(K70&lt;&gt;"",K70,""))))))</f>
        <v>155.12614063338702</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+21,1%</v>
      </c>
      <c r="J79" s="488" t="str">
        <f>"GeB - ausschließlich: "&amp;IF(J77&gt;100,"+","")&amp;TEXT(J77-100,"0,0")&amp;"%"</f>
        <v>GeB - ausschließlich: -4,7%</v>
      </c>
      <c r="K79" s="488" t="str">
        <f>"GeB - im Nebenjob: "&amp;IF(K77&gt;100,"+","")&amp;TEXT(K77-100,"0,0")&amp;"%"</f>
        <v>GeB - im Nebenjob: +55,1%</v>
      </c>
    </row>
    <row r="81" spans="9:9" ht="15" customHeight="1" x14ac:dyDescent="0.2">
      <c r="I81" s="488" t="str">
        <f>IF(ISERROR(HLOOKUP(1,I$78:K$79,2,FALSE)),"",HLOOKUP(1,I$78:K$79,2,FALSE))</f>
        <v>GeB - im Nebenjob: +55,1%</v>
      </c>
    </row>
    <row r="82" spans="9:9" ht="15" customHeight="1" x14ac:dyDescent="0.2">
      <c r="I82" s="488" t="str">
        <f>IF(ISERROR(HLOOKUP(2,I$78:K$79,2,FALSE)),"",HLOOKUP(2,I$78:K$79,2,FALSE))</f>
        <v>SvB: +21,1%</v>
      </c>
    </row>
    <row r="83" spans="9:9" ht="15" customHeight="1" x14ac:dyDescent="0.2">
      <c r="I83" s="488" t="str">
        <f>IF(ISERROR(HLOOKUP(3,I$78:K$79,2,FALSE)),"",HLOOKUP(3,I$78:K$79,2,FALSE))</f>
        <v>GeB - ausschließlich: -4,7%</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29023</v>
      </c>
      <c r="E12" s="114">
        <v>28546</v>
      </c>
      <c r="F12" s="114">
        <v>29610</v>
      </c>
      <c r="G12" s="114">
        <v>29017</v>
      </c>
      <c r="H12" s="114">
        <v>28499</v>
      </c>
      <c r="I12" s="115">
        <v>524</v>
      </c>
      <c r="J12" s="116">
        <v>1.8386610056493211</v>
      </c>
      <c r="N12" s="117"/>
    </row>
    <row r="13" spans="1:15" s="110" customFormat="1" ht="13.5" customHeight="1" x14ac:dyDescent="0.2">
      <c r="A13" s="118" t="s">
        <v>105</v>
      </c>
      <c r="B13" s="119" t="s">
        <v>106</v>
      </c>
      <c r="C13" s="113">
        <v>53.757364848568379</v>
      </c>
      <c r="D13" s="114">
        <v>15602</v>
      </c>
      <c r="E13" s="114">
        <v>15135</v>
      </c>
      <c r="F13" s="114">
        <v>16141</v>
      </c>
      <c r="G13" s="114">
        <v>15824</v>
      </c>
      <c r="H13" s="114">
        <v>15330</v>
      </c>
      <c r="I13" s="115">
        <v>272</v>
      </c>
      <c r="J13" s="116">
        <v>1.7742987606001304</v>
      </c>
    </row>
    <row r="14" spans="1:15" s="110" customFormat="1" ht="13.5" customHeight="1" x14ac:dyDescent="0.2">
      <c r="A14" s="120"/>
      <c r="B14" s="119" t="s">
        <v>107</v>
      </c>
      <c r="C14" s="113">
        <v>46.242635151431621</v>
      </c>
      <c r="D14" s="114">
        <v>13421</v>
      </c>
      <c r="E14" s="114">
        <v>13411</v>
      </c>
      <c r="F14" s="114">
        <v>13469</v>
      </c>
      <c r="G14" s="114">
        <v>13193</v>
      </c>
      <c r="H14" s="114">
        <v>13169</v>
      </c>
      <c r="I14" s="115">
        <v>252</v>
      </c>
      <c r="J14" s="116">
        <v>1.9135849343154379</v>
      </c>
    </row>
    <row r="15" spans="1:15" s="110" customFormat="1" ht="13.5" customHeight="1" x14ac:dyDescent="0.2">
      <c r="A15" s="118" t="s">
        <v>105</v>
      </c>
      <c r="B15" s="121" t="s">
        <v>108</v>
      </c>
      <c r="C15" s="113">
        <v>13.926885573510663</v>
      </c>
      <c r="D15" s="114">
        <v>4042</v>
      </c>
      <c r="E15" s="114">
        <v>4131</v>
      </c>
      <c r="F15" s="114">
        <v>4350</v>
      </c>
      <c r="G15" s="114">
        <v>3991</v>
      </c>
      <c r="H15" s="114">
        <v>4035</v>
      </c>
      <c r="I15" s="115">
        <v>7</v>
      </c>
      <c r="J15" s="116">
        <v>0.17348203221809169</v>
      </c>
    </row>
    <row r="16" spans="1:15" s="110" customFormat="1" ht="13.5" customHeight="1" x14ac:dyDescent="0.2">
      <c r="A16" s="118"/>
      <c r="B16" s="121" t="s">
        <v>109</v>
      </c>
      <c r="C16" s="113">
        <v>66.433518244151188</v>
      </c>
      <c r="D16" s="114">
        <v>19281</v>
      </c>
      <c r="E16" s="114">
        <v>18836</v>
      </c>
      <c r="F16" s="114">
        <v>19581</v>
      </c>
      <c r="G16" s="114">
        <v>19465</v>
      </c>
      <c r="H16" s="114">
        <v>19074</v>
      </c>
      <c r="I16" s="115">
        <v>207</v>
      </c>
      <c r="J16" s="116">
        <v>1.0852469329977981</v>
      </c>
    </row>
    <row r="17" spans="1:10" s="110" customFormat="1" ht="13.5" customHeight="1" x14ac:dyDescent="0.2">
      <c r="A17" s="118"/>
      <c r="B17" s="121" t="s">
        <v>110</v>
      </c>
      <c r="C17" s="113">
        <v>18.829893532715431</v>
      </c>
      <c r="D17" s="114">
        <v>5465</v>
      </c>
      <c r="E17" s="114">
        <v>5356</v>
      </c>
      <c r="F17" s="114">
        <v>5465</v>
      </c>
      <c r="G17" s="114">
        <v>5356</v>
      </c>
      <c r="H17" s="114">
        <v>5188</v>
      </c>
      <c r="I17" s="115">
        <v>277</v>
      </c>
      <c r="J17" s="116">
        <v>5.339244410177332</v>
      </c>
    </row>
    <row r="18" spans="1:10" s="110" customFormat="1" ht="13.5" customHeight="1" x14ac:dyDescent="0.2">
      <c r="A18" s="120"/>
      <c r="B18" s="121" t="s">
        <v>111</v>
      </c>
      <c r="C18" s="113">
        <v>0.80970264962271299</v>
      </c>
      <c r="D18" s="114">
        <v>235</v>
      </c>
      <c r="E18" s="114">
        <v>223</v>
      </c>
      <c r="F18" s="114">
        <v>214</v>
      </c>
      <c r="G18" s="114">
        <v>205</v>
      </c>
      <c r="H18" s="114">
        <v>202</v>
      </c>
      <c r="I18" s="115">
        <v>33</v>
      </c>
      <c r="J18" s="116">
        <v>16.336633663366335</v>
      </c>
    </row>
    <row r="19" spans="1:10" s="110" customFormat="1" ht="13.5" customHeight="1" x14ac:dyDescent="0.2">
      <c r="A19" s="120"/>
      <c r="B19" s="121" t="s">
        <v>112</v>
      </c>
      <c r="C19" s="113">
        <v>0.22740585053233642</v>
      </c>
      <c r="D19" s="114">
        <v>66</v>
      </c>
      <c r="E19" s="114">
        <v>58</v>
      </c>
      <c r="F19" s="114">
        <v>60</v>
      </c>
      <c r="G19" s="114">
        <v>45</v>
      </c>
      <c r="H19" s="114">
        <v>43</v>
      </c>
      <c r="I19" s="115">
        <v>23</v>
      </c>
      <c r="J19" s="116">
        <v>53.488372093023258</v>
      </c>
    </row>
    <row r="20" spans="1:10" s="110" customFormat="1" ht="13.5" customHeight="1" x14ac:dyDescent="0.2">
      <c r="A20" s="118" t="s">
        <v>113</v>
      </c>
      <c r="B20" s="122" t="s">
        <v>114</v>
      </c>
      <c r="C20" s="113">
        <v>70.516486924163601</v>
      </c>
      <c r="D20" s="114">
        <v>20466</v>
      </c>
      <c r="E20" s="114">
        <v>20052</v>
      </c>
      <c r="F20" s="114">
        <v>21095</v>
      </c>
      <c r="G20" s="114">
        <v>20738</v>
      </c>
      <c r="H20" s="114">
        <v>20344</v>
      </c>
      <c r="I20" s="115">
        <v>122</v>
      </c>
      <c r="J20" s="116">
        <v>0.59968541093197014</v>
      </c>
    </row>
    <row r="21" spans="1:10" s="110" customFormat="1" ht="13.5" customHeight="1" x14ac:dyDescent="0.2">
      <c r="A21" s="120"/>
      <c r="B21" s="122" t="s">
        <v>115</v>
      </c>
      <c r="C21" s="113">
        <v>29.483513075836406</v>
      </c>
      <c r="D21" s="114">
        <v>8557</v>
      </c>
      <c r="E21" s="114">
        <v>8494</v>
      </c>
      <c r="F21" s="114">
        <v>8515</v>
      </c>
      <c r="G21" s="114">
        <v>8279</v>
      </c>
      <c r="H21" s="114">
        <v>8155</v>
      </c>
      <c r="I21" s="115">
        <v>402</v>
      </c>
      <c r="J21" s="116">
        <v>4.9294911097486205</v>
      </c>
    </row>
    <row r="22" spans="1:10" s="110" customFormat="1" ht="13.5" customHeight="1" x14ac:dyDescent="0.2">
      <c r="A22" s="118" t="s">
        <v>113</v>
      </c>
      <c r="B22" s="122" t="s">
        <v>116</v>
      </c>
      <c r="C22" s="113">
        <v>87.630499948316853</v>
      </c>
      <c r="D22" s="114">
        <v>25433</v>
      </c>
      <c r="E22" s="114">
        <v>25075</v>
      </c>
      <c r="F22" s="114">
        <v>25957</v>
      </c>
      <c r="G22" s="114">
        <v>25509</v>
      </c>
      <c r="H22" s="114">
        <v>25193</v>
      </c>
      <c r="I22" s="115">
        <v>240</v>
      </c>
      <c r="J22" s="116">
        <v>0.95264557615210577</v>
      </c>
    </row>
    <row r="23" spans="1:10" s="110" customFormat="1" ht="13.5" customHeight="1" x14ac:dyDescent="0.2">
      <c r="A23" s="123"/>
      <c r="B23" s="124" t="s">
        <v>117</v>
      </c>
      <c r="C23" s="125">
        <v>12.36260896530338</v>
      </c>
      <c r="D23" s="114">
        <v>3588</v>
      </c>
      <c r="E23" s="114">
        <v>3469</v>
      </c>
      <c r="F23" s="114">
        <v>3651</v>
      </c>
      <c r="G23" s="114">
        <v>3505</v>
      </c>
      <c r="H23" s="114">
        <v>3303</v>
      </c>
      <c r="I23" s="115">
        <v>285</v>
      </c>
      <c r="J23" s="116">
        <v>8.628519527702089</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7380</v>
      </c>
      <c r="E26" s="114">
        <v>7551</v>
      </c>
      <c r="F26" s="114">
        <v>7589</v>
      </c>
      <c r="G26" s="114">
        <v>7571</v>
      </c>
      <c r="H26" s="140">
        <v>7524</v>
      </c>
      <c r="I26" s="115">
        <v>-144</v>
      </c>
      <c r="J26" s="116">
        <v>-1.9138755980861244</v>
      </c>
    </row>
    <row r="27" spans="1:10" s="110" customFormat="1" ht="13.5" customHeight="1" x14ac:dyDescent="0.2">
      <c r="A27" s="118" t="s">
        <v>105</v>
      </c>
      <c r="B27" s="119" t="s">
        <v>106</v>
      </c>
      <c r="C27" s="113">
        <v>31.626016260162601</v>
      </c>
      <c r="D27" s="115">
        <v>2334</v>
      </c>
      <c r="E27" s="114">
        <v>2374</v>
      </c>
      <c r="F27" s="114">
        <v>2382</v>
      </c>
      <c r="G27" s="114">
        <v>2367</v>
      </c>
      <c r="H27" s="140">
        <v>2340</v>
      </c>
      <c r="I27" s="115">
        <v>-6</v>
      </c>
      <c r="J27" s="116">
        <v>-0.25641025641025639</v>
      </c>
    </row>
    <row r="28" spans="1:10" s="110" customFormat="1" ht="13.5" customHeight="1" x14ac:dyDescent="0.2">
      <c r="A28" s="120"/>
      <c r="B28" s="119" t="s">
        <v>107</v>
      </c>
      <c r="C28" s="113">
        <v>68.373983739837399</v>
      </c>
      <c r="D28" s="115">
        <v>5046</v>
      </c>
      <c r="E28" s="114">
        <v>5177</v>
      </c>
      <c r="F28" s="114">
        <v>5207</v>
      </c>
      <c r="G28" s="114">
        <v>5204</v>
      </c>
      <c r="H28" s="140">
        <v>5184</v>
      </c>
      <c r="I28" s="115">
        <v>-138</v>
      </c>
      <c r="J28" s="116">
        <v>-2.6620370370370372</v>
      </c>
    </row>
    <row r="29" spans="1:10" s="110" customFormat="1" ht="13.5" customHeight="1" x14ac:dyDescent="0.2">
      <c r="A29" s="118" t="s">
        <v>105</v>
      </c>
      <c r="B29" s="121" t="s">
        <v>108</v>
      </c>
      <c r="C29" s="113">
        <v>8.8346883468834694</v>
      </c>
      <c r="D29" s="115">
        <v>652</v>
      </c>
      <c r="E29" s="114">
        <v>700</v>
      </c>
      <c r="F29" s="114">
        <v>700</v>
      </c>
      <c r="G29" s="114">
        <v>711</v>
      </c>
      <c r="H29" s="140">
        <v>695</v>
      </c>
      <c r="I29" s="115">
        <v>-43</v>
      </c>
      <c r="J29" s="116">
        <v>-6.1870503597122299</v>
      </c>
    </row>
    <row r="30" spans="1:10" s="110" customFormat="1" ht="13.5" customHeight="1" x14ac:dyDescent="0.2">
      <c r="A30" s="118"/>
      <c r="B30" s="121" t="s">
        <v>109</v>
      </c>
      <c r="C30" s="113">
        <v>51.626016260162601</v>
      </c>
      <c r="D30" s="115">
        <v>3810</v>
      </c>
      <c r="E30" s="114">
        <v>3926</v>
      </c>
      <c r="F30" s="114">
        <v>3982</v>
      </c>
      <c r="G30" s="114">
        <v>4000</v>
      </c>
      <c r="H30" s="140">
        <v>4000</v>
      </c>
      <c r="I30" s="115">
        <v>-190</v>
      </c>
      <c r="J30" s="116">
        <v>-4.75</v>
      </c>
    </row>
    <row r="31" spans="1:10" s="110" customFormat="1" ht="13.5" customHeight="1" x14ac:dyDescent="0.2">
      <c r="A31" s="118"/>
      <c r="B31" s="121" t="s">
        <v>110</v>
      </c>
      <c r="C31" s="113">
        <v>22.222222222222221</v>
      </c>
      <c r="D31" s="115">
        <v>1640</v>
      </c>
      <c r="E31" s="114">
        <v>1656</v>
      </c>
      <c r="F31" s="114">
        <v>1643</v>
      </c>
      <c r="G31" s="114">
        <v>1636</v>
      </c>
      <c r="H31" s="140">
        <v>1616</v>
      </c>
      <c r="I31" s="115">
        <v>24</v>
      </c>
      <c r="J31" s="116">
        <v>1.4851485148514851</v>
      </c>
    </row>
    <row r="32" spans="1:10" s="110" customFormat="1" ht="13.5" customHeight="1" x14ac:dyDescent="0.2">
      <c r="A32" s="120"/>
      <c r="B32" s="121" t="s">
        <v>111</v>
      </c>
      <c r="C32" s="113">
        <v>17.317073170731707</v>
      </c>
      <c r="D32" s="115">
        <v>1278</v>
      </c>
      <c r="E32" s="114">
        <v>1269</v>
      </c>
      <c r="F32" s="114">
        <v>1264</v>
      </c>
      <c r="G32" s="114">
        <v>1224</v>
      </c>
      <c r="H32" s="140">
        <v>1213</v>
      </c>
      <c r="I32" s="115">
        <v>65</v>
      </c>
      <c r="J32" s="116">
        <v>5.3586150041220115</v>
      </c>
    </row>
    <row r="33" spans="1:10" s="110" customFormat="1" ht="13.5" customHeight="1" x14ac:dyDescent="0.2">
      <c r="A33" s="120"/>
      <c r="B33" s="121" t="s">
        <v>112</v>
      </c>
      <c r="C33" s="113">
        <v>1.8834688346883468</v>
      </c>
      <c r="D33" s="115">
        <v>139</v>
      </c>
      <c r="E33" s="114">
        <v>128</v>
      </c>
      <c r="F33" s="114">
        <v>131</v>
      </c>
      <c r="G33" s="114">
        <v>115</v>
      </c>
      <c r="H33" s="140">
        <v>120</v>
      </c>
      <c r="I33" s="115">
        <v>19</v>
      </c>
      <c r="J33" s="116">
        <v>15.833333333333334</v>
      </c>
    </row>
    <row r="34" spans="1:10" s="110" customFormat="1" ht="13.5" customHeight="1" x14ac:dyDescent="0.2">
      <c r="A34" s="118" t="s">
        <v>113</v>
      </c>
      <c r="B34" s="122" t="s">
        <v>116</v>
      </c>
      <c r="C34" s="113">
        <v>93.726287262872631</v>
      </c>
      <c r="D34" s="115">
        <v>6917</v>
      </c>
      <c r="E34" s="114">
        <v>7082</v>
      </c>
      <c r="F34" s="114">
        <v>7103</v>
      </c>
      <c r="G34" s="114">
        <v>7086</v>
      </c>
      <c r="H34" s="140">
        <v>7060</v>
      </c>
      <c r="I34" s="115">
        <v>-143</v>
      </c>
      <c r="J34" s="116">
        <v>-2.0254957507082154</v>
      </c>
    </row>
    <row r="35" spans="1:10" s="110" customFormat="1" ht="13.5" customHeight="1" x14ac:dyDescent="0.2">
      <c r="A35" s="118"/>
      <c r="B35" s="119" t="s">
        <v>117</v>
      </c>
      <c r="C35" s="113">
        <v>6.178861788617886</v>
      </c>
      <c r="D35" s="115">
        <v>456</v>
      </c>
      <c r="E35" s="114">
        <v>464</v>
      </c>
      <c r="F35" s="114">
        <v>481</v>
      </c>
      <c r="G35" s="114">
        <v>479</v>
      </c>
      <c r="H35" s="140">
        <v>457</v>
      </c>
      <c r="I35" s="115">
        <v>-1</v>
      </c>
      <c r="J35" s="116">
        <v>-0.21881838074398249</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4615</v>
      </c>
      <c r="E37" s="114">
        <v>4739</v>
      </c>
      <c r="F37" s="114">
        <v>4699</v>
      </c>
      <c r="G37" s="114">
        <v>4772</v>
      </c>
      <c r="H37" s="140">
        <v>4789</v>
      </c>
      <c r="I37" s="115">
        <v>-174</v>
      </c>
      <c r="J37" s="116">
        <v>-3.633326372937983</v>
      </c>
    </row>
    <row r="38" spans="1:10" s="110" customFormat="1" ht="13.5" customHeight="1" x14ac:dyDescent="0.2">
      <c r="A38" s="118" t="s">
        <v>105</v>
      </c>
      <c r="B38" s="119" t="s">
        <v>106</v>
      </c>
      <c r="C38" s="113">
        <v>28.75406283856988</v>
      </c>
      <c r="D38" s="115">
        <v>1327</v>
      </c>
      <c r="E38" s="114">
        <v>1350</v>
      </c>
      <c r="F38" s="114">
        <v>1290</v>
      </c>
      <c r="G38" s="114">
        <v>1316</v>
      </c>
      <c r="H38" s="140">
        <v>1331</v>
      </c>
      <c r="I38" s="115">
        <v>-4</v>
      </c>
      <c r="J38" s="116">
        <v>-0.30052592036063108</v>
      </c>
    </row>
    <row r="39" spans="1:10" s="110" customFormat="1" ht="13.5" customHeight="1" x14ac:dyDescent="0.2">
      <c r="A39" s="120"/>
      <c r="B39" s="119" t="s">
        <v>107</v>
      </c>
      <c r="C39" s="113">
        <v>71.24593716143012</v>
      </c>
      <c r="D39" s="115">
        <v>3288</v>
      </c>
      <c r="E39" s="114">
        <v>3389</v>
      </c>
      <c r="F39" s="114">
        <v>3409</v>
      </c>
      <c r="G39" s="114">
        <v>3456</v>
      </c>
      <c r="H39" s="140">
        <v>3458</v>
      </c>
      <c r="I39" s="115">
        <v>-170</v>
      </c>
      <c r="J39" s="116">
        <v>-4.9161364950838635</v>
      </c>
    </row>
    <row r="40" spans="1:10" s="110" customFormat="1" ht="13.5" customHeight="1" x14ac:dyDescent="0.2">
      <c r="A40" s="118" t="s">
        <v>105</v>
      </c>
      <c r="B40" s="121" t="s">
        <v>108</v>
      </c>
      <c r="C40" s="113">
        <v>7.7139761646803899</v>
      </c>
      <c r="D40" s="115">
        <v>356</v>
      </c>
      <c r="E40" s="114">
        <v>374</v>
      </c>
      <c r="F40" s="114">
        <v>370</v>
      </c>
      <c r="G40" s="114">
        <v>411</v>
      </c>
      <c r="H40" s="140">
        <v>392</v>
      </c>
      <c r="I40" s="115">
        <v>-36</v>
      </c>
      <c r="J40" s="116">
        <v>-9.183673469387756</v>
      </c>
    </row>
    <row r="41" spans="1:10" s="110" customFormat="1" ht="13.5" customHeight="1" x14ac:dyDescent="0.2">
      <c r="A41" s="118"/>
      <c r="B41" s="121" t="s">
        <v>109</v>
      </c>
      <c r="C41" s="113">
        <v>39.566630552546044</v>
      </c>
      <c r="D41" s="115">
        <v>1826</v>
      </c>
      <c r="E41" s="114">
        <v>1920</v>
      </c>
      <c r="F41" s="114">
        <v>1895</v>
      </c>
      <c r="G41" s="114">
        <v>1956</v>
      </c>
      <c r="H41" s="140">
        <v>2012</v>
      </c>
      <c r="I41" s="115">
        <v>-186</v>
      </c>
      <c r="J41" s="116">
        <v>-9.2445328031809151</v>
      </c>
    </row>
    <row r="42" spans="1:10" s="110" customFormat="1" ht="13.5" customHeight="1" x14ac:dyDescent="0.2">
      <c r="A42" s="118"/>
      <c r="B42" s="121" t="s">
        <v>110</v>
      </c>
      <c r="C42" s="113">
        <v>25.568797399783314</v>
      </c>
      <c r="D42" s="115">
        <v>1180</v>
      </c>
      <c r="E42" s="114">
        <v>1198</v>
      </c>
      <c r="F42" s="114">
        <v>1190</v>
      </c>
      <c r="G42" s="114">
        <v>1195</v>
      </c>
      <c r="H42" s="140">
        <v>1186</v>
      </c>
      <c r="I42" s="115">
        <v>-6</v>
      </c>
      <c r="J42" s="116">
        <v>-0.50590219224283306</v>
      </c>
    </row>
    <row r="43" spans="1:10" s="110" customFormat="1" ht="13.5" customHeight="1" x14ac:dyDescent="0.2">
      <c r="A43" s="120"/>
      <c r="B43" s="121" t="s">
        <v>111</v>
      </c>
      <c r="C43" s="113">
        <v>27.150595882990249</v>
      </c>
      <c r="D43" s="115">
        <v>1253</v>
      </c>
      <c r="E43" s="114">
        <v>1247</v>
      </c>
      <c r="F43" s="114">
        <v>1244</v>
      </c>
      <c r="G43" s="114">
        <v>1210</v>
      </c>
      <c r="H43" s="140">
        <v>1199</v>
      </c>
      <c r="I43" s="115">
        <v>54</v>
      </c>
      <c r="J43" s="116">
        <v>4.5037531276063385</v>
      </c>
    </row>
    <row r="44" spans="1:10" s="110" customFormat="1" ht="13.5" customHeight="1" x14ac:dyDescent="0.2">
      <c r="A44" s="120"/>
      <c r="B44" s="121" t="s">
        <v>112</v>
      </c>
      <c r="C44" s="113">
        <v>2.8819068255687972</v>
      </c>
      <c r="D44" s="115">
        <v>133</v>
      </c>
      <c r="E44" s="114">
        <v>120</v>
      </c>
      <c r="F44" s="114">
        <v>123</v>
      </c>
      <c r="G44" s="114">
        <v>111</v>
      </c>
      <c r="H44" s="140">
        <v>120</v>
      </c>
      <c r="I44" s="115">
        <v>13</v>
      </c>
      <c r="J44" s="116">
        <v>10.833333333333334</v>
      </c>
    </row>
    <row r="45" spans="1:10" s="110" customFormat="1" ht="13.5" customHeight="1" x14ac:dyDescent="0.2">
      <c r="A45" s="118" t="s">
        <v>113</v>
      </c>
      <c r="B45" s="122" t="s">
        <v>116</v>
      </c>
      <c r="C45" s="113">
        <v>93.521126760563376</v>
      </c>
      <c r="D45" s="115">
        <v>4316</v>
      </c>
      <c r="E45" s="114">
        <v>4432</v>
      </c>
      <c r="F45" s="114">
        <v>4396</v>
      </c>
      <c r="G45" s="114">
        <v>4465</v>
      </c>
      <c r="H45" s="140">
        <v>4482</v>
      </c>
      <c r="I45" s="115">
        <v>-166</v>
      </c>
      <c r="J45" s="116">
        <v>-3.7037037037037037</v>
      </c>
    </row>
    <row r="46" spans="1:10" s="110" customFormat="1" ht="13.5" customHeight="1" x14ac:dyDescent="0.2">
      <c r="A46" s="118"/>
      <c r="B46" s="119" t="s">
        <v>117</v>
      </c>
      <c r="C46" s="113">
        <v>6.3271939328277353</v>
      </c>
      <c r="D46" s="115">
        <v>292</v>
      </c>
      <c r="E46" s="114">
        <v>302</v>
      </c>
      <c r="F46" s="114">
        <v>298</v>
      </c>
      <c r="G46" s="114">
        <v>301</v>
      </c>
      <c r="H46" s="140">
        <v>300</v>
      </c>
      <c r="I46" s="115">
        <v>-8</v>
      </c>
      <c r="J46" s="116">
        <v>-2.6666666666666665</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2765</v>
      </c>
      <c r="E48" s="114">
        <v>2812</v>
      </c>
      <c r="F48" s="114">
        <v>2890</v>
      </c>
      <c r="G48" s="114">
        <v>2799</v>
      </c>
      <c r="H48" s="140">
        <v>2735</v>
      </c>
      <c r="I48" s="115">
        <v>30</v>
      </c>
      <c r="J48" s="116">
        <v>1.0968921389396709</v>
      </c>
    </row>
    <row r="49" spans="1:12" s="110" customFormat="1" ht="13.5" customHeight="1" x14ac:dyDescent="0.2">
      <c r="A49" s="118" t="s">
        <v>105</v>
      </c>
      <c r="B49" s="119" t="s">
        <v>106</v>
      </c>
      <c r="C49" s="113">
        <v>36.419529837251353</v>
      </c>
      <c r="D49" s="115">
        <v>1007</v>
      </c>
      <c r="E49" s="114">
        <v>1024</v>
      </c>
      <c r="F49" s="114">
        <v>1092</v>
      </c>
      <c r="G49" s="114">
        <v>1051</v>
      </c>
      <c r="H49" s="140">
        <v>1009</v>
      </c>
      <c r="I49" s="115">
        <v>-2</v>
      </c>
      <c r="J49" s="116">
        <v>-0.19821605550049554</v>
      </c>
    </row>
    <row r="50" spans="1:12" s="110" customFormat="1" ht="13.5" customHeight="1" x14ac:dyDescent="0.2">
      <c r="A50" s="120"/>
      <c r="B50" s="119" t="s">
        <v>107</v>
      </c>
      <c r="C50" s="113">
        <v>63.580470162748647</v>
      </c>
      <c r="D50" s="115">
        <v>1758</v>
      </c>
      <c r="E50" s="114">
        <v>1788</v>
      </c>
      <c r="F50" s="114">
        <v>1798</v>
      </c>
      <c r="G50" s="114">
        <v>1748</v>
      </c>
      <c r="H50" s="140">
        <v>1726</v>
      </c>
      <c r="I50" s="115">
        <v>32</v>
      </c>
      <c r="J50" s="116">
        <v>1.853997682502897</v>
      </c>
    </row>
    <row r="51" spans="1:12" s="110" customFormat="1" ht="13.5" customHeight="1" x14ac:dyDescent="0.2">
      <c r="A51" s="118" t="s">
        <v>105</v>
      </c>
      <c r="B51" s="121" t="s">
        <v>108</v>
      </c>
      <c r="C51" s="113">
        <v>10.705244122965642</v>
      </c>
      <c r="D51" s="115">
        <v>296</v>
      </c>
      <c r="E51" s="114">
        <v>326</v>
      </c>
      <c r="F51" s="114">
        <v>330</v>
      </c>
      <c r="G51" s="114">
        <v>300</v>
      </c>
      <c r="H51" s="140">
        <v>303</v>
      </c>
      <c r="I51" s="115">
        <v>-7</v>
      </c>
      <c r="J51" s="116">
        <v>-2.3102310231023102</v>
      </c>
    </row>
    <row r="52" spans="1:12" s="110" customFormat="1" ht="13.5" customHeight="1" x14ac:dyDescent="0.2">
      <c r="A52" s="118"/>
      <c r="B52" s="121" t="s">
        <v>109</v>
      </c>
      <c r="C52" s="113">
        <v>71.754068716094039</v>
      </c>
      <c r="D52" s="115">
        <v>1984</v>
      </c>
      <c r="E52" s="114">
        <v>2006</v>
      </c>
      <c r="F52" s="114">
        <v>2087</v>
      </c>
      <c r="G52" s="114">
        <v>2044</v>
      </c>
      <c r="H52" s="140">
        <v>1988</v>
      </c>
      <c r="I52" s="115">
        <v>-4</v>
      </c>
      <c r="J52" s="116">
        <v>-0.2012072434607646</v>
      </c>
    </row>
    <row r="53" spans="1:12" s="110" customFormat="1" ht="13.5" customHeight="1" x14ac:dyDescent="0.2">
      <c r="A53" s="118"/>
      <c r="B53" s="121" t="s">
        <v>110</v>
      </c>
      <c r="C53" s="113">
        <v>16.636528028933093</v>
      </c>
      <c r="D53" s="115">
        <v>460</v>
      </c>
      <c r="E53" s="114">
        <v>458</v>
      </c>
      <c r="F53" s="114">
        <v>453</v>
      </c>
      <c r="G53" s="114">
        <v>441</v>
      </c>
      <c r="H53" s="140">
        <v>430</v>
      </c>
      <c r="I53" s="115">
        <v>30</v>
      </c>
      <c r="J53" s="116">
        <v>6.9767441860465116</v>
      </c>
    </row>
    <row r="54" spans="1:12" s="110" customFormat="1" ht="13.5" customHeight="1" x14ac:dyDescent="0.2">
      <c r="A54" s="120"/>
      <c r="B54" s="121" t="s">
        <v>111</v>
      </c>
      <c r="C54" s="113">
        <v>0.9041591320072333</v>
      </c>
      <c r="D54" s="115">
        <v>25</v>
      </c>
      <c r="E54" s="114">
        <v>22</v>
      </c>
      <c r="F54" s="114">
        <v>20</v>
      </c>
      <c r="G54" s="114">
        <v>14</v>
      </c>
      <c r="H54" s="140">
        <v>14</v>
      </c>
      <c r="I54" s="115">
        <v>11</v>
      </c>
      <c r="J54" s="116">
        <v>78.571428571428569</v>
      </c>
    </row>
    <row r="55" spans="1:12" s="110" customFormat="1" ht="13.5" customHeight="1" x14ac:dyDescent="0.2">
      <c r="A55" s="120"/>
      <c r="B55" s="121" t="s">
        <v>112</v>
      </c>
      <c r="C55" s="113">
        <v>0.21699819168173598</v>
      </c>
      <c r="D55" s="115">
        <v>6</v>
      </c>
      <c r="E55" s="114">
        <v>8</v>
      </c>
      <c r="F55" s="114">
        <v>8</v>
      </c>
      <c r="G55" s="114">
        <v>4</v>
      </c>
      <c r="H55" s="140">
        <v>0</v>
      </c>
      <c r="I55" s="115">
        <v>6</v>
      </c>
      <c r="J55" s="116" t="s">
        <v>514</v>
      </c>
    </row>
    <row r="56" spans="1:12" s="110" customFormat="1" ht="13.5" customHeight="1" x14ac:dyDescent="0.2">
      <c r="A56" s="118" t="s">
        <v>113</v>
      </c>
      <c r="B56" s="122" t="s">
        <v>116</v>
      </c>
      <c r="C56" s="113">
        <v>94.068716094032553</v>
      </c>
      <c r="D56" s="115">
        <v>2601</v>
      </c>
      <c r="E56" s="114">
        <v>2650</v>
      </c>
      <c r="F56" s="114">
        <v>2707</v>
      </c>
      <c r="G56" s="114">
        <v>2621</v>
      </c>
      <c r="H56" s="140">
        <v>2578</v>
      </c>
      <c r="I56" s="115">
        <v>23</v>
      </c>
      <c r="J56" s="116">
        <v>0.89216446858029486</v>
      </c>
    </row>
    <row r="57" spans="1:12" s="110" customFormat="1" ht="13.5" customHeight="1" x14ac:dyDescent="0.2">
      <c r="A57" s="142"/>
      <c r="B57" s="124" t="s">
        <v>117</v>
      </c>
      <c r="C57" s="125">
        <v>5.93128390596745</v>
      </c>
      <c r="D57" s="143">
        <v>164</v>
      </c>
      <c r="E57" s="144">
        <v>162</v>
      </c>
      <c r="F57" s="144">
        <v>183</v>
      </c>
      <c r="G57" s="144">
        <v>178</v>
      </c>
      <c r="H57" s="145">
        <v>157</v>
      </c>
      <c r="I57" s="143">
        <v>7</v>
      </c>
      <c r="J57" s="146">
        <v>4.4585987261146496</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29023</v>
      </c>
      <c r="E12" s="236">
        <v>28546</v>
      </c>
      <c r="F12" s="114">
        <v>29610</v>
      </c>
      <c r="G12" s="114">
        <v>29017</v>
      </c>
      <c r="H12" s="140">
        <v>28499</v>
      </c>
      <c r="I12" s="115">
        <v>524</v>
      </c>
      <c r="J12" s="116">
        <v>1.8386610056493211</v>
      </c>
    </row>
    <row r="13" spans="1:15" s="110" customFormat="1" ht="12" customHeight="1" x14ac:dyDescent="0.2">
      <c r="A13" s="118" t="s">
        <v>105</v>
      </c>
      <c r="B13" s="119" t="s">
        <v>106</v>
      </c>
      <c r="C13" s="113">
        <v>53.757364848568379</v>
      </c>
      <c r="D13" s="115">
        <v>15602</v>
      </c>
      <c r="E13" s="114">
        <v>15135</v>
      </c>
      <c r="F13" s="114">
        <v>16141</v>
      </c>
      <c r="G13" s="114">
        <v>15824</v>
      </c>
      <c r="H13" s="140">
        <v>15330</v>
      </c>
      <c r="I13" s="115">
        <v>272</v>
      </c>
      <c r="J13" s="116">
        <v>1.7742987606001304</v>
      </c>
    </row>
    <row r="14" spans="1:15" s="110" customFormat="1" ht="12" customHeight="1" x14ac:dyDescent="0.2">
      <c r="A14" s="118"/>
      <c r="B14" s="119" t="s">
        <v>107</v>
      </c>
      <c r="C14" s="113">
        <v>46.242635151431621</v>
      </c>
      <c r="D14" s="115">
        <v>13421</v>
      </c>
      <c r="E14" s="114">
        <v>13411</v>
      </c>
      <c r="F14" s="114">
        <v>13469</v>
      </c>
      <c r="G14" s="114">
        <v>13193</v>
      </c>
      <c r="H14" s="140">
        <v>13169</v>
      </c>
      <c r="I14" s="115">
        <v>252</v>
      </c>
      <c r="J14" s="116">
        <v>1.9135849343154379</v>
      </c>
    </row>
    <row r="15" spans="1:15" s="110" customFormat="1" ht="12" customHeight="1" x14ac:dyDescent="0.2">
      <c r="A15" s="118" t="s">
        <v>105</v>
      </c>
      <c r="B15" s="121" t="s">
        <v>108</v>
      </c>
      <c r="C15" s="113">
        <v>13.926885573510663</v>
      </c>
      <c r="D15" s="115">
        <v>4042</v>
      </c>
      <c r="E15" s="114">
        <v>4131</v>
      </c>
      <c r="F15" s="114">
        <v>4350</v>
      </c>
      <c r="G15" s="114">
        <v>3991</v>
      </c>
      <c r="H15" s="140">
        <v>4035</v>
      </c>
      <c r="I15" s="115">
        <v>7</v>
      </c>
      <c r="J15" s="116">
        <v>0.17348203221809169</v>
      </c>
    </row>
    <row r="16" spans="1:15" s="110" customFormat="1" ht="12" customHeight="1" x14ac:dyDescent="0.2">
      <c r="A16" s="118"/>
      <c r="B16" s="121" t="s">
        <v>109</v>
      </c>
      <c r="C16" s="113">
        <v>66.433518244151188</v>
      </c>
      <c r="D16" s="115">
        <v>19281</v>
      </c>
      <c r="E16" s="114">
        <v>18836</v>
      </c>
      <c r="F16" s="114">
        <v>19581</v>
      </c>
      <c r="G16" s="114">
        <v>19465</v>
      </c>
      <c r="H16" s="140">
        <v>19074</v>
      </c>
      <c r="I16" s="115">
        <v>207</v>
      </c>
      <c r="J16" s="116">
        <v>1.0852469329977981</v>
      </c>
    </row>
    <row r="17" spans="1:10" s="110" customFormat="1" ht="12" customHeight="1" x14ac:dyDescent="0.2">
      <c r="A17" s="118"/>
      <c r="B17" s="121" t="s">
        <v>110</v>
      </c>
      <c r="C17" s="113">
        <v>18.829893532715431</v>
      </c>
      <c r="D17" s="115">
        <v>5465</v>
      </c>
      <c r="E17" s="114">
        <v>5356</v>
      </c>
      <c r="F17" s="114">
        <v>5465</v>
      </c>
      <c r="G17" s="114">
        <v>5356</v>
      </c>
      <c r="H17" s="140">
        <v>5188</v>
      </c>
      <c r="I17" s="115">
        <v>277</v>
      </c>
      <c r="J17" s="116">
        <v>5.339244410177332</v>
      </c>
    </row>
    <row r="18" spans="1:10" s="110" customFormat="1" ht="12" customHeight="1" x14ac:dyDescent="0.2">
      <c r="A18" s="120"/>
      <c r="B18" s="121" t="s">
        <v>111</v>
      </c>
      <c r="C18" s="113">
        <v>0.80970264962271299</v>
      </c>
      <c r="D18" s="115">
        <v>235</v>
      </c>
      <c r="E18" s="114">
        <v>223</v>
      </c>
      <c r="F18" s="114">
        <v>214</v>
      </c>
      <c r="G18" s="114">
        <v>205</v>
      </c>
      <c r="H18" s="140">
        <v>202</v>
      </c>
      <c r="I18" s="115">
        <v>33</v>
      </c>
      <c r="J18" s="116">
        <v>16.336633663366335</v>
      </c>
    </row>
    <row r="19" spans="1:10" s="110" customFormat="1" ht="12" customHeight="1" x14ac:dyDescent="0.2">
      <c r="A19" s="120"/>
      <c r="B19" s="121" t="s">
        <v>112</v>
      </c>
      <c r="C19" s="113">
        <v>0.22740585053233642</v>
      </c>
      <c r="D19" s="115">
        <v>66</v>
      </c>
      <c r="E19" s="114">
        <v>58</v>
      </c>
      <c r="F19" s="114">
        <v>60</v>
      </c>
      <c r="G19" s="114">
        <v>45</v>
      </c>
      <c r="H19" s="140">
        <v>43</v>
      </c>
      <c r="I19" s="115">
        <v>23</v>
      </c>
      <c r="J19" s="116">
        <v>53.488372093023258</v>
      </c>
    </row>
    <row r="20" spans="1:10" s="110" customFormat="1" ht="12" customHeight="1" x14ac:dyDescent="0.2">
      <c r="A20" s="118" t="s">
        <v>113</v>
      </c>
      <c r="B20" s="119" t="s">
        <v>181</v>
      </c>
      <c r="C20" s="113">
        <v>70.516486924163601</v>
      </c>
      <c r="D20" s="115">
        <v>20466</v>
      </c>
      <c r="E20" s="114">
        <v>20052</v>
      </c>
      <c r="F20" s="114">
        <v>21095</v>
      </c>
      <c r="G20" s="114">
        <v>20738</v>
      </c>
      <c r="H20" s="140">
        <v>20344</v>
      </c>
      <c r="I20" s="115">
        <v>122</v>
      </c>
      <c r="J20" s="116">
        <v>0.59968541093197014</v>
      </c>
    </row>
    <row r="21" spans="1:10" s="110" customFormat="1" ht="12" customHeight="1" x14ac:dyDescent="0.2">
      <c r="A21" s="118"/>
      <c r="B21" s="119" t="s">
        <v>182</v>
      </c>
      <c r="C21" s="113">
        <v>29.483513075836406</v>
      </c>
      <c r="D21" s="115">
        <v>8557</v>
      </c>
      <c r="E21" s="114">
        <v>8494</v>
      </c>
      <c r="F21" s="114">
        <v>8515</v>
      </c>
      <c r="G21" s="114">
        <v>8279</v>
      </c>
      <c r="H21" s="140">
        <v>8155</v>
      </c>
      <c r="I21" s="115">
        <v>402</v>
      </c>
      <c r="J21" s="116">
        <v>4.9294911097486205</v>
      </c>
    </row>
    <row r="22" spans="1:10" s="110" customFormat="1" ht="12" customHeight="1" x14ac:dyDescent="0.2">
      <c r="A22" s="118" t="s">
        <v>113</v>
      </c>
      <c r="B22" s="119" t="s">
        <v>116</v>
      </c>
      <c r="C22" s="113">
        <v>87.630499948316853</v>
      </c>
      <c r="D22" s="115">
        <v>25433</v>
      </c>
      <c r="E22" s="114">
        <v>25075</v>
      </c>
      <c r="F22" s="114">
        <v>25957</v>
      </c>
      <c r="G22" s="114">
        <v>25509</v>
      </c>
      <c r="H22" s="140">
        <v>25193</v>
      </c>
      <c r="I22" s="115">
        <v>240</v>
      </c>
      <c r="J22" s="116">
        <v>0.95264557615210577</v>
      </c>
    </row>
    <row r="23" spans="1:10" s="110" customFormat="1" ht="12" customHeight="1" x14ac:dyDescent="0.2">
      <c r="A23" s="118"/>
      <c r="B23" s="119" t="s">
        <v>117</v>
      </c>
      <c r="C23" s="113">
        <v>12.36260896530338</v>
      </c>
      <c r="D23" s="115">
        <v>3588</v>
      </c>
      <c r="E23" s="114">
        <v>3469</v>
      </c>
      <c r="F23" s="114">
        <v>3651</v>
      </c>
      <c r="G23" s="114">
        <v>3505</v>
      </c>
      <c r="H23" s="140">
        <v>3303</v>
      </c>
      <c r="I23" s="115">
        <v>285</v>
      </c>
      <c r="J23" s="116">
        <v>8.628519527702089</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31216</v>
      </c>
      <c r="E64" s="236">
        <v>30912</v>
      </c>
      <c r="F64" s="236">
        <v>32007</v>
      </c>
      <c r="G64" s="236">
        <v>31410</v>
      </c>
      <c r="H64" s="140">
        <v>31091</v>
      </c>
      <c r="I64" s="115">
        <v>125</v>
      </c>
      <c r="J64" s="116">
        <v>0.40204560805377765</v>
      </c>
    </row>
    <row r="65" spans="1:12" s="110" customFormat="1" ht="12" customHeight="1" x14ac:dyDescent="0.2">
      <c r="A65" s="118" t="s">
        <v>105</v>
      </c>
      <c r="B65" s="119" t="s">
        <v>106</v>
      </c>
      <c r="C65" s="113">
        <v>54.372757560225523</v>
      </c>
      <c r="D65" s="235">
        <v>16973</v>
      </c>
      <c r="E65" s="236">
        <v>16647</v>
      </c>
      <c r="F65" s="236">
        <v>17650</v>
      </c>
      <c r="G65" s="236">
        <v>17383</v>
      </c>
      <c r="H65" s="140">
        <v>17044</v>
      </c>
      <c r="I65" s="115">
        <v>-71</v>
      </c>
      <c r="J65" s="116">
        <v>-0.41656888054447311</v>
      </c>
    </row>
    <row r="66" spans="1:12" s="110" customFormat="1" ht="12" customHeight="1" x14ac:dyDescent="0.2">
      <c r="A66" s="118"/>
      <c r="B66" s="119" t="s">
        <v>107</v>
      </c>
      <c r="C66" s="113">
        <v>45.627242439774477</v>
      </c>
      <c r="D66" s="235">
        <v>14243</v>
      </c>
      <c r="E66" s="236">
        <v>14265</v>
      </c>
      <c r="F66" s="236">
        <v>14357</v>
      </c>
      <c r="G66" s="236">
        <v>14027</v>
      </c>
      <c r="H66" s="140">
        <v>14047</v>
      </c>
      <c r="I66" s="115">
        <v>196</v>
      </c>
      <c r="J66" s="116">
        <v>1.3953157257777462</v>
      </c>
    </row>
    <row r="67" spans="1:12" s="110" customFormat="1" ht="12" customHeight="1" x14ac:dyDescent="0.2">
      <c r="A67" s="118" t="s">
        <v>105</v>
      </c>
      <c r="B67" s="121" t="s">
        <v>108</v>
      </c>
      <c r="C67" s="113">
        <v>14.630317785750897</v>
      </c>
      <c r="D67" s="235">
        <v>4567</v>
      </c>
      <c r="E67" s="236">
        <v>4650</v>
      </c>
      <c r="F67" s="236">
        <v>4880</v>
      </c>
      <c r="G67" s="236">
        <v>4525</v>
      </c>
      <c r="H67" s="140">
        <v>4614</v>
      </c>
      <c r="I67" s="115">
        <v>-47</v>
      </c>
      <c r="J67" s="116">
        <v>-1.0186389250108365</v>
      </c>
    </row>
    <row r="68" spans="1:12" s="110" customFormat="1" ht="12" customHeight="1" x14ac:dyDescent="0.2">
      <c r="A68" s="118"/>
      <c r="B68" s="121" t="s">
        <v>109</v>
      </c>
      <c r="C68" s="113">
        <v>65.104433623782683</v>
      </c>
      <c r="D68" s="235">
        <v>20323</v>
      </c>
      <c r="E68" s="236">
        <v>20022</v>
      </c>
      <c r="F68" s="236">
        <v>20755</v>
      </c>
      <c r="G68" s="236">
        <v>20633</v>
      </c>
      <c r="H68" s="140">
        <v>20405</v>
      </c>
      <c r="I68" s="115">
        <v>-82</v>
      </c>
      <c r="J68" s="116">
        <v>-0.4018622886547415</v>
      </c>
    </row>
    <row r="69" spans="1:12" s="110" customFormat="1" ht="12" customHeight="1" x14ac:dyDescent="0.2">
      <c r="A69" s="118"/>
      <c r="B69" s="121" t="s">
        <v>110</v>
      </c>
      <c r="C69" s="113">
        <v>19.419528446950281</v>
      </c>
      <c r="D69" s="235">
        <v>6062</v>
      </c>
      <c r="E69" s="236">
        <v>5987</v>
      </c>
      <c r="F69" s="236">
        <v>6118</v>
      </c>
      <c r="G69" s="236">
        <v>6012</v>
      </c>
      <c r="H69" s="140">
        <v>5840</v>
      </c>
      <c r="I69" s="115">
        <v>222</v>
      </c>
      <c r="J69" s="116">
        <v>3.8013698630136985</v>
      </c>
    </row>
    <row r="70" spans="1:12" s="110" customFormat="1" ht="12" customHeight="1" x14ac:dyDescent="0.2">
      <c r="A70" s="120"/>
      <c r="B70" s="121" t="s">
        <v>111</v>
      </c>
      <c r="C70" s="113">
        <v>0.84572014351614555</v>
      </c>
      <c r="D70" s="235">
        <v>264</v>
      </c>
      <c r="E70" s="236">
        <v>253</v>
      </c>
      <c r="F70" s="236">
        <v>254</v>
      </c>
      <c r="G70" s="236">
        <v>240</v>
      </c>
      <c r="H70" s="140">
        <v>232</v>
      </c>
      <c r="I70" s="115">
        <v>32</v>
      </c>
      <c r="J70" s="116">
        <v>13.793103448275861</v>
      </c>
    </row>
    <row r="71" spans="1:12" s="110" customFormat="1" ht="12" customHeight="1" x14ac:dyDescent="0.2">
      <c r="A71" s="120"/>
      <c r="B71" s="121" t="s">
        <v>112</v>
      </c>
      <c r="C71" s="113">
        <v>0.19220912352639671</v>
      </c>
      <c r="D71" s="235">
        <v>60</v>
      </c>
      <c r="E71" s="236">
        <v>58</v>
      </c>
      <c r="F71" s="236">
        <v>67</v>
      </c>
      <c r="G71" s="236">
        <v>54</v>
      </c>
      <c r="H71" s="140">
        <v>47</v>
      </c>
      <c r="I71" s="115">
        <v>13</v>
      </c>
      <c r="J71" s="116">
        <v>27.659574468085108</v>
      </c>
    </row>
    <row r="72" spans="1:12" s="110" customFormat="1" ht="12" customHeight="1" x14ac:dyDescent="0.2">
      <c r="A72" s="118" t="s">
        <v>113</v>
      </c>
      <c r="B72" s="119" t="s">
        <v>181</v>
      </c>
      <c r="C72" s="113">
        <v>70.64966683751922</v>
      </c>
      <c r="D72" s="235">
        <v>22054</v>
      </c>
      <c r="E72" s="236">
        <v>21771</v>
      </c>
      <c r="F72" s="236">
        <v>22830</v>
      </c>
      <c r="G72" s="236">
        <v>22470</v>
      </c>
      <c r="H72" s="140">
        <v>22256</v>
      </c>
      <c r="I72" s="115">
        <v>-202</v>
      </c>
      <c r="J72" s="116">
        <v>-0.90762041696621132</v>
      </c>
    </row>
    <row r="73" spans="1:12" s="110" customFormat="1" ht="12" customHeight="1" x14ac:dyDescent="0.2">
      <c r="A73" s="118"/>
      <c r="B73" s="119" t="s">
        <v>182</v>
      </c>
      <c r="C73" s="113">
        <v>29.35033316248078</v>
      </c>
      <c r="D73" s="115">
        <v>9162</v>
      </c>
      <c r="E73" s="114">
        <v>9141</v>
      </c>
      <c r="F73" s="114">
        <v>9177</v>
      </c>
      <c r="G73" s="114">
        <v>8940</v>
      </c>
      <c r="H73" s="140">
        <v>8835</v>
      </c>
      <c r="I73" s="115">
        <v>327</v>
      </c>
      <c r="J73" s="116">
        <v>3.7011884550084888</v>
      </c>
    </row>
    <row r="74" spans="1:12" s="110" customFormat="1" ht="12" customHeight="1" x14ac:dyDescent="0.2">
      <c r="A74" s="118" t="s">
        <v>113</v>
      </c>
      <c r="B74" s="119" t="s">
        <v>116</v>
      </c>
      <c r="C74" s="113">
        <v>94.099179907739625</v>
      </c>
      <c r="D74" s="115">
        <v>29374</v>
      </c>
      <c r="E74" s="114">
        <v>29148</v>
      </c>
      <c r="F74" s="114">
        <v>30118</v>
      </c>
      <c r="G74" s="114">
        <v>29601</v>
      </c>
      <c r="H74" s="140">
        <v>29365</v>
      </c>
      <c r="I74" s="115">
        <v>9</v>
      </c>
      <c r="J74" s="116">
        <v>3.0648731483058061E-2</v>
      </c>
    </row>
    <row r="75" spans="1:12" s="110" customFormat="1" ht="12" customHeight="1" x14ac:dyDescent="0.2">
      <c r="A75" s="142"/>
      <c r="B75" s="124" t="s">
        <v>117</v>
      </c>
      <c r="C75" s="125">
        <v>5.888006150691953</v>
      </c>
      <c r="D75" s="143">
        <v>1838</v>
      </c>
      <c r="E75" s="144">
        <v>1762</v>
      </c>
      <c r="F75" s="144">
        <v>1887</v>
      </c>
      <c r="G75" s="144">
        <v>1806</v>
      </c>
      <c r="H75" s="145">
        <v>1722</v>
      </c>
      <c r="I75" s="143">
        <v>116</v>
      </c>
      <c r="J75" s="146">
        <v>6.7363530778164922</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29023</v>
      </c>
      <c r="G11" s="114">
        <v>28546</v>
      </c>
      <c r="H11" s="114">
        <v>29610</v>
      </c>
      <c r="I11" s="114">
        <v>29017</v>
      </c>
      <c r="J11" s="140">
        <v>28499</v>
      </c>
      <c r="K11" s="114">
        <v>524</v>
      </c>
      <c r="L11" s="116">
        <v>1.8386610056493211</v>
      </c>
    </row>
    <row r="12" spans="1:17" s="110" customFormat="1" ht="24.95" customHeight="1" x14ac:dyDescent="0.2">
      <c r="A12" s="604" t="s">
        <v>185</v>
      </c>
      <c r="B12" s="605"/>
      <c r="C12" s="605"/>
      <c r="D12" s="606"/>
      <c r="E12" s="113">
        <v>53.757364848568379</v>
      </c>
      <c r="F12" s="115">
        <v>15602</v>
      </c>
      <c r="G12" s="114">
        <v>15135</v>
      </c>
      <c r="H12" s="114">
        <v>16141</v>
      </c>
      <c r="I12" s="114">
        <v>15824</v>
      </c>
      <c r="J12" s="140">
        <v>15330</v>
      </c>
      <c r="K12" s="114">
        <v>272</v>
      </c>
      <c r="L12" s="116">
        <v>1.7742987606001304</v>
      </c>
    </row>
    <row r="13" spans="1:17" s="110" customFormat="1" ht="15" customHeight="1" x14ac:dyDescent="0.2">
      <c r="A13" s="120"/>
      <c r="B13" s="612" t="s">
        <v>107</v>
      </c>
      <c r="C13" s="612"/>
      <c r="E13" s="113">
        <v>46.242635151431621</v>
      </c>
      <c r="F13" s="115">
        <v>13421</v>
      </c>
      <c r="G13" s="114">
        <v>13411</v>
      </c>
      <c r="H13" s="114">
        <v>13469</v>
      </c>
      <c r="I13" s="114">
        <v>13193</v>
      </c>
      <c r="J13" s="140">
        <v>13169</v>
      </c>
      <c r="K13" s="114">
        <v>252</v>
      </c>
      <c r="L13" s="116">
        <v>1.9135849343154379</v>
      </c>
    </row>
    <row r="14" spans="1:17" s="110" customFormat="1" ht="24.95" customHeight="1" x14ac:dyDescent="0.2">
      <c r="A14" s="604" t="s">
        <v>186</v>
      </c>
      <c r="B14" s="605"/>
      <c r="C14" s="605"/>
      <c r="D14" s="606"/>
      <c r="E14" s="113">
        <v>13.926885573510663</v>
      </c>
      <c r="F14" s="115">
        <v>4042</v>
      </c>
      <c r="G14" s="114">
        <v>4131</v>
      </c>
      <c r="H14" s="114">
        <v>4350</v>
      </c>
      <c r="I14" s="114">
        <v>3991</v>
      </c>
      <c r="J14" s="140">
        <v>4035</v>
      </c>
      <c r="K14" s="114">
        <v>7</v>
      </c>
      <c r="L14" s="116">
        <v>0.17348203221809169</v>
      </c>
    </row>
    <row r="15" spans="1:17" s="110" customFormat="1" ht="15" customHeight="1" x14ac:dyDescent="0.2">
      <c r="A15" s="120"/>
      <c r="B15" s="119"/>
      <c r="C15" s="258" t="s">
        <v>106</v>
      </c>
      <c r="E15" s="113">
        <v>56.209797130133595</v>
      </c>
      <c r="F15" s="115">
        <v>2272</v>
      </c>
      <c r="G15" s="114">
        <v>2319</v>
      </c>
      <c r="H15" s="114">
        <v>2475</v>
      </c>
      <c r="I15" s="114">
        <v>2288</v>
      </c>
      <c r="J15" s="140">
        <v>2305</v>
      </c>
      <c r="K15" s="114">
        <v>-33</v>
      </c>
      <c r="L15" s="116">
        <v>-1.4316702819956617</v>
      </c>
    </row>
    <row r="16" spans="1:17" s="110" customFormat="1" ht="15" customHeight="1" x14ac:dyDescent="0.2">
      <c r="A16" s="120"/>
      <c r="B16" s="119"/>
      <c r="C16" s="258" t="s">
        <v>107</v>
      </c>
      <c r="E16" s="113">
        <v>43.790202869866405</v>
      </c>
      <c r="F16" s="115">
        <v>1770</v>
      </c>
      <c r="G16" s="114">
        <v>1812</v>
      </c>
      <c r="H16" s="114">
        <v>1875</v>
      </c>
      <c r="I16" s="114">
        <v>1703</v>
      </c>
      <c r="J16" s="140">
        <v>1730</v>
      </c>
      <c r="K16" s="114">
        <v>40</v>
      </c>
      <c r="L16" s="116">
        <v>2.3121387283236996</v>
      </c>
    </row>
    <row r="17" spans="1:12" s="110" customFormat="1" ht="15" customHeight="1" x14ac:dyDescent="0.2">
      <c r="A17" s="120"/>
      <c r="B17" s="121" t="s">
        <v>109</v>
      </c>
      <c r="C17" s="258"/>
      <c r="E17" s="113">
        <v>66.433518244151188</v>
      </c>
      <c r="F17" s="115">
        <v>19281</v>
      </c>
      <c r="G17" s="114">
        <v>18836</v>
      </c>
      <c r="H17" s="114">
        <v>19581</v>
      </c>
      <c r="I17" s="114">
        <v>19465</v>
      </c>
      <c r="J17" s="140">
        <v>19074</v>
      </c>
      <c r="K17" s="114">
        <v>207</v>
      </c>
      <c r="L17" s="116">
        <v>1.0852469329977981</v>
      </c>
    </row>
    <row r="18" spans="1:12" s="110" customFormat="1" ht="15" customHeight="1" x14ac:dyDescent="0.2">
      <c r="A18" s="120"/>
      <c r="B18" s="119"/>
      <c r="C18" s="258" t="s">
        <v>106</v>
      </c>
      <c r="E18" s="113">
        <v>54.182874332244175</v>
      </c>
      <c r="F18" s="115">
        <v>10447</v>
      </c>
      <c r="G18" s="114">
        <v>10017</v>
      </c>
      <c r="H18" s="114">
        <v>10724</v>
      </c>
      <c r="I18" s="114">
        <v>10640</v>
      </c>
      <c r="J18" s="140">
        <v>10267</v>
      </c>
      <c r="K18" s="114">
        <v>180</v>
      </c>
      <c r="L18" s="116">
        <v>1.7531898314989773</v>
      </c>
    </row>
    <row r="19" spans="1:12" s="110" customFormat="1" ht="15" customHeight="1" x14ac:dyDescent="0.2">
      <c r="A19" s="120"/>
      <c r="B19" s="119"/>
      <c r="C19" s="258" t="s">
        <v>107</v>
      </c>
      <c r="E19" s="113">
        <v>45.817125667755825</v>
      </c>
      <c r="F19" s="115">
        <v>8834</v>
      </c>
      <c r="G19" s="114">
        <v>8819</v>
      </c>
      <c r="H19" s="114">
        <v>8857</v>
      </c>
      <c r="I19" s="114">
        <v>8825</v>
      </c>
      <c r="J19" s="140">
        <v>8807</v>
      </c>
      <c r="K19" s="114">
        <v>27</v>
      </c>
      <c r="L19" s="116">
        <v>0.30657431588509143</v>
      </c>
    </row>
    <row r="20" spans="1:12" s="110" customFormat="1" ht="15" customHeight="1" x14ac:dyDescent="0.2">
      <c r="A20" s="120"/>
      <c r="B20" s="121" t="s">
        <v>110</v>
      </c>
      <c r="C20" s="258"/>
      <c r="E20" s="113">
        <v>18.829893532715431</v>
      </c>
      <c r="F20" s="115">
        <v>5465</v>
      </c>
      <c r="G20" s="114">
        <v>5356</v>
      </c>
      <c r="H20" s="114">
        <v>5465</v>
      </c>
      <c r="I20" s="114">
        <v>5356</v>
      </c>
      <c r="J20" s="140">
        <v>5188</v>
      </c>
      <c r="K20" s="114">
        <v>277</v>
      </c>
      <c r="L20" s="116">
        <v>5.339244410177332</v>
      </c>
    </row>
    <row r="21" spans="1:12" s="110" customFormat="1" ht="15" customHeight="1" x14ac:dyDescent="0.2">
      <c r="A21" s="120"/>
      <c r="B21" s="119"/>
      <c r="C21" s="258" t="s">
        <v>106</v>
      </c>
      <c r="E21" s="113">
        <v>49.917657822506861</v>
      </c>
      <c r="F21" s="115">
        <v>2728</v>
      </c>
      <c r="G21" s="114">
        <v>2650</v>
      </c>
      <c r="H21" s="114">
        <v>2798</v>
      </c>
      <c r="I21" s="114">
        <v>2759</v>
      </c>
      <c r="J21" s="140">
        <v>2628</v>
      </c>
      <c r="K21" s="114">
        <v>100</v>
      </c>
      <c r="L21" s="116">
        <v>3.8051750380517504</v>
      </c>
    </row>
    <row r="22" spans="1:12" s="110" customFormat="1" ht="15" customHeight="1" x14ac:dyDescent="0.2">
      <c r="A22" s="120"/>
      <c r="B22" s="119"/>
      <c r="C22" s="258" t="s">
        <v>107</v>
      </c>
      <c r="E22" s="113">
        <v>50.082342177493139</v>
      </c>
      <c r="F22" s="115">
        <v>2737</v>
      </c>
      <c r="G22" s="114">
        <v>2706</v>
      </c>
      <c r="H22" s="114">
        <v>2667</v>
      </c>
      <c r="I22" s="114">
        <v>2597</v>
      </c>
      <c r="J22" s="140">
        <v>2560</v>
      </c>
      <c r="K22" s="114">
        <v>177</v>
      </c>
      <c r="L22" s="116">
        <v>6.9140625</v>
      </c>
    </row>
    <row r="23" spans="1:12" s="110" customFormat="1" ht="15" customHeight="1" x14ac:dyDescent="0.2">
      <c r="A23" s="120"/>
      <c r="B23" s="121" t="s">
        <v>111</v>
      </c>
      <c r="C23" s="258"/>
      <c r="E23" s="113">
        <v>0.80970264962271299</v>
      </c>
      <c r="F23" s="115">
        <v>235</v>
      </c>
      <c r="G23" s="114">
        <v>223</v>
      </c>
      <c r="H23" s="114">
        <v>214</v>
      </c>
      <c r="I23" s="114">
        <v>205</v>
      </c>
      <c r="J23" s="140">
        <v>202</v>
      </c>
      <c r="K23" s="114">
        <v>33</v>
      </c>
      <c r="L23" s="116">
        <v>16.336633663366335</v>
      </c>
    </row>
    <row r="24" spans="1:12" s="110" customFormat="1" ht="15" customHeight="1" x14ac:dyDescent="0.2">
      <c r="A24" s="120"/>
      <c r="B24" s="119"/>
      <c r="C24" s="258" t="s">
        <v>106</v>
      </c>
      <c r="E24" s="113">
        <v>65.957446808510639</v>
      </c>
      <c r="F24" s="115">
        <v>155</v>
      </c>
      <c r="G24" s="114">
        <v>149</v>
      </c>
      <c r="H24" s="114">
        <v>144</v>
      </c>
      <c r="I24" s="114">
        <v>137</v>
      </c>
      <c r="J24" s="140">
        <v>130</v>
      </c>
      <c r="K24" s="114">
        <v>25</v>
      </c>
      <c r="L24" s="116">
        <v>19.23076923076923</v>
      </c>
    </row>
    <row r="25" spans="1:12" s="110" customFormat="1" ht="15" customHeight="1" x14ac:dyDescent="0.2">
      <c r="A25" s="120"/>
      <c r="B25" s="119"/>
      <c r="C25" s="258" t="s">
        <v>107</v>
      </c>
      <c r="E25" s="113">
        <v>34.042553191489361</v>
      </c>
      <c r="F25" s="115">
        <v>80</v>
      </c>
      <c r="G25" s="114">
        <v>74</v>
      </c>
      <c r="H25" s="114">
        <v>70</v>
      </c>
      <c r="I25" s="114">
        <v>68</v>
      </c>
      <c r="J25" s="140">
        <v>72</v>
      </c>
      <c r="K25" s="114">
        <v>8</v>
      </c>
      <c r="L25" s="116">
        <v>11.111111111111111</v>
      </c>
    </row>
    <row r="26" spans="1:12" s="110" customFormat="1" ht="15" customHeight="1" x14ac:dyDescent="0.2">
      <c r="A26" s="120"/>
      <c r="C26" s="121" t="s">
        <v>187</v>
      </c>
      <c r="D26" s="110" t="s">
        <v>188</v>
      </c>
      <c r="E26" s="113">
        <v>0.22740585053233642</v>
      </c>
      <c r="F26" s="115">
        <v>66</v>
      </c>
      <c r="G26" s="114">
        <v>58</v>
      </c>
      <c r="H26" s="114">
        <v>60</v>
      </c>
      <c r="I26" s="114">
        <v>45</v>
      </c>
      <c r="J26" s="140">
        <v>43</v>
      </c>
      <c r="K26" s="114">
        <v>23</v>
      </c>
      <c r="L26" s="116">
        <v>53.488372093023258</v>
      </c>
    </row>
    <row r="27" spans="1:12" s="110" customFormat="1" ht="15" customHeight="1" x14ac:dyDescent="0.2">
      <c r="A27" s="120"/>
      <c r="B27" s="119"/>
      <c r="D27" s="259" t="s">
        <v>106</v>
      </c>
      <c r="E27" s="113">
        <v>53.030303030303031</v>
      </c>
      <c r="F27" s="115">
        <v>35</v>
      </c>
      <c r="G27" s="114">
        <v>30</v>
      </c>
      <c r="H27" s="114">
        <v>30</v>
      </c>
      <c r="I27" s="114">
        <v>18</v>
      </c>
      <c r="J27" s="140">
        <v>18</v>
      </c>
      <c r="K27" s="114">
        <v>17</v>
      </c>
      <c r="L27" s="116">
        <v>94.444444444444443</v>
      </c>
    </row>
    <row r="28" spans="1:12" s="110" customFormat="1" ht="15" customHeight="1" x14ac:dyDescent="0.2">
      <c r="A28" s="120"/>
      <c r="B28" s="119"/>
      <c r="D28" s="259" t="s">
        <v>107</v>
      </c>
      <c r="E28" s="113">
        <v>46.969696969696969</v>
      </c>
      <c r="F28" s="115">
        <v>31</v>
      </c>
      <c r="G28" s="114">
        <v>28</v>
      </c>
      <c r="H28" s="114">
        <v>30</v>
      </c>
      <c r="I28" s="114">
        <v>27</v>
      </c>
      <c r="J28" s="140">
        <v>25</v>
      </c>
      <c r="K28" s="114">
        <v>6</v>
      </c>
      <c r="L28" s="116">
        <v>24</v>
      </c>
    </row>
    <row r="29" spans="1:12" s="110" customFormat="1" ht="24.95" customHeight="1" x14ac:dyDescent="0.2">
      <c r="A29" s="604" t="s">
        <v>189</v>
      </c>
      <c r="B29" s="605"/>
      <c r="C29" s="605"/>
      <c r="D29" s="606"/>
      <c r="E29" s="113">
        <v>87.630499948316853</v>
      </c>
      <c r="F29" s="115">
        <v>25433</v>
      </c>
      <c r="G29" s="114">
        <v>25075</v>
      </c>
      <c r="H29" s="114">
        <v>25957</v>
      </c>
      <c r="I29" s="114">
        <v>25509</v>
      </c>
      <c r="J29" s="140">
        <v>25193</v>
      </c>
      <c r="K29" s="114">
        <v>240</v>
      </c>
      <c r="L29" s="116">
        <v>0.95264557615210577</v>
      </c>
    </row>
    <row r="30" spans="1:12" s="110" customFormat="1" ht="15" customHeight="1" x14ac:dyDescent="0.2">
      <c r="A30" s="120"/>
      <c r="B30" s="119"/>
      <c r="C30" s="258" t="s">
        <v>106</v>
      </c>
      <c r="E30" s="113">
        <v>51.645499941021505</v>
      </c>
      <c r="F30" s="115">
        <v>13135</v>
      </c>
      <c r="G30" s="114">
        <v>12786</v>
      </c>
      <c r="H30" s="114">
        <v>13603</v>
      </c>
      <c r="I30" s="114">
        <v>13378</v>
      </c>
      <c r="J30" s="140">
        <v>13036</v>
      </c>
      <c r="K30" s="114">
        <v>99</v>
      </c>
      <c r="L30" s="116">
        <v>0.75943540963485734</v>
      </c>
    </row>
    <row r="31" spans="1:12" s="110" customFormat="1" ht="15" customHeight="1" x14ac:dyDescent="0.2">
      <c r="A31" s="120"/>
      <c r="B31" s="119"/>
      <c r="C31" s="258" t="s">
        <v>107</v>
      </c>
      <c r="E31" s="113">
        <v>48.354500058978495</v>
      </c>
      <c r="F31" s="115">
        <v>12298</v>
      </c>
      <c r="G31" s="114">
        <v>12289</v>
      </c>
      <c r="H31" s="114">
        <v>12354</v>
      </c>
      <c r="I31" s="114">
        <v>12131</v>
      </c>
      <c r="J31" s="140">
        <v>12157</v>
      </c>
      <c r="K31" s="114">
        <v>141</v>
      </c>
      <c r="L31" s="116">
        <v>1.1598256148720902</v>
      </c>
    </row>
    <row r="32" spans="1:12" s="110" customFormat="1" ht="15" customHeight="1" x14ac:dyDescent="0.2">
      <c r="A32" s="120"/>
      <c r="B32" s="119" t="s">
        <v>117</v>
      </c>
      <c r="C32" s="258"/>
      <c r="E32" s="113">
        <v>12.36260896530338</v>
      </c>
      <c r="F32" s="115">
        <v>3588</v>
      </c>
      <c r="G32" s="114">
        <v>3469</v>
      </c>
      <c r="H32" s="114">
        <v>3651</v>
      </c>
      <c r="I32" s="114">
        <v>3505</v>
      </c>
      <c r="J32" s="140">
        <v>3303</v>
      </c>
      <c r="K32" s="114">
        <v>285</v>
      </c>
      <c r="L32" s="116">
        <v>8.628519527702089</v>
      </c>
    </row>
    <row r="33" spans="1:12" s="110" customFormat="1" ht="15" customHeight="1" x14ac:dyDescent="0.2">
      <c r="A33" s="120"/>
      <c r="B33" s="119"/>
      <c r="C33" s="258" t="s">
        <v>106</v>
      </c>
      <c r="E33" s="113">
        <v>68.701226309921964</v>
      </c>
      <c r="F33" s="115">
        <v>2465</v>
      </c>
      <c r="G33" s="114">
        <v>2347</v>
      </c>
      <c r="H33" s="114">
        <v>2536</v>
      </c>
      <c r="I33" s="114">
        <v>2443</v>
      </c>
      <c r="J33" s="140">
        <v>2291</v>
      </c>
      <c r="K33" s="114">
        <v>174</v>
      </c>
      <c r="L33" s="116">
        <v>7.5949367088607591</v>
      </c>
    </row>
    <row r="34" spans="1:12" s="110" customFormat="1" ht="15" customHeight="1" x14ac:dyDescent="0.2">
      <c r="A34" s="120"/>
      <c r="B34" s="119"/>
      <c r="C34" s="258" t="s">
        <v>107</v>
      </c>
      <c r="E34" s="113">
        <v>31.298773690078036</v>
      </c>
      <c r="F34" s="115">
        <v>1123</v>
      </c>
      <c r="G34" s="114">
        <v>1122</v>
      </c>
      <c r="H34" s="114">
        <v>1115</v>
      </c>
      <c r="I34" s="114">
        <v>1062</v>
      </c>
      <c r="J34" s="140">
        <v>1012</v>
      </c>
      <c r="K34" s="114">
        <v>111</v>
      </c>
      <c r="L34" s="116">
        <v>10.968379446640316</v>
      </c>
    </row>
    <row r="35" spans="1:12" s="110" customFormat="1" ht="24.95" customHeight="1" x14ac:dyDescent="0.2">
      <c r="A35" s="604" t="s">
        <v>190</v>
      </c>
      <c r="B35" s="605"/>
      <c r="C35" s="605"/>
      <c r="D35" s="606"/>
      <c r="E35" s="113">
        <v>70.516486924163601</v>
      </c>
      <c r="F35" s="115">
        <v>20466</v>
      </c>
      <c r="G35" s="114">
        <v>20052</v>
      </c>
      <c r="H35" s="114">
        <v>21095</v>
      </c>
      <c r="I35" s="114">
        <v>20738</v>
      </c>
      <c r="J35" s="140">
        <v>20344</v>
      </c>
      <c r="K35" s="114">
        <v>122</v>
      </c>
      <c r="L35" s="116">
        <v>0.59968541093197014</v>
      </c>
    </row>
    <row r="36" spans="1:12" s="110" customFormat="1" ht="15" customHeight="1" x14ac:dyDescent="0.2">
      <c r="A36" s="120"/>
      <c r="B36" s="119"/>
      <c r="C36" s="258" t="s">
        <v>106</v>
      </c>
      <c r="E36" s="113">
        <v>70.11140428026971</v>
      </c>
      <c r="F36" s="115">
        <v>14349</v>
      </c>
      <c r="G36" s="114">
        <v>13912</v>
      </c>
      <c r="H36" s="114">
        <v>14893</v>
      </c>
      <c r="I36" s="114">
        <v>14643</v>
      </c>
      <c r="J36" s="140">
        <v>14211</v>
      </c>
      <c r="K36" s="114">
        <v>138</v>
      </c>
      <c r="L36" s="116">
        <v>0.9710787418197171</v>
      </c>
    </row>
    <row r="37" spans="1:12" s="110" customFormat="1" ht="15" customHeight="1" x14ac:dyDescent="0.2">
      <c r="A37" s="120"/>
      <c r="B37" s="119"/>
      <c r="C37" s="258" t="s">
        <v>107</v>
      </c>
      <c r="E37" s="113">
        <v>29.888595719730283</v>
      </c>
      <c r="F37" s="115">
        <v>6117</v>
      </c>
      <c r="G37" s="114">
        <v>6140</v>
      </c>
      <c r="H37" s="114">
        <v>6202</v>
      </c>
      <c r="I37" s="114">
        <v>6095</v>
      </c>
      <c r="J37" s="140">
        <v>6133</v>
      </c>
      <c r="K37" s="114">
        <v>-16</v>
      </c>
      <c r="L37" s="116">
        <v>-0.26088374368172185</v>
      </c>
    </row>
    <row r="38" spans="1:12" s="110" customFormat="1" ht="15" customHeight="1" x14ac:dyDescent="0.2">
      <c r="A38" s="120"/>
      <c r="B38" s="119" t="s">
        <v>182</v>
      </c>
      <c r="C38" s="258"/>
      <c r="E38" s="113">
        <v>29.483513075836406</v>
      </c>
      <c r="F38" s="115">
        <v>8557</v>
      </c>
      <c r="G38" s="114">
        <v>8494</v>
      </c>
      <c r="H38" s="114">
        <v>8515</v>
      </c>
      <c r="I38" s="114">
        <v>8279</v>
      </c>
      <c r="J38" s="140">
        <v>8155</v>
      </c>
      <c r="K38" s="114">
        <v>402</v>
      </c>
      <c r="L38" s="116">
        <v>4.9294911097486205</v>
      </c>
    </row>
    <row r="39" spans="1:12" s="110" customFormat="1" ht="15" customHeight="1" x14ac:dyDescent="0.2">
      <c r="A39" s="120"/>
      <c r="B39" s="119"/>
      <c r="C39" s="258" t="s">
        <v>106</v>
      </c>
      <c r="E39" s="113">
        <v>14.642982353628609</v>
      </c>
      <c r="F39" s="115">
        <v>1253</v>
      </c>
      <c r="G39" s="114">
        <v>1223</v>
      </c>
      <c r="H39" s="114">
        <v>1248</v>
      </c>
      <c r="I39" s="114">
        <v>1181</v>
      </c>
      <c r="J39" s="140">
        <v>1119</v>
      </c>
      <c r="K39" s="114">
        <v>134</v>
      </c>
      <c r="L39" s="116">
        <v>11.974977658623772</v>
      </c>
    </row>
    <row r="40" spans="1:12" s="110" customFormat="1" ht="15" customHeight="1" x14ac:dyDescent="0.2">
      <c r="A40" s="120"/>
      <c r="B40" s="119"/>
      <c r="C40" s="258" t="s">
        <v>107</v>
      </c>
      <c r="E40" s="113">
        <v>85.357017646371389</v>
      </c>
      <c r="F40" s="115">
        <v>7304</v>
      </c>
      <c r="G40" s="114">
        <v>7271</v>
      </c>
      <c r="H40" s="114">
        <v>7267</v>
      </c>
      <c r="I40" s="114">
        <v>7098</v>
      </c>
      <c r="J40" s="140">
        <v>7036</v>
      </c>
      <c r="K40" s="114">
        <v>268</v>
      </c>
      <c r="L40" s="116">
        <v>3.8089823763501989</v>
      </c>
    </row>
    <row r="41" spans="1:12" s="110" customFormat="1" ht="24.75" customHeight="1" x14ac:dyDescent="0.2">
      <c r="A41" s="604" t="s">
        <v>518</v>
      </c>
      <c r="B41" s="605"/>
      <c r="C41" s="605"/>
      <c r="D41" s="606"/>
      <c r="E41" s="113">
        <v>4.8926713296351174</v>
      </c>
      <c r="F41" s="115">
        <v>1420</v>
      </c>
      <c r="G41" s="114">
        <v>1573</v>
      </c>
      <c r="H41" s="114">
        <v>1599</v>
      </c>
      <c r="I41" s="114">
        <v>1432</v>
      </c>
      <c r="J41" s="140">
        <v>1481</v>
      </c>
      <c r="K41" s="114">
        <v>-61</v>
      </c>
      <c r="L41" s="116">
        <v>-4.1188386225523299</v>
      </c>
    </row>
    <row r="42" spans="1:12" s="110" customFormat="1" ht="15" customHeight="1" x14ac:dyDescent="0.2">
      <c r="A42" s="120"/>
      <c r="B42" s="119"/>
      <c r="C42" s="258" t="s">
        <v>106</v>
      </c>
      <c r="E42" s="113">
        <v>57.112676056338032</v>
      </c>
      <c r="F42" s="115">
        <v>811</v>
      </c>
      <c r="G42" s="114">
        <v>923</v>
      </c>
      <c r="H42" s="114">
        <v>935</v>
      </c>
      <c r="I42" s="114">
        <v>833</v>
      </c>
      <c r="J42" s="140">
        <v>866</v>
      </c>
      <c r="K42" s="114">
        <v>-55</v>
      </c>
      <c r="L42" s="116">
        <v>-6.3510392609699773</v>
      </c>
    </row>
    <row r="43" spans="1:12" s="110" customFormat="1" ht="15" customHeight="1" x14ac:dyDescent="0.2">
      <c r="A43" s="123"/>
      <c r="B43" s="124"/>
      <c r="C43" s="260" t="s">
        <v>107</v>
      </c>
      <c r="D43" s="261"/>
      <c r="E43" s="125">
        <v>42.887323943661968</v>
      </c>
      <c r="F43" s="143">
        <v>609</v>
      </c>
      <c r="G43" s="144">
        <v>650</v>
      </c>
      <c r="H43" s="144">
        <v>664</v>
      </c>
      <c r="I43" s="144">
        <v>599</v>
      </c>
      <c r="J43" s="145">
        <v>615</v>
      </c>
      <c r="K43" s="144">
        <v>-6</v>
      </c>
      <c r="L43" s="146">
        <v>-0.97560975609756095</v>
      </c>
    </row>
    <row r="44" spans="1:12" s="110" customFormat="1" ht="45.75" customHeight="1" x14ac:dyDescent="0.2">
      <c r="A44" s="604" t="s">
        <v>191</v>
      </c>
      <c r="B44" s="605"/>
      <c r="C44" s="605"/>
      <c r="D44" s="606"/>
      <c r="E44" s="113">
        <v>1.1508114254212176</v>
      </c>
      <c r="F44" s="115">
        <v>334</v>
      </c>
      <c r="G44" s="114">
        <v>343</v>
      </c>
      <c r="H44" s="114">
        <v>346</v>
      </c>
      <c r="I44" s="114">
        <v>356</v>
      </c>
      <c r="J44" s="140">
        <v>361</v>
      </c>
      <c r="K44" s="114">
        <v>-27</v>
      </c>
      <c r="L44" s="116">
        <v>-7.4792243767313016</v>
      </c>
    </row>
    <row r="45" spans="1:12" s="110" customFormat="1" ht="15" customHeight="1" x14ac:dyDescent="0.2">
      <c r="A45" s="120"/>
      <c r="B45" s="119"/>
      <c r="C45" s="258" t="s">
        <v>106</v>
      </c>
      <c r="E45" s="113">
        <v>61.976047904191617</v>
      </c>
      <c r="F45" s="115">
        <v>207</v>
      </c>
      <c r="G45" s="114">
        <v>214</v>
      </c>
      <c r="H45" s="114">
        <v>217</v>
      </c>
      <c r="I45" s="114">
        <v>230</v>
      </c>
      <c r="J45" s="140">
        <v>232</v>
      </c>
      <c r="K45" s="114">
        <v>-25</v>
      </c>
      <c r="L45" s="116">
        <v>-10.775862068965518</v>
      </c>
    </row>
    <row r="46" spans="1:12" s="110" customFormat="1" ht="15" customHeight="1" x14ac:dyDescent="0.2">
      <c r="A46" s="123"/>
      <c r="B46" s="124"/>
      <c r="C46" s="260" t="s">
        <v>107</v>
      </c>
      <c r="D46" s="261"/>
      <c r="E46" s="125">
        <v>38.023952095808383</v>
      </c>
      <c r="F46" s="143">
        <v>127</v>
      </c>
      <c r="G46" s="144">
        <v>129</v>
      </c>
      <c r="H46" s="144">
        <v>129</v>
      </c>
      <c r="I46" s="144">
        <v>126</v>
      </c>
      <c r="J46" s="145">
        <v>129</v>
      </c>
      <c r="K46" s="144">
        <v>-2</v>
      </c>
      <c r="L46" s="146">
        <v>-1.5503875968992249</v>
      </c>
    </row>
    <row r="47" spans="1:12" s="110" customFormat="1" ht="39" customHeight="1" x14ac:dyDescent="0.2">
      <c r="A47" s="604" t="s">
        <v>519</v>
      </c>
      <c r="B47" s="607"/>
      <c r="C47" s="607"/>
      <c r="D47" s="608"/>
      <c r="E47" s="113">
        <v>5.5128691038142164E-2</v>
      </c>
      <c r="F47" s="115">
        <v>16</v>
      </c>
      <c r="G47" s="114">
        <v>17</v>
      </c>
      <c r="H47" s="114">
        <v>15</v>
      </c>
      <c r="I47" s="114">
        <v>22</v>
      </c>
      <c r="J47" s="140">
        <v>22</v>
      </c>
      <c r="K47" s="114">
        <v>-6</v>
      </c>
      <c r="L47" s="116">
        <v>-27.272727272727273</v>
      </c>
    </row>
    <row r="48" spans="1:12" s="110" customFormat="1" ht="15" customHeight="1" x14ac:dyDescent="0.2">
      <c r="A48" s="120"/>
      <c r="B48" s="119"/>
      <c r="C48" s="258" t="s">
        <v>106</v>
      </c>
      <c r="E48" s="113">
        <v>62.5</v>
      </c>
      <c r="F48" s="115">
        <v>10</v>
      </c>
      <c r="G48" s="114">
        <v>11</v>
      </c>
      <c r="H48" s="114">
        <v>10</v>
      </c>
      <c r="I48" s="114">
        <v>11</v>
      </c>
      <c r="J48" s="140">
        <v>11</v>
      </c>
      <c r="K48" s="114">
        <v>-1</v>
      </c>
      <c r="L48" s="116">
        <v>-9.0909090909090917</v>
      </c>
    </row>
    <row r="49" spans="1:12" s="110" customFormat="1" ht="15" customHeight="1" x14ac:dyDescent="0.2">
      <c r="A49" s="123"/>
      <c r="B49" s="124"/>
      <c r="C49" s="260" t="s">
        <v>107</v>
      </c>
      <c r="D49" s="261"/>
      <c r="E49" s="125">
        <v>37.5</v>
      </c>
      <c r="F49" s="143">
        <v>6</v>
      </c>
      <c r="G49" s="144">
        <v>6</v>
      </c>
      <c r="H49" s="144">
        <v>5</v>
      </c>
      <c r="I49" s="144">
        <v>11</v>
      </c>
      <c r="J49" s="145">
        <v>11</v>
      </c>
      <c r="K49" s="144">
        <v>-5</v>
      </c>
      <c r="L49" s="146">
        <v>-45.454545454545453</v>
      </c>
    </row>
    <row r="50" spans="1:12" s="110" customFormat="1" ht="24.95" customHeight="1" x14ac:dyDescent="0.2">
      <c r="A50" s="609" t="s">
        <v>192</v>
      </c>
      <c r="B50" s="610"/>
      <c r="C50" s="610"/>
      <c r="D50" s="611"/>
      <c r="E50" s="262">
        <v>12.514212865658271</v>
      </c>
      <c r="F50" s="263">
        <v>3632</v>
      </c>
      <c r="G50" s="264">
        <v>3760</v>
      </c>
      <c r="H50" s="264">
        <v>3914</v>
      </c>
      <c r="I50" s="264">
        <v>3552</v>
      </c>
      <c r="J50" s="265">
        <v>3549</v>
      </c>
      <c r="K50" s="263">
        <v>83</v>
      </c>
      <c r="L50" s="266">
        <v>2.3386869540715693</v>
      </c>
    </row>
    <row r="51" spans="1:12" s="110" customFormat="1" ht="15" customHeight="1" x14ac:dyDescent="0.2">
      <c r="A51" s="120"/>
      <c r="B51" s="119"/>
      <c r="C51" s="258" t="s">
        <v>106</v>
      </c>
      <c r="E51" s="113">
        <v>55.341409691629956</v>
      </c>
      <c r="F51" s="115">
        <v>2010</v>
      </c>
      <c r="G51" s="114">
        <v>2057</v>
      </c>
      <c r="H51" s="114">
        <v>2189</v>
      </c>
      <c r="I51" s="114">
        <v>1964</v>
      </c>
      <c r="J51" s="140">
        <v>1928</v>
      </c>
      <c r="K51" s="114">
        <v>82</v>
      </c>
      <c r="L51" s="116">
        <v>4.2531120331950207</v>
      </c>
    </row>
    <row r="52" spans="1:12" s="110" customFormat="1" ht="15" customHeight="1" x14ac:dyDescent="0.2">
      <c r="A52" s="120"/>
      <c r="B52" s="119"/>
      <c r="C52" s="258" t="s">
        <v>107</v>
      </c>
      <c r="E52" s="113">
        <v>44.658590308370044</v>
      </c>
      <c r="F52" s="115">
        <v>1622</v>
      </c>
      <c r="G52" s="114">
        <v>1703</v>
      </c>
      <c r="H52" s="114">
        <v>1725</v>
      </c>
      <c r="I52" s="114">
        <v>1588</v>
      </c>
      <c r="J52" s="140">
        <v>1621</v>
      </c>
      <c r="K52" s="114">
        <v>1</v>
      </c>
      <c r="L52" s="116">
        <v>6.1690314620604564E-2</v>
      </c>
    </row>
    <row r="53" spans="1:12" s="110" customFormat="1" ht="15" customHeight="1" x14ac:dyDescent="0.2">
      <c r="A53" s="120"/>
      <c r="B53" s="119"/>
      <c r="C53" s="258" t="s">
        <v>187</v>
      </c>
      <c r="D53" s="110" t="s">
        <v>193</v>
      </c>
      <c r="E53" s="113">
        <v>28.469162995594715</v>
      </c>
      <c r="F53" s="115">
        <v>1034</v>
      </c>
      <c r="G53" s="114">
        <v>1184</v>
      </c>
      <c r="H53" s="114">
        <v>1235</v>
      </c>
      <c r="I53" s="114">
        <v>962</v>
      </c>
      <c r="J53" s="140">
        <v>1031</v>
      </c>
      <c r="K53" s="114">
        <v>3</v>
      </c>
      <c r="L53" s="116">
        <v>0.29097963142580019</v>
      </c>
    </row>
    <row r="54" spans="1:12" s="110" customFormat="1" ht="15" customHeight="1" x14ac:dyDescent="0.2">
      <c r="A54" s="120"/>
      <c r="B54" s="119"/>
      <c r="D54" s="267" t="s">
        <v>194</v>
      </c>
      <c r="E54" s="113">
        <v>61.411992263056092</v>
      </c>
      <c r="F54" s="115">
        <v>635</v>
      </c>
      <c r="G54" s="114">
        <v>720</v>
      </c>
      <c r="H54" s="114">
        <v>756</v>
      </c>
      <c r="I54" s="114">
        <v>607</v>
      </c>
      <c r="J54" s="140">
        <v>640</v>
      </c>
      <c r="K54" s="114">
        <v>-5</v>
      </c>
      <c r="L54" s="116">
        <v>-0.78125</v>
      </c>
    </row>
    <row r="55" spans="1:12" s="110" customFormat="1" ht="15" customHeight="1" x14ac:dyDescent="0.2">
      <c r="A55" s="120"/>
      <c r="B55" s="119"/>
      <c r="D55" s="267" t="s">
        <v>195</v>
      </c>
      <c r="E55" s="113">
        <v>38.588007736943908</v>
      </c>
      <c r="F55" s="115">
        <v>399</v>
      </c>
      <c r="G55" s="114">
        <v>464</v>
      </c>
      <c r="H55" s="114">
        <v>479</v>
      </c>
      <c r="I55" s="114">
        <v>355</v>
      </c>
      <c r="J55" s="140">
        <v>391</v>
      </c>
      <c r="K55" s="114">
        <v>8</v>
      </c>
      <c r="L55" s="116">
        <v>2.0460358056265986</v>
      </c>
    </row>
    <row r="56" spans="1:12" s="110" customFormat="1" ht="15" customHeight="1" x14ac:dyDescent="0.2">
      <c r="A56" s="120"/>
      <c r="B56" s="119" t="s">
        <v>196</v>
      </c>
      <c r="C56" s="258"/>
      <c r="E56" s="113">
        <v>76.105157978155262</v>
      </c>
      <c r="F56" s="115">
        <v>22088</v>
      </c>
      <c r="G56" s="114">
        <v>21537</v>
      </c>
      <c r="H56" s="114">
        <v>22353</v>
      </c>
      <c r="I56" s="114">
        <v>22194</v>
      </c>
      <c r="J56" s="140">
        <v>21722</v>
      </c>
      <c r="K56" s="114">
        <v>366</v>
      </c>
      <c r="L56" s="116">
        <v>1.68492772304576</v>
      </c>
    </row>
    <row r="57" spans="1:12" s="110" customFormat="1" ht="15" customHeight="1" x14ac:dyDescent="0.2">
      <c r="A57" s="120"/>
      <c r="B57" s="119"/>
      <c r="C57" s="258" t="s">
        <v>106</v>
      </c>
      <c r="E57" s="113">
        <v>53.477001086562836</v>
      </c>
      <c r="F57" s="115">
        <v>11812</v>
      </c>
      <c r="G57" s="114">
        <v>11329</v>
      </c>
      <c r="H57" s="114">
        <v>12113</v>
      </c>
      <c r="I57" s="114">
        <v>12037</v>
      </c>
      <c r="J57" s="140">
        <v>11638</v>
      </c>
      <c r="K57" s="114">
        <v>174</v>
      </c>
      <c r="L57" s="116">
        <v>1.4951022512459184</v>
      </c>
    </row>
    <row r="58" spans="1:12" s="110" customFormat="1" ht="15" customHeight="1" x14ac:dyDescent="0.2">
      <c r="A58" s="120"/>
      <c r="B58" s="119"/>
      <c r="C58" s="258" t="s">
        <v>107</v>
      </c>
      <c r="E58" s="113">
        <v>46.522998913437164</v>
      </c>
      <c r="F58" s="115">
        <v>10276</v>
      </c>
      <c r="G58" s="114">
        <v>10208</v>
      </c>
      <c r="H58" s="114">
        <v>10240</v>
      </c>
      <c r="I58" s="114">
        <v>10157</v>
      </c>
      <c r="J58" s="140">
        <v>10084</v>
      </c>
      <c r="K58" s="114">
        <v>192</v>
      </c>
      <c r="L58" s="116">
        <v>1.9040063466878223</v>
      </c>
    </row>
    <row r="59" spans="1:12" s="110" customFormat="1" ht="15" customHeight="1" x14ac:dyDescent="0.2">
      <c r="A59" s="120"/>
      <c r="B59" s="119"/>
      <c r="C59" s="258" t="s">
        <v>105</v>
      </c>
      <c r="D59" s="110" t="s">
        <v>197</v>
      </c>
      <c r="E59" s="113">
        <v>93.014306410720749</v>
      </c>
      <c r="F59" s="115">
        <v>20545</v>
      </c>
      <c r="G59" s="114">
        <v>19999</v>
      </c>
      <c r="H59" s="114">
        <v>20799</v>
      </c>
      <c r="I59" s="114">
        <v>20660</v>
      </c>
      <c r="J59" s="140">
        <v>20230</v>
      </c>
      <c r="K59" s="114">
        <v>315</v>
      </c>
      <c r="L59" s="116">
        <v>1.5570934256055364</v>
      </c>
    </row>
    <row r="60" spans="1:12" s="110" customFormat="1" ht="15" customHeight="1" x14ac:dyDescent="0.2">
      <c r="A60" s="120"/>
      <c r="B60" s="119"/>
      <c r="C60" s="258"/>
      <c r="D60" s="267" t="s">
        <v>198</v>
      </c>
      <c r="E60" s="113">
        <v>51.73521538087126</v>
      </c>
      <c r="F60" s="115">
        <v>10629</v>
      </c>
      <c r="G60" s="114">
        <v>10153</v>
      </c>
      <c r="H60" s="114">
        <v>10919</v>
      </c>
      <c r="I60" s="114">
        <v>10852</v>
      </c>
      <c r="J60" s="140">
        <v>10496</v>
      </c>
      <c r="K60" s="114">
        <v>133</v>
      </c>
      <c r="L60" s="116">
        <v>1.2671493902439024</v>
      </c>
    </row>
    <row r="61" spans="1:12" s="110" customFormat="1" ht="15" customHeight="1" x14ac:dyDescent="0.2">
      <c r="A61" s="120"/>
      <c r="B61" s="119"/>
      <c r="C61" s="258"/>
      <c r="D61" s="267" t="s">
        <v>199</v>
      </c>
      <c r="E61" s="113">
        <v>48.26478461912874</v>
      </c>
      <c r="F61" s="115">
        <v>9916</v>
      </c>
      <c r="G61" s="114">
        <v>9846</v>
      </c>
      <c r="H61" s="114">
        <v>9880</v>
      </c>
      <c r="I61" s="114">
        <v>9808</v>
      </c>
      <c r="J61" s="140">
        <v>9734</v>
      </c>
      <c r="K61" s="114">
        <v>182</v>
      </c>
      <c r="L61" s="116">
        <v>1.8697349496609821</v>
      </c>
    </row>
    <row r="62" spans="1:12" s="110" customFormat="1" ht="15" customHeight="1" x14ac:dyDescent="0.2">
      <c r="A62" s="120"/>
      <c r="B62" s="119"/>
      <c r="C62" s="258"/>
      <c r="D62" s="258" t="s">
        <v>200</v>
      </c>
      <c r="E62" s="113">
        <v>6.9856935892792462</v>
      </c>
      <c r="F62" s="115">
        <v>1543</v>
      </c>
      <c r="G62" s="114">
        <v>1538</v>
      </c>
      <c r="H62" s="114">
        <v>1554</v>
      </c>
      <c r="I62" s="114">
        <v>1534</v>
      </c>
      <c r="J62" s="140">
        <v>1492</v>
      </c>
      <c r="K62" s="114">
        <v>51</v>
      </c>
      <c r="L62" s="116">
        <v>3.4182305630026808</v>
      </c>
    </row>
    <row r="63" spans="1:12" s="110" customFormat="1" ht="15" customHeight="1" x14ac:dyDescent="0.2">
      <c r="A63" s="120"/>
      <c r="B63" s="119"/>
      <c r="C63" s="258"/>
      <c r="D63" s="267" t="s">
        <v>198</v>
      </c>
      <c r="E63" s="113">
        <v>76.668826960466617</v>
      </c>
      <c r="F63" s="115">
        <v>1183</v>
      </c>
      <c r="G63" s="114">
        <v>1176</v>
      </c>
      <c r="H63" s="114">
        <v>1194</v>
      </c>
      <c r="I63" s="114">
        <v>1185</v>
      </c>
      <c r="J63" s="140">
        <v>1142</v>
      </c>
      <c r="K63" s="114">
        <v>41</v>
      </c>
      <c r="L63" s="116">
        <v>3.5901926444833627</v>
      </c>
    </row>
    <row r="64" spans="1:12" s="110" customFormat="1" ht="15" customHeight="1" x14ac:dyDescent="0.2">
      <c r="A64" s="120"/>
      <c r="B64" s="119"/>
      <c r="C64" s="258"/>
      <c r="D64" s="267" t="s">
        <v>199</v>
      </c>
      <c r="E64" s="113">
        <v>23.331173039533375</v>
      </c>
      <c r="F64" s="115">
        <v>360</v>
      </c>
      <c r="G64" s="114">
        <v>362</v>
      </c>
      <c r="H64" s="114">
        <v>360</v>
      </c>
      <c r="I64" s="114">
        <v>349</v>
      </c>
      <c r="J64" s="140">
        <v>350</v>
      </c>
      <c r="K64" s="114">
        <v>10</v>
      </c>
      <c r="L64" s="116">
        <v>2.8571428571428572</v>
      </c>
    </row>
    <row r="65" spans="1:12" s="110" customFormat="1" ht="15" customHeight="1" x14ac:dyDescent="0.2">
      <c r="A65" s="120"/>
      <c r="B65" s="119" t="s">
        <v>201</v>
      </c>
      <c r="C65" s="258"/>
      <c r="E65" s="113">
        <v>6.1192847052337802</v>
      </c>
      <c r="F65" s="115">
        <v>1776</v>
      </c>
      <c r="G65" s="114">
        <v>1746</v>
      </c>
      <c r="H65" s="114">
        <v>1731</v>
      </c>
      <c r="I65" s="114">
        <v>1707</v>
      </c>
      <c r="J65" s="140">
        <v>1703</v>
      </c>
      <c r="K65" s="114">
        <v>73</v>
      </c>
      <c r="L65" s="116">
        <v>4.2865531415149736</v>
      </c>
    </row>
    <row r="66" spans="1:12" s="110" customFormat="1" ht="15" customHeight="1" x14ac:dyDescent="0.2">
      <c r="A66" s="120"/>
      <c r="B66" s="119"/>
      <c r="C66" s="258" t="s">
        <v>106</v>
      </c>
      <c r="E66" s="113">
        <v>57.545045045045043</v>
      </c>
      <c r="F66" s="115">
        <v>1022</v>
      </c>
      <c r="G66" s="114">
        <v>1023</v>
      </c>
      <c r="H66" s="114">
        <v>1013</v>
      </c>
      <c r="I66" s="114">
        <v>1000</v>
      </c>
      <c r="J66" s="140">
        <v>989</v>
      </c>
      <c r="K66" s="114">
        <v>33</v>
      </c>
      <c r="L66" s="116">
        <v>3.3367037411526796</v>
      </c>
    </row>
    <row r="67" spans="1:12" s="110" customFormat="1" ht="15" customHeight="1" x14ac:dyDescent="0.2">
      <c r="A67" s="120"/>
      <c r="B67" s="119"/>
      <c r="C67" s="258" t="s">
        <v>107</v>
      </c>
      <c r="E67" s="113">
        <v>42.454954954954957</v>
      </c>
      <c r="F67" s="115">
        <v>754</v>
      </c>
      <c r="G67" s="114">
        <v>723</v>
      </c>
      <c r="H67" s="114">
        <v>718</v>
      </c>
      <c r="I67" s="114">
        <v>707</v>
      </c>
      <c r="J67" s="140">
        <v>714</v>
      </c>
      <c r="K67" s="114">
        <v>40</v>
      </c>
      <c r="L67" s="116">
        <v>5.6022408963585431</v>
      </c>
    </row>
    <row r="68" spans="1:12" s="110" customFormat="1" ht="15" customHeight="1" x14ac:dyDescent="0.2">
      <c r="A68" s="120"/>
      <c r="B68" s="119"/>
      <c r="C68" s="258" t="s">
        <v>105</v>
      </c>
      <c r="D68" s="110" t="s">
        <v>202</v>
      </c>
      <c r="E68" s="113">
        <v>24.155405405405407</v>
      </c>
      <c r="F68" s="115">
        <v>429</v>
      </c>
      <c r="G68" s="114">
        <v>410</v>
      </c>
      <c r="H68" s="114">
        <v>400</v>
      </c>
      <c r="I68" s="114">
        <v>374</v>
      </c>
      <c r="J68" s="140">
        <v>379</v>
      </c>
      <c r="K68" s="114">
        <v>50</v>
      </c>
      <c r="L68" s="116">
        <v>13.192612137203167</v>
      </c>
    </row>
    <row r="69" spans="1:12" s="110" customFormat="1" ht="15" customHeight="1" x14ac:dyDescent="0.2">
      <c r="A69" s="120"/>
      <c r="B69" s="119"/>
      <c r="C69" s="258"/>
      <c r="D69" s="267" t="s">
        <v>198</v>
      </c>
      <c r="E69" s="113">
        <v>55.944055944055947</v>
      </c>
      <c r="F69" s="115">
        <v>240</v>
      </c>
      <c r="G69" s="114">
        <v>233</v>
      </c>
      <c r="H69" s="114">
        <v>224</v>
      </c>
      <c r="I69" s="114">
        <v>216</v>
      </c>
      <c r="J69" s="140">
        <v>218</v>
      </c>
      <c r="K69" s="114">
        <v>22</v>
      </c>
      <c r="L69" s="116">
        <v>10.091743119266056</v>
      </c>
    </row>
    <row r="70" spans="1:12" s="110" customFormat="1" ht="15" customHeight="1" x14ac:dyDescent="0.2">
      <c r="A70" s="120"/>
      <c r="B70" s="119"/>
      <c r="C70" s="258"/>
      <c r="D70" s="267" t="s">
        <v>199</v>
      </c>
      <c r="E70" s="113">
        <v>44.055944055944053</v>
      </c>
      <c r="F70" s="115">
        <v>189</v>
      </c>
      <c r="G70" s="114">
        <v>177</v>
      </c>
      <c r="H70" s="114">
        <v>176</v>
      </c>
      <c r="I70" s="114">
        <v>158</v>
      </c>
      <c r="J70" s="140">
        <v>161</v>
      </c>
      <c r="K70" s="114">
        <v>28</v>
      </c>
      <c r="L70" s="116">
        <v>17.391304347826086</v>
      </c>
    </row>
    <row r="71" spans="1:12" s="110" customFormat="1" ht="15" customHeight="1" x14ac:dyDescent="0.2">
      <c r="A71" s="120"/>
      <c r="B71" s="119"/>
      <c r="C71" s="258"/>
      <c r="D71" s="110" t="s">
        <v>203</v>
      </c>
      <c r="E71" s="113">
        <v>68.468468468468473</v>
      </c>
      <c r="F71" s="115">
        <v>1216</v>
      </c>
      <c r="G71" s="114">
        <v>1211</v>
      </c>
      <c r="H71" s="114">
        <v>1204</v>
      </c>
      <c r="I71" s="114">
        <v>1205</v>
      </c>
      <c r="J71" s="140">
        <v>1204</v>
      </c>
      <c r="K71" s="114">
        <v>12</v>
      </c>
      <c r="L71" s="116">
        <v>0.99667774086378735</v>
      </c>
    </row>
    <row r="72" spans="1:12" s="110" customFormat="1" ht="15" customHeight="1" x14ac:dyDescent="0.2">
      <c r="A72" s="120"/>
      <c r="B72" s="119"/>
      <c r="C72" s="258"/>
      <c r="D72" s="267" t="s">
        <v>198</v>
      </c>
      <c r="E72" s="113">
        <v>57.07236842105263</v>
      </c>
      <c r="F72" s="115">
        <v>694</v>
      </c>
      <c r="G72" s="114">
        <v>707</v>
      </c>
      <c r="H72" s="114">
        <v>706</v>
      </c>
      <c r="I72" s="114">
        <v>701</v>
      </c>
      <c r="J72" s="140">
        <v>693</v>
      </c>
      <c r="K72" s="114">
        <v>1</v>
      </c>
      <c r="L72" s="116">
        <v>0.14430014430014429</v>
      </c>
    </row>
    <row r="73" spans="1:12" s="110" customFormat="1" ht="15" customHeight="1" x14ac:dyDescent="0.2">
      <c r="A73" s="120"/>
      <c r="B73" s="119"/>
      <c r="C73" s="258"/>
      <c r="D73" s="267" t="s">
        <v>199</v>
      </c>
      <c r="E73" s="113">
        <v>42.92763157894737</v>
      </c>
      <c r="F73" s="115">
        <v>522</v>
      </c>
      <c r="G73" s="114">
        <v>504</v>
      </c>
      <c r="H73" s="114">
        <v>498</v>
      </c>
      <c r="I73" s="114">
        <v>504</v>
      </c>
      <c r="J73" s="140">
        <v>511</v>
      </c>
      <c r="K73" s="114">
        <v>11</v>
      </c>
      <c r="L73" s="116">
        <v>2.152641878669276</v>
      </c>
    </row>
    <row r="74" spans="1:12" s="110" customFormat="1" ht="15" customHeight="1" x14ac:dyDescent="0.2">
      <c r="A74" s="120"/>
      <c r="B74" s="119"/>
      <c r="C74" s="258"/>
      <c r="D74" s="110" t="s">
        <v>204</v>
      </c>
      <c r="E74" s="113">
        <v>7.3761261261261257</v>
      </c>
      <c r="F74" s="115">
        <v>131</v>
      </c>
      <c r="G74" s="114">
        <v>125</v>
      </c>
      <c r="H74" s="114">
        <v>127</v>
      </c>
      <c r="I74" s="114">
        <v>128</v>
      </c>
      <c r="J74" s="140">
        <v>120</v>
      </c>
      <c r="K74" s="114">
        <v>11</v>
      </c>
      <c r="L74" s="116">
        <v>9.1666666666666661</v>
      </c>
    </row>
    <row r="75" spans="1:12" s="110" customFormat="1" ht="15" customHeight="1" x14ac:dyDescent="0.2">
      <c r="A75" s="120"/>
      <c r="B75" s="119"/>
      <c r="C75" s="258"/>
      <c r="D75" s="267" t="s">
        <v>198</v>
      </c>
      <c r="E75" s="113">
        <v>67.175572519083971</v>
      </c>
      <c r="F75" s="115">
        <v>88</v>
      </c>
      <c r="G75" s="114">
        <v>83</v>
      </c>
      <c r="H75" s="114">
        <v>83</v>
      </c>
      <c r="I75" s="114">
        <v>83</v>
      </c>
      <c r="J75" s="140">
        <v>78</v>
      </c>
      <c r="K75" s="114">
        <v>10</v>
      </c>
      <c r="L75" s="116">
        <v>12.820512820512821</v>
      </c>
    </row>
    <row r="76" spans="1:12" s="110" customFormat="1" ht="15" customHeight="1" x14ac:dyDescent="0.2">
      <c r="A76" s="120"/>
      <c r="B76" s="119"/>
      <c r="C76" s="258"/>
      <c r="D76" s="267" t="s">
        <v>199</v>
      </c>
      <c r="E76" s="113">
        <v>32.824427480916029</v>
      </c>
      <c r="F76" s="115">
        <v>43</v>
      </c>
      <c r="G76" s="114">
        <v>42</v>
      </c>
      <c r="H76" s="114">
        <v>44</v>
      </c>
      <c r="I76" s="114">
        <v>45</v>
      </c>
      <c r="J76" s="140">
        <v>42</v>
      </c>
      <c r="K76" s="114">
        <v>1</v>
      </c>
      <c r="L76" s="116">
        <v>2.3809523809523809</v>
      </c>
    </row>
    <row r="77" spans="1:12" s="110" customFormat="1" ht="15" customHeight="1" x14ac:dyDescent="0.2">
      <c r="A77" s="534"/>
      <c r="B77" s="119" t="s">
        <v>205</v>
      </c>
      <c r="C77" s="268"/>
      <c r="D77" s="182"/>
      <c r="E77" s="113">
        <v>5.2613444509526923</v>
      </c>
      <c r="F77" s="115">
        <v>1527</v>
      </c>
      <c r="G77" s="114">
        <v>1503</v>
      </c>
      <c r="H77" s="114">
        <v>1612</v>
      </c>
      <c r="I77" s="114">
        <v>1564</v>
      </c>
      <c r="J77" s="140">
        <v>1525</v>
      </c>
      <c r="K77" s="114">
        <v>2</v>
      </c>
      <c r="L77" s="116">
        <v>0.13114754098360656</v>
      </c>
    </row>
    <row r="78" spans="1:12" s="110" customFormat="1" ht="15" customHeight="1" x14ac:dyDescent="0.2">
      <c r="A78" s="120"/>
      <c r="B78" s="119"/>
      <c r="C78" s="268" t="s">
        <v>106</v>
      </c>
      <c r="D78" s="182"/>
      <c r="E78" s="113">
        <v>49.639816633922727</v>
      </c>
      <c r="F78" s="115">
        <v>758</v>
      </c>
      <c r="G78" s="114">
        <v>726</v>
      </c>
      <c r="H78" s="114">
        <v>826</v>
      </c>
      <c r="I78" s="114">
        <v>823</v>
      </c>
      <c r="J78" s="140">
        <v>775</v>
      </c>
      <c r="K78" s="114">
        <v>-17</v>
      </c>
      <c r="L78" s="116">
        <v>-2.193548387096774</v>
      </c>
    </row>
    <row r="79" spans="1:12" s="110" customFormat="1" ht="15" customHeight="1" x14ac:dyDescent="0.2">
      <c r="A79" s="123"/>
      <c r="B79" s="124"/>
      <c r="C79" s="260" t="s">
        <v>107</v>
      </c>
      <c r="D79" s="261"/>
      <c r="E79" s="125">
        <v>50.360183366077273</v>
      </c>
      <c r="F79" s="143">
        <v>769</v>
      </c>
      <c r="G79" s="144">
        <v>777</v>
      </c>
      <c r="H79" s="144">
        <v>786</v>
      </c>
      <c r="I79" s="144">
        <v>741</v>
      </c>
      <c r="J79" s="145">
        <v>750</v>
      </c>
      <c r="K79" s="144">
        <v>19</v>
      </c>
      <c r="L79" s="146">
        <v>2.5333333333333332</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29023</v>
      </c>
      <c r="E11" s="114">
        <v>28546</v>
      </c>
      <c r="F11" s="114">
        <v>29610</v>
      </c>
      <c r="G11" s="114">
        <v>29017</v>
      </c>
      <c r="H11" s="140">
        <v>28499</v>
      </c>
      <c r="I11" s="115">
        <v>524</v>
      </c>
      <c r="J11" s="116">
        <v>1.8386610056493211</v>
      </c>
    </row>
    <row r="12" spans="1:15" s="110" customFormat="1" ht="24.95" customHeight="1" x14ac:dyDescent="0.2">
      <c r="A12" s="193" t="s">
        <v>132</v>
      </c>
      <c r="B12" s="194" t="s">
        <v>133</v>
      </c>
      <c r="C12" s="113">
        <v>0.72356406987561595</v>
      </c>
      <c r="D12" s="115">
        <v>210</v>
      </c>
      <c r="E12" s="114">
        <v>203</v>
      </c>
      <c r="F12" s="114">
        <v>236</v>
      </c>
      <c r="G12" s="114">
        <v>232</v>
      </c>
      <c r="H12" s="140">
        <v>204</v>
      </c>
      <c r="I12" s="115">
        <v>6</v>
      </c>
      <c r="J12" s="116">
        <v>2.9411764705882355</v>
      </c>
    </row>
    <row r="13" spans="1:15" s="110" customFormat="1" ht="24.95" customHeight="1" x14ac:dyDescent="0.2">
      <c r="A13" s="193" t="s">
        <v>134</v>
      </c>
      <c r="B13" s="199" t="s">
        <v>214</v>
      </c>
      <c r="C13" s="113">
        <v>0.94407883402818449</v>
      </c>
      <c r="D13" s="115">
        <v>274</v>
      </c>
      <c r="E13" s="114">
        <v>232</v>
      </c>
      <c r="F13" s="114">
        <v>246</v>
      </c>
      <c r="G13" s="114">
        <v>252</v>
      </c>
      <c r="H13" s="140">
        <v>246</v>
      </c>
      <c r="I13" s="115">
        <v>28</v>
      </c>
      <c r="J13" s="116">
        <v>11.382113821138212</v>
      </c>
    </row>
    <row r="14" spans="1:15" s="287" customFormat="1" ht="24" customHeight="1" x14ac:dyDescent="0.2">
      <c r="A14" s="193" t="s">
        <v>215</v>
      </c>
      <c r="B14" s="199" t="s">
        <v>137</v>
      </c>
      <c r="C14" s="113">
        <v>35.533886917272511</v>
      </c>
      <c r="D14" s="115">
        <v>10313</v>
      </c>
      <c r="E14" s="114">
        <v>10327</v>
      </c>
      <c r="F14" s="114">
        <v>10499</v>
      </c>
      <c r="G14" s="114">
        <v>10310</v>
      </c>
      <c r="H14" s="140">
        <v>10219</v>
      </c>
      <c r="I14" s="115">
        <v>94</v>
      </c>
      <c r="J14" s="116">
        <v>0.91985517173891773</v>
      </c>
      <c r="K14" s="110"/>
      <c r="L14" s="110"/>
      <c r="M14" s="110"/>
      <c r="N14" s="110"/>
      <c r="O14" s="110"/>
    </row>
    <row r="15" spans="1:15" s="110" customFormat="1" ht="24.75" customHeight="1" x14ac:dyDescent="0.2">
      <c r="A15" s="193" t="s">
        <v>216</v>
      </c>
      <c r="B15" s="199" t="s">
        <v>217</v>
      </c>
      <c r="C15" s="113">
        <v>5.0132653412810528</v>
      </c>
      <c r="D15" s="115">
        <v>1455</v>
      </c>
      <c r="E15" s="114">
        <v>1464</v>
      </c>
      <c r="F15" s="114">
        <v>1469</v>
      </c>
      <c r="G15" s="114">
        <v>1487</v>
      </c>
      <c r="H15" s="140">
        <v>1492</v>
      </c>
      <c r="I15" s="115">
        <v>-37</v>
      </c>
      <c r="J15" s="116">
        <v>-2.479892761394102</v>
      </c>
    </row>
    <row r="16" spans="1:15" s="287" customFormat="1" ht="24.95" customHeight="1" x14ac:dyDescent="0.2">
      <c r="A16" s="193" t="s">
        <v>218</v>
      </c>
      <c r="B16" s="199" t="s">
        <v>141</v>
      </c>
      <c r="C16" s="113">
        <v>17.699755366433518</v>
      </c>
      <c r="D16" s="115">
        <v>5137</v>
      </c>
      <c r="E16" s="114">
        <v>5146</v>
      </c>
      <c r="F16" s="114">
        <v>5184</v>
      </c>
      <c r="G16" s="114">
        <v>5059</v>
      </c>
      <c r="H16" s="140">
        <v>4975</v>
      </c>
      <c r="I16" s="115">
        <v>162</v>
      </c>
      <c r="J16" s="116">
        <v>3.2562814070351758</v>
      </c>
      <c r="K16" s="110"/>
      <c r="L16" s="110"/>
      <c r="M16" s="110"/>
      <c r="N16" s="110"/>
      <c r="O16" s="110"/>
    </row>
    <row r="17" spans="1:15" s="110" customFormat="1" ht="24.95" customHeight="1" x14ac:dyDescent="0.2">
      <c r="A17" s="193" t="s">
        <v>219</v>
      </c>
      <c r="B17" s="199" t="s">
        <v>220</v>
      </c>
      <c r="C17" s="113">
        <v>12.820866209557936</v>
      </c>
      <c r="D17" s="115">
        <v>3721</v>
      </c>
      <c r="E17" s="114">
        <v>3717</v>
      </c>
      <c r="F17" s="114">
        <v>3846</v>
      </c>
      <c r="G17" s="114">
        <v>3764</v>
      </c>
      <c r="H17" s="140">
        <v>3752</v>
      </c>
      <c r="I17" s="115">
        <v>-31</v>
      </c>
      <c r="J17" s="116">
        <v>-0.82622601279317698</v>
      </c>
    </row>
    <row r="18" spans="1:15" s="287" customFormat="1" ht="24.95" customHeight="1" x14ac:dyDescent="0.2">
      <c r="A18" s="201" t="s">
        <v>144</v>
      </c>
      <c r="B18" s="202" t="s">
        <v>145</v>
      </c>
      <c r="C18" s="113">
        <v>10.271164249043862</v>
      </c>
      <c r="D18" s="115">
        <v>2981</v>
      </c>
      <c r="E18" s="114">
        <v>2504</v>
      </c>
      <c r="F18" s="114">
        <v>3207</v>
      </c>
      <c r="G18" s="114">
        <v>3149</v>
      </c>
      <c r="H18" s="140">
        <v>2887</v>
      </c>
      <c r="I18" s="115">
        <v>94</v>
      </c>
      <c r="J18" s="116">
        <v>3.2559750606165569</v>
      </c>
      <c r="K18" s="110"/>
      <c r="L18" s="110"/>
      <c r="M18" s="110"/>
      <c r="N18" s="110"/>
      <c r="O18" s="110"/>
    </row>
    <row r="19" spans="1:15" s="110" customFormat="1" ht="24.95" customHeight="1" x14ac:dyDescent="0.2">
      <c r="A19" s="193" t="s">
        <v>146</v>
      </c>
      <c r="B19" s="199" t="s">
        <v>147</v>
      </c>
      <c r="C19" s="113">
        <v>8.7757985046342561</v>
      </c>
      <c r="D19" s="115">
        <v>2547</v>
      </c>
      <c r="E19" s="114">
        <v>2541</v>
      </c>
      <c r="F19" s="114">
        <v>2545</v>
      </c>
      <c r="G19" s="114">
        <v>2467</v>
      </c>
      <c r="H19" s="140">
        <v>2482</v>
      </c>
      <c r="I19" s="115">
        <v>65</v>
      </c>
      <c r="J19" s="116">
        <v>2.6188557614826751</v>
      </c>
    </row>
    <row r="20" spans="1:15" s="287" customFormat="1" ht="24.95" customHeight="1" x14ac:dyDescent="0.2">
      <c r="A20" s="193" t="s">
        <v>148</v>
      </c>
      <c r="B20" s="199" t="s">
        <v>149</v>
      </c>
      <c r="C20" s="113">
        <v>3.3008303759087618</v>
      </c>
      <c r="D20" s="115">
        <v>958</v>
      </c>
      <c r="E20" s="114">
        <v>915</v>
      </c>
      <c r="F20" s="114">
        <v>944</v>
      </c>
      <c r="G20" s="114">
        <v>920</v>
      </c>
      <c r="H20" s="140">
        <v>901</v>
      </c>
      <c r="I20" s="115">
        <v>57</v>
      </c>
      <c r="J20" s="116">
        <v>6.3263041065482799</v>
      </c>
      <c r="K20" s="110"/>
      <c r="L20" s="110"/>
      <c r="M20" s="110"/>
      <c r="N20" s="110"/>
      <c r="O20" s="110"/>
    </row>
    <row r="21" spans="1:15" s="110" customFormat="1" ht="24.95" customHeight="1" x14ac:dyDescent="0.2">
      <c r="A21" s="201" t="s">
        <v>150</v>
      </c>
      <c r="B21" s="202" t="s">
        <v>151</v>
      </c>
      <c r="C21" s="113">
        <v>6.5568686903490336</v>
      </c>
      <c r="D21" s="115">
        <v>1903</v>
      </c>
      <c r="E21" s="114">
        <v>1959</v>
      </c>
      <c r="F21" s="114">
        <v>2010</v>
      </c>
      <c r="G21" s="114">
        <v>1977</v>
      </c>
      <c r="H21" s="140">
        <v>1908</v>
      </c>
      <c r="I21" s="115">
        <v>-5</v>
      </c>
      <c r="J21" s="116">
        <v>-0.26205450733752622</v>
      </c>
    </row>
    <row r="22" spans="1:15" s="110" customFormat="1" ht="24.95" customHeight="1" x14ac:dyDescent="0.2">
      <c r="A22" s="201" t="s">
        <v>152</v>
      </c>
      <c r="B22" s="199" t="s">
        <v>153</v>
      </c>
      <c r="C22" s="113">
        <v>1.5952864969162388</v>
      </c>
      <c r="D22" s="115">
        <v>463</v>
      </c>
      <c r="E22" s="114">
        <v>447</v>
      </c>
      <c r="F22" s="114">
        <v>450</v>
      </c>
      <c r="G22" s="114">
        <v>456</v>
      </c>
      <c r="H22" s="140">
        <v>466</v>
      </c>
      <c r="I22" s="115">
        <v>-3</v>
      </c>
      <c r="J22" s="116">
        <v>-0.64377682403433478</v>
      </c>
    </row>
    <row r="23" spans="1:15" s="110" customFormat="1" ht="24.95" customHeight="1" x14ac:dyDescent="0.2">
      <c r="A23" s="193" t="s">
        <v>154</v>
      </c>
      <c r="B23" s="199" t="s">
        <v>155</v>
      </c>
      <c r="C23" s="113">
        <v>2.2809495917031319</v>
      </c>
      <c r="D23" s="115">
        <v>662</v>
      </c>
      <c r="E23" s="114">
        <v>672</v>
      </c>
      <c r="F23" s="114">
        <v>670</v>
      </c>
      <c r="G23" s="114">
        <v>648</v>
      </c>
      <c r="H23" s="140">
        <v>643</v>
      </c>
      <c r="I23" s="115">
        <v>19</v>
      </c>
      <c r="J23" s="116">
        <v>2.9548989113530326</v>
      </c>
    </row>
    <row r="24" spans="1:15" s="110" customFormat="1" ht="24.95" customHeight="1" x14ac:dyDescent="0.2">
      <c r="A24" s="193" t="s">
        <v>156</v>
      </c>
      <c r="B24" s="199" t="s">
        <v>221</v>
      </c>
      <c r="C24" s="113">
        <v>2.8632463907935084</v>
      </c>
      <c r="D24" s="115">
        <v>831</v>
      </c>
      <c r="E24" s="114">
        <v>830</v>
      </c>
      <c r="F24" s="114">
        <v>852</v>
      </c>
      <c r="G24" s="114">
        <v>818</v>
      </c>
      <c r="H24" s="140">
        <v>796</v>
      </c>
      <c r="I24" s="115">
        <v>35</v>
      </c>
      <c r="J24" s="116">
        <v>4.3969849246231156</v>
      </c>
    </row>
    <row r="25" spans="1:15" s="110" customFormat="1" ht="24.95" customHeight="1" x14ac:dyDescent="0.2">
      <c r="A25" s="193" t="s">
        <v>222</v>
      </c>
      <c r="B25" s="204" t="s">
        <v>159</v>
      </c>
      <c r="C25" s="113">
        <v>1.6056231264858905</v>
      </c>
      <c r="D25" s="115">
        <v>466</v>
      </c>
      <c r="E25" s="114">
        <v>458</v>
      </c>
      <c r="F25" s="114">
        <v>495</v>
      </c>
      <c r="G25" s="114">
        <v>454</v>
      </c>
      <c r="H25" s="140">
        <v>428</v>
      </c>
      <c r="I25" s="115">
        <v>38</v>
      </c>
      <c r="J25" s="116">
        <v>8.878504672897197</v>
      </c>
    </row>
    <row r="26" spans="1:15" s="110" customFormat="1" ht="24.95" customHeight="1" x14ac:dyDescent="0.2">
      <c r="A26" s="201">
        <v>782.78300000000002</v>
      </c>
      <c r="B26" s="203" t="s">
        <v>160</v>
      </c>
      <c r="C26" s="113">
        <v>3.2560383144402714</v>
      </c>
      <c r="D26" s="115">
        <v>945</v>
      </c>
      <c r="E26" s="114">
        <v>1018</v>
      </c>
      <c r="F26" s="114">
        <v>1062</v>
      </c>
      <c r="G26" s="114">
        <v>1000</v>
      </c>
      <c r="H26" s="140">
        <v>976</v>
      </c>
      <c r="I26" s="115">
        <v>-31</v>
      </c>
      <c r="J26" s="116">
        <v>-3.1762295081967213</v>
      </c>
    </row>
    <row r="27" spans="1:15" s="110" customFormat="1" ht="24.95" customHeight="1" x14ac:dyDescent="0.2">
      <c r="A27" s="193" t="s">
        <v>161</v>
      </c>
      <c r="B27" s="199" t="s">
        <v>223</v>
      </c>
      <c r="C27" s="113">
        <v>4.7066119973813869</v>
      </c>
      <c r="D27" s="115">
        <v>1366</v>
      </c>
      <c r="E27" s="114">
        <v>1360</v>
      </c>
      <c r="F27" s="114">
        <v>1358</v>
      </c>
      <c r="G27" s="114">
        <v>1321</v>
      </c>
      <c r="H27" s="140">
        <v>1322</v>
      </c>
      <c r="I27" s="115">
        <v>44</v>
      </c>
      <c r="J27" s="116">
        <v>3.3282904689863844</v>
      </c>
    </row>
    <row r="28" spans="1:15" s="110" customFormat="1" ht="24.95" customHeight="1" x14ac:dyDescent="0.2">
      <c r="A28" s="193" t="s">
        <v>163</v>
      </c>
      <c r="B28" s="199" t="s">
        <v>164</v>
      </c>
      <c r="C28" s="113">
        <v>1.9122764703855564</v>
      </c>
      <c r="D28" s="115">
        <v>555</v>
      </c>
      <c r="E28" s="114">
        <v>544</v>
      </c>
      <c r="F28" s="114">
        <v>533</v>
      </c>
      <c r="G28" s="114">
        <v>578</v>
      </c>
      <c r="H28" s="140">
        <v>580</v>
      </c>
      <c r="I28" s="115">
        <v>-25</v>
      </c>
      <c r="J28" s="116">
        <v>-4.3103448275862073</v>
      </c>
    </row>
    <row r="29" spans="1:15" s="110" customFormat="1" ht="24.95" customHeight="1" x14ac:dyDescent="0.2">
      <c r="A29" s="193">
        <v>86</v>
      </c>
      <c r="B29" s="199" t="s">
        <v>165</v>
      </c>
      <c r="C29" s="113">
        <v>6.7704923681218343</v>
      </c>
      <c r="D29" s="115">
        <v>1965</v>
      </c>
      <c r="E29" s="114">
        <v>1971</v>
      </c>
      <c r="F29" s="114">
        <v>1937</v>
      </c>
      <c r="G29" s="114">
        <v>1872</v>
      </c>
      <c r="H29" s="140">
        <v>1865</v>
      </c>
      <c r="I29" s="115">
        <v>100</v>
      </c>
      <c r="J29" s="116">
        <v>5.3619302949061662</v>
      </c>
    </row>
    <row r="30" spans="1:15" s="110" customFormat="1" ht="24.95" customHeight="1" x14ac:dyDescent="0.2">
      <c r="A30" s="193">
        <v>87.88</v>
      </c>
      <c r="B30" s="204" t="s">
        <v>166</v>
      </c>
      <c r="C30" s="113">
        <v>7.2632050442752298</v>
      </c>
      <c r="D30" s="115">
        <v>2108</v>
      </c>
      <c r="E30" s="114">
        <v>2089</v>
      </c>
      <c r="F30" s="114">
        <v>2094</v>
      </c>
      <c r="G30" s="114">
        <v>2084</v>
      </c>
      <c r="H30" s="140">
        <v>2095</v>
      </c>
      <c r="I30" s="115">
        <v>13</v>
      </c>
      <c r="J30" s="116">
        <v>0.62052505966587113</v>
      </c>
    </row>
    <row r="31" spans="1:15" s="110" customFormat="1" ht="24.95" customHeight="1" x14ac:dyDescent="0.2">
      <c r="A31" s="193" t="s">
        <v>167</v>
      </c>
      <c r="B31" s="199" t="s">
        <v>168</v>
      </c>
      <c r="C31" s="113">
        <v>1.6400785583847293</v>
      </c>
      <c r="D31" s="115">
        <v>476</v>
      </c>
      <c r="E31" s="114">
        <v>476</v>
      </c>
      <c r="F31" s="114">
        <v>472</v>
      </c>
      <c r="G31" s="114">
        <v>479</v>
      </c>
      <c r="H31" s="140">
        <v>481</v>
      </c>
      <c r="I31" s="115">
        <v>-5</v>
      </c>
      <c r="J31" s="116">
        <v>-1.0395010395010396</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0.72356406987561595</v>
      </c>
      <c r="D34" s="115">
        <v>210</v>
      </c>
      <c r="E34" s="114">
        <v>203</v>
      </c>
      <c r="F34" s="114">
        <v>236</v>
      </c>
      <c r="G34" s="114">
        <v>232</v>
      </c>
      <c r="H34" s="140">
        <v>204</v>
      </c>
      <c r="I34" s="115">
        <v>6</v>
      </c>
      <c r="J34" s="116">
        <v>2.9411764705882355</v>
      </c>
    </row>
    <row r="35" spans="1:10" s="110" customFormat="1" ht="24.95" customHeight="1" x14ac:dyDescent="0.2">
      <c r="A35" s="292" t="s">
        <v>171</v>
      </c>
      <c r="B35" s="293" t="s">
        <v>172</v>
      </c>
      <c r="C35" s="113">
        <v>46.749130000344557</v>
      </c>
      <c r="D35" s="115">
        <v>13568</v>
      </c>
      <c r="E35" s="114">
        <v>13063</v>
      </c>
      <c r="F35" s="114">
        <v>13952</v>
      </c>
      <c r="G35" s="114">
        <v>13711</v>
      </c>
      <c r="H35" s="140">
        <v>13352</v>
      </c>
      <c r="I35" s="115">
        <v>216</v>
      </c>
      <c r="J35" s="116">
        <v>1.6177351707609346</v>
      </c>
    </row>
    <row r="36" spans="1:10" s="110" customFormat="1" ht="24.95" customHeight="1" x14ac:dyDescent="0.2">
      <c r="A36" s="294" t="s">
        <v>173</v>
      </c>
      <c r="B36" s="295" t="s">
        <v>174</v>
      </c>
      <c r="C36" s="125">
        <v>52.527305929779828</v>
      </c>
      <c r="D36" s="143">
        <v>15245</v>
      </c>
      <c r="E36" s="144">
        <v>15280</v>
      </c>
      <c r="F36" s="144">
        <v>15422</v>
      </c>
      <c r="G36" s="144">
        <v>15074</v>
      </c>
      <c r="H36" s="145">
        <v>14943</v>
      </c>
      <c r="I36" s="143">
        <v>302</v>
      </c>
      <c r="J36" s="146">
        <v>2.0210131834303686</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2020-09-25T11:08:49Z</dcterms:created>
  <dcterms:modified xsi:type="dcterms:W3CDTF">2020-09-28T08:11:05Z</dcterms:modified>
</cp:coreProperties>
</file>